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matoPotato\"/>
    </mc:Choice>
  </mc:AlternateContent>
  <bookViews>
    <workbookView xWindow="0" yWindow="0" windowWidth="11205" windowHeight="11385" firstSheet="2" activeTab="4"/>
  </bookViews>
  <sheets>
    <sheet name="Sheet1" sheetId="1" r:id="rId1"/>
    <sheet name="IngrdNL" sheetId="2" r:id="rId2"/>
    <sheet name="catsNL" sheetId="3" r:id="rId3"/>
    <sheet name="mealsNL" sheetId="4" r:id="rId4"/>
    <sheet name="IngrdIT" sheetId="7" r:id="rId5"/>
    <sheet name="mealsIT" sheetId="6" r:id="rId6"/>
  </sheets>
  <definedNames>
    <definedName name="_xlnm._FilterDatabase" localSheetId="4" hidden="1">IngrdIT!$A$1:$B$97</definedName>
  </definedNames>
  <calcPr calcId="152511"/>
</workbook>
</file>

<file path=xl/calcChain.xml><?xml version="1.0" encoding="utf-8"?>
<calcChain xmlns="http://schemas.openxmlformats.org/spreadsheetml/2006/main">
  <c r="B11" i="4" l="1"/>
  <c r="B198" i="1" l="1"/>
  <c r="B182" i="1"/>
  <c r="B166" i="1"/>
  <c r="B150" i="1"/>
  <c r="B134" i="1"/>
  <c r="B118" i="1"/>
  <c r="B102" i="1"/>
  <c r="B86" i="1"/>
  <c r="B70" i="1"/>
  <c r="B54" i="1"/>
  <c r="B38" i="1"/>
  <c r="B22" i="1"/>
  <c r="B6" i="1"/>
  <c r="B140" i="1"/>
  <c r="B100" i="1"/>
  <c r="B60" i="1"/>
  <c r="B24" i="1"/>
  <c r="B179" i="1"/>
  <c r="B143" i="1"/>
  <c r="B107" i="1"/>
  <c r="B71" i="1"/>
  <c r="B35" i="1"/>
  <c r="B3" i="1"/>
  <c r="B185" i="1"/>
  <c r="B169" i="1"/>
  <c r="B153" i="1"/>
  <c r="B137" i="1"/>
  <c r="B121" i="1"/>
  <c r="B105" i="1"/>
  <c r="B89" i="1"/>
  <c r="B73" i="1"/>
  <c r="B57" i="1"/>
  <c r="B41" i="1"/>
  <c r="B25" i="1"/>
  <c r="B9" i="1"/>
  <c r="B188" i="1"/>
  <c r="B172" i="1"/>
  <c r="B152" i="1"/>
  <c r="B124" i="1"/>
  <c r="B96" i="1"/>
  <c r="B72" i="1"/>
  <c r="B40" i="1"/>
  <c r="B16" i="1"/>
  <c r="B183" i="1"/>
  <c r="B155" i="1"/>
  <c r="B123" i="1"/>
  <c r="B95" i="1"/>
  <c r="B67" i="1"/>
  <c r="B39" i="1"/>
  <c r="B7" i="1"/>
  <c r="B32" i="1"/>
  <c r="B8" i="1"/>
  <c r="B147" i="1"/>
  <c r="B87" i="1"/>
  <c r="B59" i="1"/>
  <c r="B90" i="1"/>
  <c r="B26" i="1"/>
  <c r="B148" i="1"/>
  <c r="B68" i="1"/>
  <c r="B151" i="1"/>
  <c r="B43" i="1"/>
  <c r="B173" i="1"/>
  <c r="B141" i="1"/>
  <c r="B93" i="1"/>
  <c r="B61" i="1"/>
  <c r="B13" i="1"/>
  <c r="B156" i="1"/>
  <c r="B80" i="1"/>
  <c r="B159" i="1"/>
  <c r="B75" i="1"/>
  <c r="B47" i="1"/>
  <c r="B194" i="1"/>
  <c r="B178" i="1"/>
  <c r="B162" i="1"/>
  <c r="B146" i="1"/>
  <c r="B130" i="1"/>
  <c r="B114" i="1"/>
  <c r="B98" i="1"/>
  <c r="B82" i="1"/>
  <c r="B66" i="1"/>
  <c r="B50" i="1"/>
  <c r="B34" i="1"/>
  <c r="B18" i="1"/>
  <c r="B2" i="1"/>
  <c r="B128" i="1"/>
  <c r="B88" i="1"/>
  <c r="B52" i="1"/>
  <c r="B12" i="1"/>
  <c r="B171" i="1"/>
  <c r="B135" i="1"/>
  <c r="B99" i="1"/>
  <c r="B63" i="1"/>
  <c r="B27" i="1"/>
  <c r="B197" i="1"/>
  <c r="B181" i="1"/>
  <c r="B165" i="1"/>
  <c r="B149" i="1"/>
  <c r="B133" i="1"/>
  <c r="B117" i="1"/>
  <c r="B101" i="1"/>
  <c r="B85" i="1"/>
  <c r="B69" i="1"/>
  <c r="B53" i="1"/>
  <c r="B37" i="1"/>
  <c r="B21" i="1"/>
  <c r="B5" i="1"/>
  <c r="B184" i="1"/>
  <c r="B168" i="1"/>
  <c r="B144" i="1"/>
  <c r="B120" i="1"/>
  <c r="B92" i="1"/>
  <c r="B64" i="1"/>
  <c r="B175" i="1"/>
  <c r="B119" i="1"/>
  <c r="B31" i="1"/>
  <c r="B58" i="1"/>
  <c r="B191" i="1"/>
  <c r="B79" i="1"/>
  <c r="B189" i="1"/>
  <c r="B109" i="1"/>
  <c r="B45" i="1"/>
  <c r="B192" i="1"/>
  <c r="B104" i="1"/>
  <c r="B20" i="1"/>
  <c r="B131" i="1"/>
  <c r="B190" i="1"/>
  <c r="B174" i="1"/>
  <c r="B158" i="1"/>
  <c r="B142" i="1"/>
  <c r="B126" i="1"/>
  <c r="B110" i="1"/>
  <c r="B94" i="1"/>
  <c r="B78" i="1"/>
  <c r="B62" i="1"/>
  <c r="B46" i="1"/>
  <c r="B30" i="1"/>
  <c r="B14" i="1"/>
  <c r="B160" i="1"/>
  <c r="B116" i="1"/>
  <c r="B76" i="1"/>
  <c r="B44" i="1"/>
  <c r="B4" i="1"/>
  <c r="B163" i="1"/>
  <c r="B127" i="1"/>
  <c r="B91" i="1"/>
  <c r="B51" i="1"/>
  <c r="B19" i="1"/>
  <c r="B193" i="1"/>
  <c r="B177" i="1"/>
  <c r="B161" i="1"/>
  <c r="B145" i="1"/>
  <c r="B129" i="1"/>
  <c r="B113" i="1"/>
  <c r="B97" i="1"/>
  <c r="B81" i="1"/>
  <c r="B65" i="1"/>
  <c r="B49" i="1"/>
  <c r="B33" i="1"/>
  <c r="B17" i="1"/>
  <c r="B196" i="1"/>
  <c r="B180" i="1"/>
  <c r="B164" i="1"/>
  <c r="B136" i="1"/>
  <c r="B112" i="1"/>
  <c r="B84" i="1"/>
  <c r="B56" i="1"/>
  <c r="B28" i="1"/>
  <c r="B195" i="1"/>
  <c r="B167" i="1"/>
  <c r="B139" i="1"/>
  <c r="B111" i="1"/>
  <c r="B83" i="1"/>
  <c r="B55" i="1"/>
  <c r="B23" i="1"/>
  <c r="B186" i="1"/>
  <c r="B170" i="1"/>
  <c r="B154" i="1"/>
  <c r="B138" i="1"/>
  <c r="B122" i="1"/>
  <c r="B106" i="1"/>
  <c r="B74" i="1"/>
  <c r="B42" i="1"/>
  <c r="B10" i="1"/>
  <c r="B108" i="1"/>
  <c r="B36" i="1"/>
  <c r="B115" i="1"/>
  <c r="B11" i="1"/>
  <c r="B157" i="1"/>
  <c r="B125" i="1"/>
  <c r="B77" i="1"/>
  <c r="B29" i="1"/>
  <c r="B176" i="1"/>
  <c r="B132" i="1"/>
  <c r="B48" i="1"/>
  <c r="B187" i="1"/>
  <c r="B103" i="1"/>
  <c r="B15" i="1"/>
</calcChain>
</file>

<file path=xl/sharedStrings.xml><?xml version="1.0" encoding="utf-8"?>
<sst xmlns="http://schemas.openxmlformats.org/spreadsheetml/2006/main" count="507" uniqueCount="470">
  <si>
    <t>orig</t>
  </si>
  <si>
    <t>trans</t>
  </si>
  <si>
    <t>soffice dalla crosta o cornicione, come lo chiamano a napoli, rigonfio, bassa e croccante, alta e morbida. di pizza ce n’è davvero per tutti i gusti! per questo motivo abbiamo pensato di insegnarvi la ricetta della pasta per la pizza fatta in casa! una ricetta di base semplice che si prepara con pochi ingredienti e poi si guarnisce come meglio si crede. siete pronti per mettere le mani in pasta? oggi scopriamo tutti i segreti per preparare la pasta per la pizza!</t>
  </si>
  <si>
    <t>se state progettando un viaggio negli stati uniti, preparatevi a degustare il tradizionale american breakfast con i deliziosi pancake, piccoli dischi spugnosi e saporiti che non aspettano altro che essere farciti con le leccornie più invitanti: la tradizione li vuole conditi con il tipico sciroppo d’acero, un dolcificante naturale con un gusto che ricorda quello del miele, usato anche per i fluffy pancake. ma accanto a questo tipico abbinamento sono ammesse tutte le varianti possibili, a patto che siano super golose: dalla frutta fresca o sciroppata, alle creme fino alle salse al cioccolato. gli americani non si fanno mancare proprio nulla e spesso accompagnano il piatto di pancake con ciuffi di panna montata, come si fa a resistere? senza contare che in uno dei classici bar farete davvero difficoltà a scegliere tra le varie torte e gli innumerevoli tipi di muffin, compresi quelli senza glutine. di sicuro avrete già l’acquolina in bocca, se non volete aspettare la colazione potete preparare i pancake anche per merenda, ecco la nostra ricetta!</t>
  </si>
  <si>
    <t>anticamente le nonne usavano preparare una colazione che oggi potremmo definire povera, ma che all’epoca era davvero ricchissima! ancora oggi la ricetta è immutata, basta rompere in un bicchiere un uovo freschissimo e sbatterlo con dello zucchero e a piacere aggiungere caffè o latte caldo, per i più piccoli, e marsala o anice per i più grandicelli. ed è proprio da questa portentosa crema che nasce la crema al mascarpone base del tiramisù. il dolce italiano per eccellenza, quello più famoso e amato, ma soprattutto che ha dato vita a tantissime altre versioni! le più apprezzate? sicuramente il tiramisù alle fragole o quello alla nutella, giusto per citarne qualcuno! senza contare le rivisitazioni più raffinate come la crostata morbida o la torta al tiramisù.sebbene le origini di questo famoso dessert non siano chiare, perché contese tra le regioni del veneto, friuli venezia giulia, piemonte e toscana, resta comunque un caposaldo della cucina italiana preparato indistintamente da nord a sud. purtroppo non abbiamo scoperto chi l’ha inventato ma sicuramente sappiamo come farvi preparare uno dei più buoni tiramisù che abbiate mai preparato. perciò ecco la ricetta: preparatelo anche voi e fateci sapere!</t>
  </si>
  <si>
    <t>"come si riconosce il pane buono senza assaggiarlo? non dal profumo, non dall'aspetto, ma dal suono della crosta: una sinfonia di scrocchi". così diceva mademoiselle tatou nella pellicola disney ratatouille e noi l'abbiamo imitata nella cucina di giallozafferano: abbiamo preparato un pane fragrante dalla crosta croccante e l'interno morbido, dall'alveolatura fitta. la preparazione della pasta per il pane è una ricetta senza tempo, una magia che prenderà forma tra le vostre mani: acqua, farina e lievito per preparare una deliziosa pagnotta cotta nel forno di casa, con i debiti accorgimenti proprio per ottenere una superficie croccante! una delle prime testimonianze di pane risale alla preistoria, quando l'uomo si rese conto che poteva ottenere un impasto lavorabile, dalla polvere delle ghiande pestate, miscelata ad acqua.la sua meraviglia crebbe ancora di più quando imparò a cuocere questo impasto sulle pietre roventi ottenendo un prodotto più duro ma sicuramente più gustoso: il primo tentativo di pane. naturalmente, col passare del tempo, le tecniche per preparare la pasta per il pane si sono affinate, in particolar modo nella scelta più accurata degli ingredienti. curiosi di scoprire le informazioni storiche sull'evoluzione della panificazione? scopritele nel box delle curiosità in fondo alla ricetta. intanto potete prepararvi a mettere le mani in pasta: con l’impasto base per il pane, infatti, si possono realizzare una grande quantità di preparazioni tra cui pizze, focacce e torte salate oltre a tante varietà di pane, panini e filoncini con aggiunta di semi o di condimenti vari. soprattutto potrete gustare degli ottimi crostoni di pane fatto in casa per fare deliziose scarpette come per la ricetta del pollo alla cacciatora!</t>
  </si>
  <si>
    <t>il tortino di cioccolato con cuore fondente è una dolce tentazione monoporzione, facile e veloce da preparare. il dessert perfetto per san valentino o per conquistare i vostri ospiti tutti gli altri giorni dell'anno: un morbido guscio in cui affondare il cucchiaino per scoprire il cuore morbido e cremoso. una vera libidine, un piacere per il palato che mette di buon umore anche nelle giornate più grigie! il tortino di cioccolato con cuore fondente è ottimo come fine pasto, da preparare in anticipo per poi essere cotto in forno al momento di servire, così da assicurarsi un perfetto cuore fondente. una vera esplosione di gusto che farà centro nel cuore dei fortunati che lo assaporeranno: del resto si sa, il modo migliore per conquistare una persona è senza dubbio prenderla per la gola!</t>
  </si>
  <si>
    <t>la cucina inglese e quella americana vantano non poche ricette tipiche che nel tempo hanno conquistato anche noi con la loro irresistibile bontà. è il caso dei muffin con gocce di cioccolato: semplici e sofficissime tortine che rapiranno il vostro olfatto già mentre le starete sfornando con il loro delizioso profumo. i muffin possono essere personalizzati come meglio si preferisce ma il cioccolato, che ha sedotto i più grandi scrittori, da goldoni a leopardi, è sicuramente la scelta più apprezzata. quindi se dopo averli preparati, i vostri ospiti faranno incetta di questi deliziosi muffin con gocce di cioccolato non stupitevi… anzi, vi consigliamo di tenerne almeno uno da parte per voi!</t>
  </si>
  <si>
    <t>che si tratti di un’amorevole mamma che prepara la merenda per i suoi bambini, di un gruppetto di studenti che fa una pausa tra storia e algebra, o di fanatici della cucina espressa ma pur sempre originale, le crepe sono sempre la scelta giusta! si tratta di un impasto di base che si presta bene per farciture sia dolci che salate. qualche esempio? sicuramente la più amata di tutte, la crepe alla nutella! per quelle salate non abbiamo dubbi a consigliarvi delle golose crespelle gorgonzola e radicchio! ci sono soltanto poche cose da sapere per riuscire a preparare le crepe dolci e salate, ve le raccontiamo subito. siamo certi che ne farete una bella scorta, scoprendo quanto è facile conservarle! poi però fateci sapere qual è la vostra preferita!</t>
  </si>
  <si>
    <t>chi non ha mai affondato le mani in pasta per preparare queste morbide gemme di patate? gli gnocchi, sovrani indiscussi dei pranzi del giovedì, almeno nella capitale e in alcune regioni del centro italia. così semplici eppure insidiosi per ottenere la giusta consistenza. ci sono infatti diversi accorgimenti da tenere presente per una perfetta riuscita, quelli che conoscono soltanto le nonne. ci siamo fatti sussurrare all’orecchio i segreti per gli gnocchi perfetti e… dato che non siamo custodi gelosi delle ricette, abbiamo pensato di condividerli con voi! scoprite come preparare gli gnocchi di patate con e senza uova, morbidi cuscinetti dal sapore delicato perfetti per qualsiasi condimento: dal classico sugo alla sorrentina a quelli delicati e cremosi come con stracchino e spinaci fino ai più rustici come gli gnocchi ai 4 formaggi o con speck e noci. questa volta, se qualcuno vi dirà “ridi, ridi che la mamma ha fatto i gnocchi” potrete sorridere beatamente e rispondere “no, li ho preparati io, gli gnocchi di patate… ed erano i più buoni mai mangiati!”</t>
  </si>
  <si>
    <t>la torta tenerina è un dolce tipico della città di ferrara, che grazie alla sua golosità ha conquistato tutto il paese... nessuno infatti riesce a resistere ad una fetta di questo fantastico dolce! sarà merito della fragrante crosticina esterna o della sua consistenza fondente che si scioglie in bocca ad ogni assaggio? noi ci siamo innamorati di entrambi, ma una cosa è certa: il suo intenso sapore di cioccolato mette d'accordo tutti! la torta tenerina è una torta con pochi ingredienti, senza lievito che ha la particolarità di rimanere bassa e umida all'interno, proprio come il nome suggerisce: nel dialetto ferrarese veniva chiamata anche " torta taclenta", che in italiano significa appiccicosa. un dessert semplice da realizzare, dal successo garantito perfetto anche per festeggiare i papà e per esaltare tutto il suo sapore provate a servirlo insieme ad una delicata crema al mascarpone, sentirete che bontà.. perfetta per ogni occasione e per la festa del papà! </t>
  </si>
  <si>
    <t>chi è stato negli u.s.a. difficilmente avrà resistito a quei quadrotti dal colore scuro, dalla leggera crosticina e dall’impasto denso di cioccolato e frutta secca che riempiono le vetrinette di bakery e caffetterie: i brownies! amatissimi da grandi e piccoli, questi dolcetti della tradizione americana sono spesso accompagnati da panna montata o gelato alla vaniglia, ma nascono in versione “take away”, comoda e pratica da gustare a passeggio. si racconta infatti che siano stati preparati la prima volta nel 1892 a chicago quando, in occasione di una grande fiera per festeggiare i 400 anni dalla scoperta dell’america, un’altolocata signora di nome bertha palmer chiese al suo chef di ideare un dessert che fosse pratico da portarsi in giro per la città, senza il rischio di sporcarsi le mani o il vestito. qualche versione moderna tende ad avvicinare la consistenza del brownie a quella di un tortino dal cuore morbido, lasciando l’impasto all’interno quasi fondente: una delizia sì, ma poco fedele al brownie originale, che deve lasciare le dita asciutte! alla ricerca della versione perfetta, noi di giallozafferano abbiamo sperimentato decine di ricette, per arrivare a quella che vi presentiamo oggi da fare in casa per la gioia di amici e bambini, magari in occasione di una delle feste americane più amate in italia: halloween!</t>
  </si>
  <si>
    <t>uova, latte, zucchero e vaniglia. pochi ingredienti per dare vita a una delle creme più amate: la crema pasticcera. questa crema è tra le più usate in pasticceria, come la chantilly o lo zabaione, per farcire moltissimi dolci. nei bignè, nei dolci di pasta sfoglia (come cannoncini, vol-au-vent, millefoglie), ma anche tra gli strati morbidi del più classico pan di spagna la crema pasticcera è sempre la benvenuta! questa preparazione di base di pasticceria serve anche a realizzare semifreddi, budini e tanti dolci al cucchiaio, come la nostra deliziosa torta mattonella. e' una preparazione molto versatile: basta modificare appena le dosi di alcuni ingredienti per ottenere consistenze diverse e appropriate all'uso che ne farete! ad esempio per addensarla maggiormente è sufficiente utilizzare più amido di mais, al contrario dovrete diminuire la dose nel caso vorreste gustarla al cucchiaio. seguite il procedimento passo passo con il maestro pasticciere iginio massari e scoprite tutti gli accorgimenti per preparare la perfetta crema pasticcera!</t>
  </si>
  <si>
    <t>chi non ricorda quando andava al ristorante con i genitori fra la metà degli anni ottanta e i primi anni novanta? il momento più atteso: il carrello dei dolci! e tra altissime montagne di profiteroles, tentati dalla teglia del tiramisù o ingolositi dalla panna cotta... alla fine spesso la meglio l'aveva lei: la torta della nonna. sarà per il suo nome rassicurante, che sa di buono e genuino, la torta della nonna è ancora oggi un must! un classico intramontabile, una torta perfetta per il pranzo della domenica che noi vogliamo farvi assaporare al meglio, preparando una deliziosa frolla fragrante e una divina crema pasticcera. esistono almeno due versioni della torta della nonna: una aperta, che prevede la base e la crema direttamente guarnita con pinoli e zucchero a velo e quella chiusa, con doppio strato di frolla e al centro la crema pasticcera. noi abbiamo optato per quest'ultima e... ci auguriamo che anche la vostra scelta sulla carrellata di dolci di giallozafferano, almeno ogni tanto, cada su questa bontà!</t>
  </si>
  <si>
    <t>il vicolo della scrofa, per chi conosce roma, è una delle stradine più caratteristiche e ricche di simboli. proprio in una trattoria di questa strada, da cui il nome del vicolo, pare sia stata realizzata la prima carbonara, nel 1944. la storia più attendibile infatti racconta l'incontro tra gli ingredienti a disposizione dei soldati americani e la fantasia di un cuoco romano. il risultato fu il prototipo degli spaghetti alla carbonara: uova, bacon (poi guanciale) e formaggio. man a mano la ricetta è evoluta fino a quella che tutti conosciamo oggi e possiamo apprezzare a casa di amici romani veraci (e voraci!), nelle trattorie come nei ristoranti stellati della capitale, in tutta italia e all'estero, nelle innumerevoli versioni: con o senza pepe, con un tuorlo per persona o l'aggiunta di almeno un uovo intero, con guanciale o pancetta tesa.il condimento per la carbonara si prepara in una manciata di minuti. pensate che occorrono soltanto guanciale speziato tagliato a striscioline, una crema dorata a base di tuorli (nella nostra versione) e tanto pecorino grattugiato al momento. nella sua semplicità e nella ricchezza delle materie prime, la ricetta degli spaghetti alla carbonara è parente stretta di altri due capisaldi della cucina genuina italiana: l'amatriciana e la gricia! strizza l'occhio anche alla pasta alla zozzona, un piatto robusto che unisce il meglio delle preparazioni di base della cucina laziale. fate un tuffo nella roma popolare insieme a noi e scoprite come realizzare dei cremosissimi spaghetti alla carbonara, fateci sapere se la nostra versione vi piace e... aspettiamo la vostra!</t>
  </si>
  <si>
    <t>i ravioli cinesi al vapore (jiaozi) sono delicati involucri di pasta con un ripieno di carne e verdure, diffusi in tutta la cina e molto popolari anche in giappone e in corea. i ravioli cinesi al vapore vengono consumati in oriente come antipasto o come spuntino a metà mattina o metà pomeriggio e la loro forma e il loro ripieno varia di regione in regione. solitamente i ravioli cinesi al vapore sono farciti con un misto di carne di maiale, pesce e verdure e insaporiti con zenzero, scalogno ed aromi; i ravioli così ripieni vengono poi cotti al vapore nei tipici cestelli di bambù appoggiati su ampie foglie di cavolo cinese, cottura che permette agli alimenti di non disperdere i loro valori nutritivi e il loro sapore. i ravioli cinesi al vapore vengono gustati accompagnati dalla salsa di soia, dove vengono immersi prima di essere assaporati. per una cena a tema oriente, potete preparare al vapore anche dei gustosi baozi!</t>
  </si>
  <si>
    <t>nipoti a pranzo? amiche per il té o regalino dolce per la propria metà? qualunque sia il motivo per cui aprite frigo e dispensa per preparare crostate o biscotti vi sveliamo in questa ricetta come realizzare la pasta frolla, una delle basi della pasticceria con cui realizzare queste ricette in maniera impeccabilmente golosa! esistono diverse varianti della frolla sulla base degli ingredienti, frolla al cacao e frolla senza glutine, alla proporzione fra ingredienti liquidi e secchi o anche alla loro temperatura, come nella frolla morbida, e persino del metodo di lavorazione. conoscete la pasta frolla montata? si comincia montando con le fruste burro morbido e zucchero, poi si aggiunge il resto. ma esiste anche il metodo "sabbiato" lavorando al mixer gli ingredienti per ottenere una consistenza sablè, proprio quella che vi presentiamo oggi.l'occorrente per preparare la pasta frolla è facilmente reperibile: uova, burro, zucchero e farina... e ovviamente la nostra ricetta da seguire passo passo, per realizzare un'ottima pasta frolla fatta in casa! per i biscotti di natale da regalare, per i manicaretti da servire in occasioni di feste di compleanno o per originali biscotti di halloween, scoprite tutti i passaggi per sfornare delizie di burro tutte da decorare!</t>
  </si>
  <si>
    <t>elegante e scenografica, la crostata di fragole fresche è uno dei dolci più classici ed invitanti che si possa realizzare con questi rossi e profumati frutti. un dolce fresco, perfetto da preparare in questo periodo che piace sempre a tutti! potrete prepararlo per una festa di compleanno, o semplicemente per una merenda sfiziosa, la crostata di fragole fresche infatti è adatta a tutte le occasioni. realizzata con una base di pasta frolla profumata al limone, una vellutata crema pasticcera e una cascata di fragole disposte a raggiera con questa crostata di fragole fresche sorprendete i vostri amici per un fine pasto o una merenda dolce e fresca! </t>
  </si>
  <si>
    <t>la besciamella è un’antica salsa di base la cui paternità è rivendicata dai francesi tanto quanto da noi italiani. l’ipotesi più accreditata è che sia stata caterina de medici ad averla importata in francia con il nome che aveva allora ovvero “salsa colla”. ma è grazie al cortigiano louis de béchameil che prese poi il nome di salsa besciamella nonostante pellegrino artusi preferisse italianizzarla nel suo ricettario con il nome di balsamella, ormai in disuso. la besciamella è la più versatile delle salse da cucina, facile e veloce da realizzare, darà una marcia in più a tutti i vostri piatti dalle lasagne alla pasta al forno  come quella gratinata con finocchi e besciamella sono innumerevoli i possibili impieghi. e' anche la farcitura perfetta di croccanti e sostanziose uova alla monachina. qui scoprirete tutti segreti per ottenere una besciamella cremosa e senza grumi!</t>
  </si>
  <si>
    <t>chiamatela schiacciata, ciaccia, street food all’italiana o ricetta antica come il mondo ma sarà sempre lei, la sola ed inimitabile focaccia! questo fragrante lievitato non appena sfornato riempirà la vostra casa con il suo profumino piacevole ed invitante. persino i bambini amano portarne un pezzetto avvolto nella carta oleata, così poi possono fare la merendina della prima mattina. i più grandicelli invece la preferiscono come reintegratore di energie, quando in estate sono intenti a fare innumerevoli tuffi in acqua insieme agli amici. infine diventa la più grande amica di chi sorseggia una bibita fresca alla fine del lavoro quando coi colleghi, coi cari o con la propria metà si fa un bell’aperitivo. la focaccia accompagna da sempre le fasi della nostra vita rendendola sempre migliore grazie alla sua semplicità!</t>
  </si>
  <si>
    <t>la focaccia: una merenda perfetta! fragrante, calda appena sfornata con l'inconfondibile profumo di casa e di genuinità! oggi vi proponiamo di mordere una focaccia morbida, ottima da sola e ancora più buona accompagnata con salumi o verdure grigliate con cui poterla farcire! se siete tra gli amanti della merenda salata, ecco la ricetta che cercavate per radunare grandi e piccini a tavola, ideale anche per un pic-nic! abbiamo scelto di aromatizzarla nella maniera più classica: con del rosmarino e saporiti fiocchi di sale che si scioglieranno lentamente e rilasceranno sulla superficie un gradevole gusto sapido. siamo certi che la focaccia morbida verrà salvata tra le vostre preparazioni preferite e, già che ci siete, provate anche la versione mignon con la ricetta delle focaccine, pratiche monoporzioni da gustare da sole o farcite!</t>
  </si>
  <si>
    <t>i piatti regionali sono spesso motivo di disputa tra gli italiani, che si tratti di chef professionisti o cuochi amatoriali, e gli spaghetti all’amatriciana non fanno eccezione! bucatini o spaghetti, pancetta o guanciale, aglio o cipolla… questi i principali interrogativi che chiunque si appresti a cucinare per la prima volta questa ricetta si trova a dover affrontare. si dice che questo famoso piatto nato ad amatrice fosse il pasto principale dei pastori, ma originariamente era senza pomodoro e prendeva il nome di “gricia”; questo ingrediente fu aggiunto in seguito quando i pomodori vennero importati dalle americhe e il condimento prese il nome di amatriciana. e’ quindi normale che una ricetta così antica e popolare si sia trasformata nel tempo assumendo le numerose varianti di cui ancora si discute al giorno d’oggi. quella che vi proponiamo qui è la nostra versione, preparata con ingredienti locali e di qualità. perché pensiamo che in realtà la ricetta degli spaghetti all’amatriciana non divida l’italia, bensì la unisca nel nome della bontà di una pietanza dall’animo semplice e dal carattere deciso… proprio come chi l’ha creata!</t>
  </si>
  <si>
    <t>le mele da sempre sono protagoniste indiscusse dei dolci casalinghi, come la nostra torta di mele, golosa, soffice e aromatica, è il miglior comfort food che si possa desiderare! del resto chi l’ha provata sa bene quanto sia rassicurante una torta di mele fatta in casa, con la sua semplice dolcezza, la sua morbida consistenza e il suo inconfondibile profumo. intramontabili sapori che rievocano ricordi di famiglia, ciascuna con la propria ricetta da custodire gelosamente come il più prezioso dei tesori. qui vi riveliamo la nostra versione della torta di mele, perfetta per concedersi una coccola golosa insieme ai propri cari!</t>
  </si>
  <si>
    <t>una tira l’altra ma non sono le ciliegie... sono le patate! oggi vi deliziamo con un classico intramontabile della cucina casalinga: le patate al forno. impossibile non amare questo contorno tipico che sta bene su tutto: carne o pesce a voi la scelta, unica regola è che le patate al forno siano dorate e croccanti, in una parola irresistibili! come tutte le ricette che al primo sguardo appaiono semplici, anche questa può nascondere delle insidie nella preparazione. ognuno custodisce il segreto per patate al forno perfette: c'è chi le passa sotto acqua corrente fredda o in ammollo per eliminare l'amido, chi le cuoce in forno statico prima coperte con carta alluminio e poi scoprendo la teglia, chi ancora misura millimetricamente gli spicchi o i cubetti per farli tutti uguali e garantire la cottura uniforme. siete curiosi di conoscere quali sono i nostri trucchi per un risultato da applausi a tavola? siamo felici di condividerli con voi per farvi assaporare un contorno gustoso che piace sempre a tutti! per insaporire le patate al forno abbiamo scelto rosmarino e timo, degli evergreen irrinunciabili. provate anche la versione alla birra, dall'aroma deciso e particolare, oppure quella alla mediterranea, arricchita con pomodoro e olive! se siete amanti della cottura al forno, nella stagione autunnale non potrete perdere un altro contorno ugualmente facile e sfizioso da preparare: la zucca al forno! </t>
  </si>
  <si>
    <t>fare la pasta fresca in casa è un'arte antica: dalla sfoglia tirata con il mattarello si ricavano fili d'oro come tagliolini o tagliatelle, scrigni ripieni come ravioli o tortellini e le intramontabili lasagne.anche oggi si è tornati a cimentarsi con la pasta fresca fatta in casa, un prodotto genuino realizzato con le proprie mani che non ha prezzo! se si fanno i conti, poi, non ci vuole molto tempo per preparare una buona pasta fresca: 15-20 minuti per un bell'impasto liscio ed elastico, 30 minuti di riposo, 15 minuti per stendere e ricavare la sfoglia... in circa un'ora il gioco è fatto! noi siamo partiti dalla classica proporzione di 100 g di farina per un uovo, ma molto dipende anche dal formato che si vuole preparare. quindi, uno dei consigli generali più preziosi è quello di rimanere un po' indietro con la dose e aggiungerne al bisogno. se volete sentirvi anche voi "sfoglina" per un giorno, iniziate a preparare con noi la pasta fresca, perfetta con ogni saporito abbinamento, dal classico ragu ai condimenti di pesce! quando vi sentirete un po' più esperti potrete provare a colorarla col nero di seppia, per esempio, per realizzare un primo piatto d'effetto per halloween come i tagliolini stregati nel peperone!</t>
  </si>
  <si>
    <t>alzi la mano chi non l’ha mai provata almeno una volta nella vita! lei, sua maestà la crepe alla nutella, un peccato di gola a cui è davvero difficile resistere come merenda o anche come spuntino di mezzanotte! vi sveliamo come potrete preparare morbide crepe per tutti i vostri amici (e tenerne da parte qualcuna anche per voi ovviamente!) con pochi e semplici accorgimenti. il profumo inconfondibile della sottile e golosa frittella si spanderà per la cucina e si arricchirà con il generoso ripieno di nutella: insomma, sarà una tentazione irresistibile ad ogni ora del giorno!</t>
  </si>
  <si>
    <t>"si la vita è un mozzico, qui mozzichi bene". questo è una delle frasi tipiche che si possono leggere come introduzione ad un menu nelle trattorie o fraschette romane. ma la carbonara, l'amatriciana, come gli spaghetti cacio e pepe, sono diventati oramai piatti simbolo dell'italianità, del mangiar bene con ingredienti dop e legati alle tradizioni dei territori in cui sono nate. un'eccellenza che dalle "tovaglie a quadretti" arriva nelle cucine dei grandi chef, come nel caso degli spaghetti cacio, pepe e ricci di mare. anche noi vogliamo rendere omaggio ad uno dei simboli del mangiar bene e genuino, mostrandovi come eseguire una perfetta cacio e pepe! il segreto, oltre alla combinazione chimica di acqua e proteine del pecorino per ottenere una crema senza grumi, sta proprio nei sapori: grani di pepe interi schiacciati al momento e tuffati in padella a tostare per sprigionare tutto il profumo pungente; la pasta mantecata lentamente e in maniera controllata per assorbire tutto il gusto del pecorino romano, quando aggiungerete la crema. preparare e gustare: questa un'altra regola per assaporare al meglio gli spaghetti cacio e pepe! preparate le forchette!</t>
  </si>
  <si>
    <t>basta nominarla perché a tavola ci sia un'ovazione. e' la regina dei piatti unici, la consolatrice di umori avviliti: la parmigiana di melanzane. un piatto condiviso e conteso come origini da nord a sud: emilia romagna, campania (parmigiana 'e mulignane) e sicilia (parmiciana o patrociane) con alcune varianti di ingredienti e modalità di composizione, ma tutte assolutamente favolose! vi siete mai chiesti perché si chiami così questo piatto? il nome "parmigiana" deriverebbe proprio dal siciliano "parmiciana", che in dialetto indica pila di listelle di legno delle persiane: pensate infatti a come vengono disposte le fette di melanzane in teglia e noterete le similitudini. pochi ingredienti, tanto sapore per un piatto simbolo delle pietanze mediterranee: pomodoro, melanzane, basilico e formaggio. preparate insieme a noi una succulenta parmigiana di melanzane.</t>
  </si>
  <si>
    <t>le lasagne alla bolognese sono un piatto tipico della gastronomia dell’emilia romagna e, nello specifico, della città di bologna. nonostante la paternità di questa ricetta sia emiliana, le lasagne sono conosciute a tal punto da diventare uno dei simboli della cucina italiana nel mondo e conosce numerose e prelibate varianti. dalla preparazione agli ingredienti, questa ricetta è la quintessenza della "ricchezza" della cucina tradizionale bolognese, celebre anche per molte altre ricette di pasta fresca e non solo, basti pensare allo gnocco fritto. per preparare una buona lasagna alla bolognese la cosa fondamentale è la giusta scelta degli ingredienti: per prima cosa la carne, che deve essere rigorosamente mista: di manzo e di maiale per dare sapore alla ricetta, poi la polpa di pomodoro che deve essere di buona qualità, ed infine, ma non per ultime, le lasagne vere e proprie, che devono essere tra le migliori, con la sfoglia porosa adatta a trattenere il condimento per ottenere una consistenza perfetta!</t>
  </si>
  <si>
    <t>direttamente dalla tradizione campana gli spaghetti alle vongole, decisamente uno dei più importanti piatti della cucina italiana e più amati tra i primi piatti di pesce. una ricetta semplicissima dal meraviglioso sapore di mare, che nasconde qualche piccolo segreto per una perfetta riuscita. vongole polpose, spolverata di prezzemolo e la deliziosa cremina che si crea naturalmente con l'amido della pasta, fanno degli spaghetti alle vongole una vera prelibatezza. e' un piatto perfetto per ogni occasione, dalla cena tra amici al piatto della domenica fino alla portata perfetta per il cenone di natale della vigilia o per capodanno.</t>
  </si>
  <si>
    <t>la farinata di ceci è una torta salata molto bassa a base di acqua e farina di ceci, cotta in forno a legna fino a formare una deliziosa crosticina dorata. oggi però vi proponiamo la ricetta per realizzarla nel vostro forno di casa! la farinata di ceci è una specialità ligure, tipica in particolar modo della città di genova, ma con origini molto antiche che risalgono con tutta probabilità all’antichità greca e latina. tuttavia la leggenda che la riguarda risale al periodo delle repubbliche marinare, e narra che la farinata così come la conosciamo oggi sia nata nel 1284, quando genova sconfisse pisa nella battaglia di meloria. al ritorno dalla battaglia, le navi genovesi si trovarono coinvolte in una tempesta ed alcuni barili d'olio e farina di ceci si rovesciarono bagnandosi d'acqua salata. a causa della scarsità di provviste, fu recuperato tutto il possibile e ai marinai fu servito quel miscuglio di ceci ed olio che questi, nel tentativo di rendere meno sgradevole, misero ad asciugare al sole fino ad ottenere una sorta di frittella. a terra i genovesi perfezionarono la ricetta di fortuna rendendola la specialità che gustiamo ancora oggi, e che, per scherno agli sconfitti, chiamarono l'oro di pisa. la farinata di ceci, però, è una ricetta povera fatta con ingredienti semplici e molto comuni in tutto lo stivale, e infatti la sua diffusione non riguarda solo la liguria, ma se ne conoscono numerose versioni che prendono un nome diverso a seconda della zona di cui sono tipiche. famosa ad esempio la cecina pisana, la torta livornese del 5 e 5, la socca piemontese, la fainè sassarese… basta spostarsi di poco che cambia il suo nome, ma il gusto autentico e squisito di questo street food italiano rimane sempre buonissimo: non vi resta che provarlo!</t>
  </si>
  <si>
    <t>i panzerotti fritti, anche detti calzoni, sono delle squisite frittelle di pasta lievitata, a forma di mezzaluna, ripiene con mozzarella, pomodoro e origano. i panzerotti sono diffusi in tutto il sud italia, dal lazio alla sicilia, ma i panzerotti più buoni si preparano in campania e in puglia: nei paesi di queste regioni sono un cibo da strada, fritto al momento dalle numerose rosticcerie, un appetitoso street food da gustare a qualsiasi ora! il ripieno di base può essere arricchito con numerose aggiunte, olive, acciughe o salumi, e il panzerotto può anche essere cotto in forno, per renderlo più leggero! i panzerotti fritti sono una bontà semplice e allo stesso tempo insuperabile: cosa aspettate ad organizzare una bella panzerottata a casa con amici e parenti? con la ricetta di giallozafferano, preparare i panzerotti fritti sarà un gioco da ragazzi!</t>
  </si>
  <si>
    <t>nel 1832 in uno degli hotel più centrali di vienna, oggi diventato un tempio "sacro" della pasticceria, accadde qualcosa di speciale, che segnò la storia della cucina austriaca. franz sacher, apprendista pasticcere di soli 16 anni e amante del cioccolato, ideò la sachertorte che ad oggi è sicuramente una delle torte al cioccolato più famose e apprezzate al mondo. la storia narra che il giovane franz, che quel giorno stava sostituendo uno chef ammalato, stesse preparando un dolce per la cena del golosissimo principe von mitternich winnesburg e, dopo aver a lungo pensato, decise di combinare tra loro elementi semplici e tradizionali come il cioccolato e la marmellata per creare un dolce delicato e gustoso. a quanto pare il dolce riscosse un grande successo e da quel giorno il giovane franz sacher dovette darsi un grand da fare per preparare questa torta che prese anche il suo nome: la sachertorte. da allora la fama della sachertorte si è diffusa in tutto il mondo e anche se migliaia di persone continuano a prepararla la ricetta originale è custodita gelosamente a vienna e non viene rivelata a nessuno. noi vi proponiamo la versione realizzata da ernst knam, una vera garanzia quando si parla di cioccolato!</t>
  </si>
  <si>
    <t>il riso alla cantonese è un piatto molto diffuso nei ristoranti cinesi in italia ma, come si può facilmente immaginare, non si tratta di una ricetta originale. pare infatti che il riso alla cantonese così come lo conosciamo noi sia una versione occidentalizzata del tradizionale chào fàn, letteralmente “riso fritto”, una pietanza ben più ricca e articolata a base di riso basmati e uova strapazzate con l’aggiunta di verdure, carne o pesce, di cui esistono innumerevoli varianti. noi siamo partiti dalla stessa base e l’abbiamo arricchita con piselli e prosciutto cotto, oltre all’immancabile salsa di soia, ottenendo così un piatto vicino ai gusti europei ma allo stesso tempo sfizioso e ricco di sapore! scoprite quanto è facile preparare il riso alla cantonese e servitelo insieme ai classici involtini primavera e a un delizioso pollo alle mandorle, per una cena tra amici a colpi di bacchette!</t>
  </si>
  <si>
    <t>seduto in quel caffè io non pensavo a te… cominciava così uno dei più popolari evergreen della musica italiana. ma oggi vi facciamo accomodare in una bakery per servirvi la ricetta dei muffin al cioccolato! da diversi anni ormai i muffin spopolano nelle famose caffetterie stile americano e dopo avervi ingolosito con quelli con il cuore, abbiamo anche realizzato quelli senza glutine! si tratta di soffici tortini ricchissimi di pezzettini di goloso cioccolato fondente, da addentare durante una pausa dallo studio o dal lavoro. ma da un recente studio condotto qui in redazione abbiamo appurato che si prestano benissimo ad uno dei gesti del mattutino più ricorrenti: l’inzuppo! golosi del web accorrete, oggi prepariamo i muffin al cioccolato!</t>
  </si>
  <si>
    <t>pasta fresca che bontà! le sfoglie di pasta fresca all’uovo tirate dalle sapienti mani di nonne e zie sono una vera prelibatezza. ma oramai tutti ci cimentiamo mettendo le mani in pasta perchè, ammettiamolo, è un passatempo delizioso.. soprattutto  con l’aiuto di “nonna papera”, la macchina per tirare la sfoglia! e pure se siete tra i puristi del mattarello, siamo certi che apprezzerete i ravioli ricotta e spinaci. una tra le preparazioni più classiche della pasta ripiena, con un ripieno che sprigiona un sapore fresco e delicato. pura poesia per il palato, l’incontro d’amore di questi due ingredienti è un idillio che dura da anni, forse uno dei matrimonio più riusciti nella storia decennale della cucina. e voi? se vi state domandando come deliziare i vostri ospiti questa domenica siete proprio capitati nel posto giusto! preparate insieme a noi questi favolosi ravioli di ricotta e spinaci!</t>
  </si>
  <si>
    <t>quelle merende semplici, genuine, per spezzare i pomeriggi in casa ma anche perfette per un break all'aria aperta con tovaglia a quadri e succhi di frutta. i panini al latte rappresentano uno dei modi più semplici per fare la gioia di tutti: questi piccoli bocconcini di pane sono realizzati impastando a mano farina, burro e latte. sono molto semplici da preparare e perfetti per accogliere confetture, marmellate e creme ma anche per accompagnare salumi e formaggi, arricchendo il cestino del pane. dopo aver messo le mani in pasta per baguette, pani speciali come quello alla zucca o alle barbabietole, pani tradizionali come quello cafone, non potevano mancare questi classici bottoncini morbidi e sfiziosi. se conservati accuratamente, i panini al latte mantengono per qualche giorno la loro fragranza. ma siamo certi che uno tirerà l'altro e in men che non si dica vi troverete di nuovo con le mani in pasta.</t>
  </si>
  <si>
    <t>e’ la regina dello street food italiano ed è amata da milioni di persone in tutto il mondo: stiamo parlando della piadina romagnola, una ricetta povera dalle origini antichissime, che si presta ad essere farcita con qualsiasi ingrediente vi suggerisca la vostra immaginazione. dai più tradizionali come crudo, rucola e squacquerone, ai più innovativi come hummus, tofu o insalata di pollo, il risultato sarà sempre super appetitoso! perfetta come piatto unico per un pranzo informale, la piadina può essere utilizzata anche per creare sfiziosi stuzzichini da servire come antipasto, come i rotolini con salmone, avocado e crema allo yogurt, oppure per realizzare un altro must della cucina romagnola, il crescione, ma non confondetela con la crescia sfogliata, tipica invece della zona di urbino! date sfogo alla fantasia e create la vostra piadina preferita… che sia dolce o salata, con la nostra ricetta non potrete sbagliare!</t>
  </si>
  <si>
    <t>avete presente la leggerezza di una nuvola? la chiffon cake vi darà proprio questa sensazione: un impasto morbido, estremamente soffice e delicato da sciogliersi in bocca. la caratteristica di questo particolare dolce americano è proprio la sua irresistibile leggerezza e sofficità. si può gustare semplice, come in questa versione aromatizzata alla vaniglia e limone e spolverizzata solo con lo zucchero a velo. ma la chiffon cake è la base ideale anche per realizzare per torte di tutti i tipi, farcite come più si preferisce o ricoperte di glassa.la massima morbidezza è dovuta all’aggiunta del cremore tartaro agli albumi montati a neve e allo stesso stampo per chiffon cake che permette il passaggio dell’aria e il raffreddamento omogeneo del dolce senza che si accasci. da sola o arricchita da creme vellutate, la chiffon cake è una vera esperienza celestiale per il palato!</t>
  </si>
  <si>
    <t>e' l'ora della colazione: caffè, spremuta d'arancia e... banana bread! un dolce morbido e saporito con polpa di banana e aroma alla cannella. questo ricco plumcake di origini anglosassoni è perfetto anche per un brunch, leggermente scaldato in forno e servito con burro e confetture, oppure per una sostanziosa merenda. il profumo in cottura si diffonderà nella cucina e, una volta pronto, fetta dopo fetta sparirà in un baleno! veloce e semplice da preparare, è anche un modo, come la ciambella banane e arachidi, per impiegare quelle banane che spesso vengono dimenticate nel cestino della frutta, troppo mature per essere gustate in purezza. provate la nostra versione del banana bread e arricchitelo a piacere con gocce di cioccolato, noci o nocciole tritate grossolanamente. sarà ancora più buono!</t>
  </si>
  <si>
    <t>gli arancini di riso (o arancine), vanto della cucina siciliana, sono dei piccoli timballi adatti ad essere consumati sia come spuntino che come antipasto, primo piatto o addirittura piatto unico. in sicilia si trovano ovunque e in ogni momento, sempre caldi e fragranti nelle molte friggitorie: di città in città spesso cambiano forma e dimensioni, assumendo fattezze ovali, a pera o rotonde, a seconda del ripieno. si possono contare circa 100 varianti: dalla più classica al ragù e al prosciutto, a quelle più originali come al pistacchio e al nero di seppia! noi oggi vi presentiamo le due classiche intramontabili, al ragù di carne di maiale e piselli e al prosciutto e mozzarella; voi quale preferite?</t>
  </si>
  <si>
    <t>qual è il dolce classico fatto in casa per antonomasia? senza dubbio la crostata! con il maestro iginio massari scopriamo tutti i segreti per realizzare la crostata alla confettura di albicocca, con la sua frolla morbida e delicata, la farcitura golosa e l'irrestistibile profumo di buono e genuino. il segreto per una riuscita perfetta anche esteticamente è il riposo della frolla: prendete tutto il tempo necessario, come suggerisce il maestro, preparandola la sera prima per farcirla e cuocerla il giorno dopo. sì perché le cose sono ancora più buone, quando sono anche belle.</t>
  </si>
  <si>
    <t>la crostata alla frutta è un dolce classico ma intramontabile composto da uno scrigno di pasta frolla che raccoglie uno strato di crema pasticcera e tanta frutta. una torta colorata, fresca e profumata, ideale da gustare per una merenda pomeridiana o al termine di una cena, perfetta da proporre per un compleanno estivo. scegliete la frutta di stagione per decorare e arricchire il vostro dolce, realizzando ogni volta una crostata personalizzata in base al periodo e alle vostre esigenze! giocate con la frutta e divertitevi a creare nuove composizioni, alternando gusti e colori sempre differenti… esprimete la vostra fantasia per dar vita alla vostra crostata alla frutta.</t>
  </si>
  <si>
    <t>avete mai sentito parlare di doraemon? lo ricorderanno non solo i "figli degli anni ottanta" ma anche i bambini di oggi; questo simpatico gatto di colore blu, che ne combina di tutti i colori, va matto per i dorayaki una delle merende più famose del giappone! queste golose frittelline, realizzabili anche in versione mini, ricordano molto i pancakes americani, ma vengono preparati senza l'aggiunta di grassi e farciti a mò di panino. in giappone si usa servirli ripieni di una salsa dolce a base di fagioli azuki. noi abbiamo optato per una farcitura più "occidentale"... così in redazione abbiamo scelto crema di nocciole, mentre operatori e fotografi hanno preferito la confettura di frutti di bosco! realizzate anche voi con le vostre creme e confetture preferite questi soffici dolci, per una colazione nutriente o per una merenda golosa e farete la gioia dei vostri bambini, che si sentiranno protagonisti del loro cartone preferito!</t>
  </si>
  <si>
    <t>lo zafferano è una spezia antica, conosciuta già al tempo degli egizi. in principio si usava solo per tingere le stoffe e realizzare profumi e unguenti ma una volta scoperte le sue stupefacenti proprietà culinarie, divenne un ingrediente pregiato con il quale realizzare gustosi piatti dalle sfumature dorate come il risotto allo zafferano. questo primo piatto, nella sua essenzialità, esalta al meglio le qualità aromatiche dello zafferano ma non solo, grazie al forte potere colorante, i chicchi di riso si impreziosiscono di un gradevole e accattivante color oro che rende così speciale questa pietanza. una piccola magia che unita al tocco cremoso della mantecatura, immancabile nella preparazione dei risotti, vi restituirà un risotto dal gusto unico e inconfondibile. e per rendere ancora più accattivante questa degustazione, vi verrà in aiuto la mitologia greca che narra il leggendario e contrastato amore tra il giovane crocus e la seducente ninfa smilace, contesa dal dio ermes, il quale, accecato dalla gelosia, trasformò crocos in un delicato fiore di zafferano.</t>
  </si>
  <si>
    <t>il pan di spagna è una delle preparazioni di base della pasticceria italiana che tutti coloro che amano cucinare hanno preparato almeno una volta per dar vita ad una meravigliosa torta di compleanno o un dolce a base di questa morbida preparazione, come lo zuccotto! una ricetta semplice, ma spesso le cose più semplici in cucina richiedono molte accortezze per un risultato perfetto! la sofficità del pan di spagna, il risultato alto e alveolato è dovuto all'uso di una farina debole come la 00, così che l'impasto non risulti elastico, e di una parte di fecola che assorbendo l'umidità permetterà di ottenere un dolce ancora più soffice. inoltre il pan di spagna è una ricetta che non richiede l'utilizzo del lievito, infatti le uova dovranno essere montate correttamente per incorporare e sviluppare delle bollicine d'aria che permetteranno di non farlo sgonfiare durante la cottura. inoltre, forse non sapete, ma ci sono moltissime varietà di questa ricetta: basti pensare quella al cacao, quello senza glutine e persino quello salato per feste e aperitivi! ma oltre alle varietà esistono almeno 5 metodi per preparare il pan di spagna: 2 a caldo, 2 a freddo e uno con emulsionanti.sono diversi i procedimenti ma il risultato non cambia! e come ben sapete cerchiamo sempre di ricorrere al metodo più semplice per permettervi di ottenere un buon risultato anche a casa... con questa ricetta sporcherete solo la ciotola della planetaria! preparate il pan di spagna per farcire le vostre torte delle occasioni speciali con crema pasticcera o ganache al cioccolato o per assemblare una deliziosa zuppa inglese! se invece state cercando un'idea originale per la vostra festa di halloween, scoprite come utilizzare il pan di spagna per realizzare delle dolci bare farcite con la marmellata!</t>
  </si>
  <si>
    <t>se diciamo cucina cinese qual è il primo piatto che vi viene in mente? scommettiamo tutto sul pollo alle mandorle! simbolo indiscusso della tradizione culinaria cinese, almeno qui in italia, questo piatto porta con sé i tipici sapori e profumi del paese del dragone: la salsa di soia che con la sua sapidità garantisce sapore al piatto, lo zenzero che sprigiona tutta la sua freschezza e le immancabili mandorle, che conferiscono la nota tostata che contraddistingue questi succulenti bocconcini, da accompagnare con l’inseparabile riso bianco. e se state progettando una cena a tema venite a scoprire le nostre ricette di altre prelibatezze "made in china", dagli spaghetti di soia, agli involtini primavera senza dimenticare il maiale in agrodolce. i segreti di queste ricette ve li sveliamo noi, ma a diventare degli esperti nell’arte della bacchetta... dovrete pensarci voi!</t>
  </si>
  <si>
    <t>tutti noi abbiamo una ricetta del cuore, quella che ci rimanda ad un momento particolare ... che sia dolce o salata. ma esiste una ricetta che è amatissima dai più, specialmente dai bambini: si tratta delle polpette al sugo, l’amarcord per eccellenza! ne esistono tante versioni ed ognuno ha una versione preferita, perché questi sfiziosissimi bocconcini sono davvero irresistibili! per questa ricetta con il sugo, non dimenticate di servire in tavola del buon pane casereccio per "la scarpetta" finale, una consuetudine imprescindibile per questo piatto!</t>
  </si>
  <si>
    <t>il gateau di patate è una deliziosa preparazione a base di patate e salumi vari. un pasticcio da sfornare con un’irresistibile crosticina dorata che vi assicurerà un pasto succulento. questa famosa e antica preparazione è un caposaldo della cucina partenopea e rivisitato poi in altre regioni del sud italia. tuttavia il gateau di patate, italianizzato in gattò o gatò, fece la sua comparsa sulle lussuose tavole del regno delle due sicilie soltanto alla fine del 1700. infatti il palato sopraffino della regina maria carolina d’asburgo, moglie di ferdinando i di borbone, non volle separarsi dai manicaretti dei monsieurs - i cuochi francesi - richiamati alla corte del regno di napoli. fu così che il popolo napoletano apprese la tecnica e la rese propria. sostituì la groviera con il fior di latte, e poi impreziosì il pasticcio con prosciutto cotto e salame. e non solo. anche il nome presto passò da gateau di patate in gattò… e persino i monsieurs non scamparono alla fantasia partenopea, diventando perciò i “monzù”! ogni famiglia tramanda la propria versione di questo irresistibile pasticcio, e così anche noi abbiamo deciso di condividere con voi la ricetta del gateau di patate realizzata dallo chef roberto di pinto!</t>
  </si>
  <si>
    <t>si dice che dagli errori nascano le migliori idee ed è proprio quello che spesso è accaduto ai più grandi della storia. anche in cucina determinati errori hanno fatto la fortuna di qualcuno. ne è esempio la torta caprese, il dolce inventato da carmine di fiore, intorno al 1920, che dimenticò di aggiungere la farina al composto. ma una volta sfornato il dolce, complici la meravigliosa consistenza umida e morbida così come la sua naturale assenza di glutine, conquistò praticamente tutti. il resto, come si suole dire, è storia. e infatti la torta caprese ne ha conquistate di persone da quel fatidico errore, al punto da diventare una delle icone della pasticceria tradizionale campana. dall’isola di capri, dov’è nata, fino alla costiera amalfitana dove è possibile gustare anche le famose delizie al limone, la torta caprese è il dolce più acquistato nelle pasticcerie. e così abbiamo deciso di svelarvi tutti i segreti per poterla realizzare in casa vostra. ad aiutarci è venuto uno dei più grandi maestri di pasticceria salvatore de riso, vedrete che non commetterete errori ma otterrete un vero dolce da maestro!</t>
  </si>
  <si>
    <t>la torta al cioccolato è un dolce classico ed intramontabile della pasticceria italiana, che piace sempre a tutti. ogni momento è quello giusto per gustarne una fetta: alta e soffice, è perfetta per la merenda, il tè delle 5, o al mattino, da inzuppare nel latte per una colazione speciale che con il suo aroma inconfondibile di cacao saprà svegliare persino i più piccoli! ma questa torta al cioccolato è una ricetta davvero versatile, e per trasformarla in un dessert più strutturato sarà sufficiente farcirla con la crema che più amate e decorarla con panna, glassa o frutti di bosco. preparate anche voi questo dolce per una festa o magari come base per creare altre preparazioni dolci originali (pensate ad esempio come trasformarla per halloween): con la torta al cioccolato giocherete sul sicuro, e non dovrete fare altro che riscuotere il vostro successo!</t>
  </si>
  <si>
    <t>e’ un evergreen della cucina casalinga tra i più goduriosi e facilissimo da preparare: stiamo parlando del salame di cioccolato. un dolce che mette sempre tutti d’accordo, perfetto per un semplice fine pasto, una merenda golosa o per arricchire un buffet di dolci. la sua caratteristica forma lo rende perfetto per essere tagliato a piccole fettine che faranno cedere alla tentazione grandi e piccini. ogni occasione è buona per concedersi un momento di piacevolezza in compagnia con questo delizioso salame di cioccolato.</t>
  </si>
  <si>
    <t>una torta che in pochi giorni ha fatto breccia nei cuori dei naviganti di tutto il web: la cream tart! grazie ai suoi colori e alla sua semplicità è una torta adatta a tutte le età e perfetta per tutte le occasioni. basterà ricavare dalla frolla un numero che potrà simboleggiare gli anni di un compleanno o nel caso di un anniversario quelli trascorsi insieme alla persona amata. ma con questa frolla morbida e fragrante potrete sbizzarrirvi nel realizzare le forme più varie: dal cuore per san valentino, ad un fiore per la festa della mamma o una semplice forma rotonda per il pranzo della domenica. la cream tart è un dolce moderno che si può personalizzare in base ai propri gusti. noi vi suggeriamo una versione fresca e coloratissima con fragole, more e dei macarons colorati.. per un contrasto più netto è possibile realizzare la frolla con un po' di cacao, o scegliere una crema al cioccolato, e per la decorazione potete sbizzarrirvi aggiungendo meringhette, frutta fresca o fiori eduli! traete il meglio da questa torta e rendetela perfetta per la vostra occasione... magari anche nella versione salata!</t>
  </si>
  <si>
    <t>c'è una ricetta che unisce tutta la dolcezza della crema di nocciola e la freschezza di un dolce estivo: la cheesecake alla nutella! un dessert super goloso che non necessita di alcun tipo di cottura e si prepara senza gelatina! il formaggio cremoso viene amalgamato alla nutella per creare una soffice mousse, adagiata su una base croccante di biscotti. questa torta, è ideale anche per i mesi più estivi, perché a differenza ad esempio della più classica new york cheesecake non richiede l’uso del forno e si presta perfettamente ad essere preparata anche nei giorni più caldi! una vera e propria tentazione a cui è impossibile resistere! preparate anche voi la cheesecake alla nutella e ve ne innamorerete al primo assaggio!</t>
  </si>
  <si>
    <t>avete presente quando ascoltate una canzone che amate particolarmente e, in quello stesso momento, le vostre orecchie riescono ad isolare qualsiasi altro rumore intorno, per far spazio all’unico suono che volete sentire? ci sono ricette in grado di suscitare la stessa emozione, magari riportandovi a momenti piacevoli trascorsi in compagnia dei vostri affetti. per noi, la crostata alla nutella è sicuramente la torta che sa di buono, di quelle casalinghe e delle tante merende da fare dividendo una fetta con gli amici. come la torta mars, è uno strappo alla regola da concedersi una volta ogni tanto... per il puro piacere di farlo! pasta frolla e un’irresistibile farcitura, ecco la crostata alla nutella: molto più che musica per le nostre orecchie!</t>
  </si>
  <si>
    <t>siete in cerca di dolcetti golosi da gustare durante le vostre pause oppure da preparere come merenda per i vostri bambini? dopo la torta mars, oggi vi presentiamo i nutellotti, piccoli biscotti realizzati con un impasto profumato a base di nutella. i nutellotti sono caratterizzati da un cuore cremoso, avvolto da un impasto morbido a cui è davvero difficile resistere: assaggiandoli, sarete piacevolmente colpiti dalla dolce sorpresa che troverete al loro interno! ciascun biscottino è poi completato da una croccante granella di nocciole posta su piccoli e graziosi ciuffetti di nutella: servite i nutellotti accompagnandoli con un buon tè caldo o con un caffè e vedrete che la loro bontà vi conquisterà al primo assaggio!</t>
  </si>
  <si>
    <t>la crema al mascarpone è una delle preparazioni di base della pasticceria, tra le più golose e amate, conosciuta principalmente come crema del tiramisù o come accompagnamento di pandoro e panettone. con il suo gusto delicato e la consistenza vellutata, la crema al mascarpone è un dessert al cucchiaio delizioso, buona da sola ma ottima accompagnata anche da fettine di pandoro o panettone, come il più tradizionale degli abbinamenti ma anche di dolci secchi come il pan di spagna senza glutine. nella nostra ricetta troverete tutti i dettagli per realizzare la crema al mascarpone con la pate-à-bombe, il metodo per pastorizzare le uova così da poterla far gustare anche a chi spesso rinuncia per la presenza di uova crude! con questo procedimento, la crema al mascarpone diventa un dolce o una base per farcire che ingolosirà tutti, grandi e piccini!</t>
  </si>
  <si>
    <t>la famosa salsa messicana guacamole è un antichissimo condimento a base di avocado, ormai diffuso in tutto il mondo, la cui ricetta risale addirittura al tempo degli aztechi. la ricetta originale del guacamole era costituita dalla sola purea di avocado miscelata con succo di lime e sale, ma con l’andare del tempo è stata arricchita fino ad arrivare a una versione più elaborata e ancor più gustosa, quella che vi presentiamo oggi! divertitevi a sperimentare diverse versioni di questa salsa deliziosa accompagnata da gustose ricette tradizionali, come la tortillas con maiale speziato e guacamole allo yogurt o il burrito di pollo con guacamole al lime!</t>
  </si>
  <si>
    <t>parlando di pesto viene in mente subito la liguria: è in questa splendida regione infatti che, con sapiente cura, nasce questa salsa che si dice addirittura sia afrodisiaca.il pesto è una salsa fredda, sinonimo e simbolo di genova e dell'intera liguria, che da alcuni decenni è tra le salse più conosciute e diffuse nel mondo. le prime tracce del pesto le troviamo addirittura nell'800 e da allora la ricetta si è sempre mantenuta identica, almeno nella preparazione casalinga. per fare il vero pesto alla genovese occorrono un mortaio di marmo e un pestello di legno e... molta pazienza.come ogni ricetta tradizionale, ogni famiglia ha la sua ricetta del pesto alla genovese, quella che vi proponiamo in questa ricetta è quella del consorzio del pesto genovese.</t>
  </si>
  <si>
    <t>uno dei piatti campani più conosciuti in italia e all’estero... sono gli gnocchi alla sorrentina, preparati davvero in tutti i ristoranti del mondo! ciò che rende questo piatto di gnocchi così amato è la sua semplicità: sapori mediterranei e la genuinità misti alla facile preparazione. fare a mano gli gnocchi vi riporterà alla mente le domeniche passate a casa della nonna a carpire tutti i segreti celati dietro alla consistenza perfetta di quelle piccole gemme di patate e farina. gli gnocchi alla sorrentina poi sono avvolti da un cremoso sugo di pomodoro e basilico, insaporiti da mozzarella e formaggio grattugiato... proprio gli ingredienti che renderanno ancora più goduriosi gli gnocchi creando un effetto filante dopo il brevissimo passaggio in forno. vi abbiamo fatto venire l'acquolina in bocca? preparate insieme a noi gli gnocchi alla sorrentina!</t>
  </si>
  <si>
    <t>le conosciamo comunemente come lingue di gatto per la loro forma piatta, stretta e allungata. il termine tecnico in pasticceria per questi deliziosi biscottini molto semplici da realizzare è massa a sigaretta come ci spiega il maestro iginio massari, che le ha realizzate per noi. tutti le abbiamo assaggiate almeno una volta, nascoste tra gli altri biscotti e pasticcini nei "cabaret" di paste della domenica. si preparano in pochi minuti, realizzando un delicato impasto a base di burro, zucchero, farina e albumi. ideali da servire per la merenda insieme a della piccola pasticceria, poiché si abbinano perfettamente al tè, oppure servite con il gelato, con dolci al cucchiaio, creme golose e macedonie di frutta. le lingue di gatto si possono inoltre utilizzare anche per guarnire torte, aggiungendo un tocco di eleganza e golosità in più!</t>
  </si>
  <si>
    <t>le frolle non sono tutte uguali: classica, montata, senza burro, alla ricotta... ne esistono infinite varianti e tanti modi di lavorarla per ottenere la consistenza desiderata e realizzare dolcissime crostate, frollini, torte farcite! oggi vi presentiamo la pasta frolla morbida che nasce dall'incontro del burro ammorbidito a temperatura ambiente con lo zucchero a velo, perfetto per sciogliersi più facilmente in impasti con pochi liquidi e molti grassi. scorzetta di limone per donare una nota delicata e qualche grammo di lievito perché la frolla risulti più friabile. la pasta frolla morbida si prepara in pochissimi minuti, ma basta un assaggio perché resti indimenticabile. preparatela con noi, potrebbe diventare la vostra frolla preferita!</t>
  </si>
  <si>
    <t>le cose semplici sono sempre le migliori. fare colazione con questo plumcake allo yogurt insieme a tutta la famiglia sarà uno dei momenti che preferirete in assoluto. grazie al maestro iginio massari realizzare questo dolce sarà davvero semplice, basterà seguire dei piccoli accorgimenti, frullare tutti gli ingredienti nel mixer e cuocere il vellutato impasto che otterrete per creare un dolce morbido e profumato. proprio come vuole la tradizione, ogni cake deve essere cotto in uno stampo che sia lungo il doppio della larghezza. questo permetterà di ottenere il giusto equilibrio anche nella forma! realizzate anche voi il plumcake allo yogurt, sarà perfetto per ogni occasione!</t>
  </si>
  <si>
    <t>in cucina, come nella vita, ci sono dei capisaldi. soprattutto quando si è bambini e l'ora della merenda o la colazione sono i momenti più divertenti e golosi. pane e nutella o latte e biscotti! ed ecco che noi inguaribili nostalgici davanti al bicchiere di latte freddo ci siamo illuminati e non abbiamo resistito dal preparare i biscotti per accompagnarlo: i cookies (o chocolate chip cookies), i famosi biscottoni rotondi e burrosi con gocce di cioccolato, resi famosi da tante pellicole americane. come spesso accade, anche la ricetta dei cookies nasce per caso, intorno agli anni '30  nella cucina di ruth wakefield la padrona dell'albergo “toll house inn”. ruth aveva terminato il cacao in polvere che solitamente utilizzava per preparare i biscotti al burro per i suoi clienti. così decise di tritare finemente una barretta di cioccolato e aggiungerla all'impasto, immaginando che si sarebbe sciolta. in realtà i pezzetti rimasero intatti, ma i suoi clienti furono entusiasti di questa golosa versione. sembra dunque sia nato così quello che divenne il biscotto più famoso d'america.ancora oggi, i cookies di ruth sono una delle preparazioni americane più conosciute al mondo, ma questo non la sottrae alle tante versioni esistenti come quella arricchita con mirtilli e pistacchi o i double chocolate chip cookies, per veri chocolate-addicted... tutte accomunate dall’inconfondibile friabilità e dalla forma tondeggiante, tipiche di questi biscotti. preparare i cookies con la nostra versione è davvero semplice: in pochi minuti potrete ottenere dei golosi biscotti dal sapore di burro e zucchero, ricchi di gocce di cioccolato! la dolcezza è servita!</t>
  </si>
  <si>
    <t>la pasta alla gricia è uno dei piatti più famosi della cucina laziale, considerata l’antenata della pasta all'amatriciana.in comune con la ricetta dell’amatriciana infatti c’è l’utilizzo del guanciale e del pecorino romano. la differenza principale invece sta nel sugo di pomodoro, assente nella pasta alla gricia poiché la sua origine sarebbe addirittura antecedente all’importazione del pomodoro in europa. si dice la pasta alla gricia sia stata inventata dai pastori laziali, che con i pochi ingredienti che avevano a disposizione al ritorno dai pascoli preparavano un piatto così semplice ma altrettanto gustoso e sostanzioso. potete scegliere se unire al saporito condimento un formato di pasta lungo come bucatini e tonnarelli, oppure corto come i rigatoni!</t>
  </si>
  <si>
    <t>il pane integrale è un pane rustico, ricco e sostanzioso. ideale da preparare la domenica mattina quando il tempo a disposizione è maggiore; infatti se conservato adeguatamente questo pane durerà a lungo e manterrà la sua fragranza. sarà perfetto per arricchire il cestino del pane, magari insieme a una sfiziosa focaccia di farro, e per fare un'appetitosa scarpetta durante i pasti... ma se leggermente tostato e cosparso di confettura si trasformerà in una magnifica colazione! il pane integrale, preparato con una farina ricca di crusca, è un ottimo sostituto del pane bianco in quanto ricchissimo di fibre, vitamine e sali minerali.preparare una fragrante pagnotta di pane integrale in casa è davvero un gioco da ragazzi, scoprite insieme a noi come fare!</t>
  </si>
  <si>
    <t>quante volte vi sarà capitato di essere in vacanza e non avere una bilancia per realizzare un buon dolce? con la ricetta della torta 7 vasetti, in qualsiasi cucina riuscirete a preparare una colazione sana e nutriente per tutta la famiglia! questo dolce alto e morbido prende il nome dal vasetto di yogurt (da 125 ml) che viene utilizzato come unità di misura per tutti gli altri ingredienti. una torta casalinga alla portata di tutti che si realizza senza burro, ma solo con l'utilizzo dell'olio che rende il dolce ancora più soffice! la torta 7 vasetti è buona al naturale ma è perfetta anche da tagliare e farcire con crema o marmellata per una merenda da leccarsi i baffi! preparatela anche voi, il solo profumo inebrierà i vostri sensi! e se amate i dolci semplici, provate anche dei facilissimi biscotti sempre da realizzare con lo yogurt!</t>
  </si>
  <si>
    <t>quando si tratta di dessert, la cheesecake non ha eguali e batte tutti per il suo gusto esplosivo! oggi vi proponiamo la cheesecake ai frutti di bosco, una variante senza cottura che vi conquisterà con la sua impagabile freschezza... tre strati di dolcezza che al primo assaggio sprigioneranno un tripudio di aromi, profumi e consistenze! qui una friabile base di biscotti secchi e burro abbraccia una morbida crema aromatizzata al limone, il tutto sormontato da una deliziosa purea ai frutti di bosco. la cheesecake ai frutti di bosco è la torta estiva perfetta per concludere nel modo più accattivante e goloso una cena speciale... è così elegante e raffinata che, una volta portata in tavola, tutti gli occhi saranno puntati su di lei: la sua morbida ricopertura color amaranto è così scenografica che non passerà inosservata!</t>
  </si>
  <si>
    <t>la panna cotta è uno dei dolci al cucchiaio più conosciuti e apprezzati non solo in italia, ma anche all'estero, per la semplicità della sua preparazione, il suo gusto particolarmente delicato e il modo elegante in cui viene impiattata che la rendono un dolce di fine pasto perfetto. le origini precise di questo dolce sono sconosciute, si sa solo che è nato nella zona delle langhe piemontesi all'inizio del novecento. la panna cotta è il dolce al cucchiaio ideale per ogni stagione grazie alla infinita varietà di salse di accompagnamento: caramello, cioccolato fuso, oppure le coulis di frutta fresca di stagione!</t>
  </si>
  <si>
    <t>quante volte nelle caldi notti d’estate abbiamo alzato gli occhi al cielo sperando di cogliere quell’attimo fulmineo: "una stella cadente!". il fascino delle stelle è intramontabile, e anche la cucina ha ceduto a questa seduzione astrale esprimendo l’amore per le stelle con un dolce iconico e goloso: la torta pan di stelle. una torta facile e veloce da realizzare e da scoprire strato dopo strato: spumosa e croccante, chiara e scura, un contrasto di colori e consistenze dal gusto unico e inimitabile. siete pronti a esprimere un desiderio con la nostra deliziosa torta pan di stelle?</t>
  </si>
  <si>
    <t>il rotolo alla nutella è uno dei dolci più classici: un golosissimo vortice di soffice pasta biscotto avvolge una delle creme spalmabili più amate a base di nocciole! questo soffice impasto ricorda la consistenza e il gusto del pan di spagna ma in questo formato diventerà un invitante rotolo di travolgente golosità, che conquisterà grandi e piccini! servitelo a fette per una merenda sfiziosa per festeggiare il compleanno dei vostri bambini, magari in abbinamento a simpatici cubetti di torta mars, oppure in occasione di feste in casa, come durante il periodo di halloween. sbizzarritevi nella decorazione utilizzando stencil diversi per le varie occasioni... diventerà una vera e propria tela su cui sfogare la vostra creatività! ma non sperate di poterla ammirare a lungo, il rotolo alla nutella sparirà in un lampo!</t>
  </si>
  <si>
    <t>giovedì gnocchi, venerdì pesce e sabato trippa! gli gnocchi sono un antico primo piatto, preparati con le farine più varie e diffusi in tutto il mondo, anche in diverse forme. come vuole la tradiziona romana, questi rappresentano proprio il classico piatto del giovedì, probabilmente posto in mezzo alla settimana per compensare la leggerezza del pasto del giorno successivo...un'arcana usanza che ancora oggi viene portata avanti dai cittadini romani più nostalgici. oggi abbiamo scelto di proporvi una tipica ricetta laziale: gli gnocchi alla romana! succulenti dischi di semolino caratterizzati da una dorata crosticina, resa così fragrante grazie all'aggiunta di burro e pecorino! certo, a roma, il giorno giusto per prepararli è il giovedì ma, una volta provati, ve ne innamonere a tal punto che ogni giorno sarà quello giusto per portare in tavola questi gnocchi alla romana! il segreto? serviteli ancora fumanti per scoprirlo!</t>
  </si>
  <si>
    <t>in tutto il mondo è conosciuta come hot milk sponge cake e la sua caratteristica è appunto quella di essere fluffy cioè super soffice. a giallozafferano perciò abbiamo deciso di fare una prova... anzi più di una! la torta al latte caldo non doveva assolutamente risultare asciutta o al contrario eccessivamente morbida, ma semplicemente perfetta! non ci siamo tirati indietro tra tentativi e assaggi, ogni volta sempre più golosi! la torta al latte caldo che preparerete sarà un dolce da cui vi separerete difficilmente, se non per prepararne un'altra per la colazione o la merenda! a prima vista potrebbe somigliare a un pan di spagna, del resto la massa montata accomuna le due preparazioni. ma in realtà la grande differenza sta nella formazione della “pastella”, con il liquido bollente che la caratterizza e rende l'impasto della torta unico e speciale! se non ne avete mai sentito parlare, scoprite come preparare la torta al latte caldo. siamo certi che vorrete preparare anche la sua variante al cacao e quella al caffèlatte!</t>
  </si>
  <si>
    <t>pensando al pranzo della domenica ci sono talmente tante ricette della tradizione che è davvero un compito arduo scegliere quella che è davvero la nostra preferita. c’è chi è legato indissolubilmente alle lasagne o ai cannelloni e chi invece è combattuto tra il ragù napoletano e quello bolognese. ma tra i secondi piatti non c’è storia, lo spezzatino di manzo è quello che vince su tutti! la sua lenta cottura, i pochi ed essenziali profumi necessari affinché diventi così buono, ne fanno una ricetta che nessuno riesce a non amare. come tutte le ricette di una volta richiedono molta pazienza per un’ottima riuscita. perciò tutto quello che dovrete fare è mettere sul fuoco la casseruola e dimenticarvene, così nel frattempo potrete dedicarvi a qualche contorno saporito come le verdure al forno, ghiotte e genuine. così per l’ora del pranzo sarà tutto pronto e finalmente potrete gustare lo spezzatino di manzo per rendere speciale il pranzo domenicale. ma adesso vi chiediamo, tra i primi proposti quale sceglierete?</t>
  </si>
  <si>
    <t>il tiramisù è uno dei dolci più amati, un classico della cucina italiana. quante volte vi siete chiesti se prepararlo con le uova crude sarebbe stato o meno rischioso? potete allora optare per questa versione del tiramisù senza uova: i savoiardi tuffati nel caffè incontrano una vellutata crema al mascarpone  e panna montata. a ogni assaggio verrete conquistati dalla cremosità irresistibile e dalla piacevole dolcezza del tiramisù. per servirlo potete scegliere dei bicchierini monoporzione, eleganti e raffinati! mentre per arricchire ancora di più il vostro dolce, potrete aggiungere gocce di cioccolato tra gli strati per creare una deliziosa nota croccante. provate anche la versione con fragole o frutti di bosco, per godervi la dolcezza del tiramisù senza preoccupazioni!</t>
  </si>
  <si>
    <t>le orecchiette con le cime di rapa, chiamate anche “recchitelle” o “strascinati”, sono uno dei piatti tipici più rappresentativi della puglia, in special modo della provincia di bari. questo primo piatto si prepara in tutta la regione, anche con accompagnamenti diversi dalle cime di rapa come per esempio broccoli o sugo di pomodoro. il segreto di questo piatto sta proprio nella cottura ottimale delle verdure con la pasta, l’esperienza e la conoscenza delle materie prime consentono di ottenere un piatto perfetto. nel rispetto della tradizione lo chef fabio abbattista le ha cucinate per noi realizzando le orecchiette fatte in casa di semola di grano duro, cotte in acqua bollente insieme alle cime di rapa per assorbirne meglio gli aromi, mantecate con un saporito soffritto a base di acciughe sott’olio e profumato con uno spicchio di aglio. le orecchiette con le cime di rapa sono un piatto della tradizione contadina, semplice ma con un gusto unico che nasce dall’unione di sapori decisi.se amate le ricette genuine, venite a scoprire altre prelibatezze pugliesi come il pancotto del gargano o le friselle.</t>
  </si>
  <si>
    <t>un must della cucina italiana sono sicuramente le cosce di pollo al forno, veramente facili da preparare non richiedono particolari attenzioni e anche coloro che sono meno esperti in cucina riusciranno ad ottenere un risultato succulento e strepitoso! le coscette, i fusi, sono la parte più amata del pollo e spesso contese a tavola. aggiungendo le giuste spezie e rispettando i tempi di cottura otterrete una carne morbida dentro e una deliziosa crosta croccante che si sposa alla perfezione con il contorno di patate...sempre al forno ovviamente! realizzate anche voi queste deliziose cosce di pollo al forno, un piatto adatto a tutte le stagioni a cui nessuno saprà resistere!</t>
  </si>
  <si>
    <t>la ricotta, una candida nuvola di morbidezza, uno dei formaggi più utilizzati in cucina soprattutto quando si tratta di preparare un dolce! la maggior parte delle volte, in pasticceria, viene utilizzata come farcitura di cannoli o crostate, ma oggi abbiamo scelto di utilizzarla direttamente nell'impasto per preparare la torta alla ricotta e cioccolato. il risultato sarà un composto molto denso che si trasformerà in un dolce morbido e consistente, perfetto da gustare a colazione o a merenda! correte a preparare anche voi questa torta, basteranno pochi ingredienti per realizzarla, ma non dimenticate di aggiungere il cioccolato a pezzi per renderla estremamente golosa! </t>
  </si>
  <si>
    <t>stufati, arrosti, bolliti, sono tanti i modi per preparare la carne, tra questi una specialità casalinga intramontabile, facile facile e gustosissima: lo spezzatino di vitello con patate. la lunga e dolce cottura con le erbe aromatiche rilascia quei profumi che fanno venire l’acquolina in bocca già durante la preparazione che, come tutte le cose buone, richiede un po’ di pazienza. ma il segreto di questo piatto sta anche nella scelta del taglio di carne, una fesa di vitello tenera ripulita dal tessuto connettivo, ovvero la parte fibrosa che in cottura non si scioglie come il grasso e tende ad indurire la carne. come per ogni piatto tradizionale ciascuna famiglia custodisce la sua ricetta e i suoi segreti, ma una cosa è sicura e accomuna tutte le versioni: la scarpetta con il pane per assaporare il superbo sughetto cremoso! qui vi proponiamo la nostra versione dello spezzatino di vitello con patate, e voi come lo preparate?</t>
  </si>
  <si>
    <t>cultori degli autentici sapori veraci fatevi avanti oggi a giallozafferano si parla di ragù alla bolognese. uno dei condimenti più caratteristici della buona cucina italiana, quello che ha consacrato il bel paese come massimo detentore della buona cucina. per andare sul sicuro abbiamo rispolverato tra i più vecchi manuali di cucina, cioè quelli che le nonne tramandano da generazioni ed è soltanto grazie a tutti i loro preziosissimi consigli che abbiamo preparato il meraviglioso condimento tipico delle lasagne.poi abbiamo provato ad incrociare le tante versioni e tutte sono riuscite a convincerci. e sapete perché? perché la ricetta del ragù alla bolognese è sincera, proprio come i sapori tradizionali che la compongono. per questo immaginiamo che il nostro sito rappresenti la storia che tramandiamo, proprio come facevano le nonne, ed è per questo che siamo felici di condividere con voi la ricetta autentica del ragù alla bolognese, proprio quella depositata il 17 ottobre 1982 alla camera di commercio di bologna, magari un giorno la tramanderete ai vostri figli, chissà. intanto però non dimenticate di raccontarci la vostra, ogni versione è preziosa!</t>
  </si>
  <si>
    <t>una ricetta versatile, per chi ama mettere le mani in pasta... perfetta come merenda da portare a scuola, per aperitivo o per arricchire il buffet di una festa di compleanno: l'impasto per pizza trasformato in pizzette rosse! morbide e saporite, condite con pomodoro, origano e mozzarella. una soddisfazione prepararle e un piacere gustarle ancora calde, tiepide o leggermente riscaldate! scoprite come è semplice prepararle e mentre l'impasto delle vostre pizzette rosse sarà in lievitazione, pensate a come arricchirle o diversificare il condimento. sarà divertente realizzarle e un piacere assaggiarle tutte! e se avete amato questa ricetta perchè non provare anche le pizzelle fritte o le lingue di pizza? </t>
  </si>
  <si>
    <t>tra le nostre ricette tipiche di cibo da strada non poteva certamente mancare lo gnocco fritto che appartiene alla gastronomia tradizionale emiliana. si tratta di una ricetta antica le cui origini pare risalgano addirittura alla dominazione dei longobardi, che usavano moltissimo lo strutto nelle loro pietanze, in particolar modo per friggere. la ricetta originale dello gnocco fritto richiede appunto la frittura nello strutto ma ai giorni nostri si predilige l'utilizzo dell'olio come alternativa. lo gnocco fritto è una ricetta molto facile da preparare, dovrete solo avere un po' di pazienza per impastare insieme gli ingredienti: farina, acqua, latte, strutto e lievito. si gusta ben caldo, una volta fritto e fatto leggermente intiepidire, accompagnato con dei salumi e, magari, un buon bicchiere di lambrusco. nonostante la ricetta sia una sola, lo gnocco fritto ha assunto, in emilia, nomi diversi a seconda delle varie zone: nella provincia di bologna lo gnocco fritto viene chiamato "crescentina", nella provincia di parma "torta fritta", nella provincia di reggio emilia e modena "il gnocco fritto", mentre nella provincia di piacenza è più in auge la dizione dialettale chisulèn. seppur con il passar del tempo lo gnocco fritto abbia assunto nomi diversi, la sua bontà è rimasta intatta!</t>
  </si>
  <si>
    <t>candide e bianche come le nuvole, delicate e friabili al punto da impreziosire i dolci al cucchiaio. i più golosi le sbriciolano addirittura nel caffè o nella cioccolata calda. sono le meringhe! un'irresistibile spuma fatta di due soli ingredienti: albumi e zucchero. pare che il composto sia nato in francia, da qui il nome di meringa alla francese, ma presto divenne anche di nostra adozione. potremmo perciò dire che la meringa all’italiana è una sorta di alter ego di quella alla francese. in realtà la differenza sostanziale tra le due sta nella modalità in cui vengono montati gli albumi. nella meringa alla francese viene omesso il passaggio della pastorizzazione attraverso lo sciroppo di acqua e zucchero, andando perciò a montare gli albumi direttamente in planetaria. noi aggiungiamo anche qualche goccia di succo di limone per rendere l’impasto più lucido e spumoso, ma soprattutto con una gradevole essenza limoncina che renderà ancora più buone le vostre meringhe. quindi, siete pronti per preparare la meringa alla francese? alla fine scoprirete che era più facile a farsi che a dirsi! e per prendere la mano nella preparazione, potete sbizzarrirvi anche con la versione vegana!</t>
  </si>
  <si>
    <t>ci sono piatti genuini e sostanziosi in grado di scaldare pancia e cuore, soprattutto in alta quota! se vi trovate in valtellina, in particolare nel piccolo comune di teglio, non potete non assaggiare i pizzoccheri. diffidare dalle imitazioni però: per quanto sia un piatto di umili origini, i pizzoccheri sono una pietanza la cui bontà non deriva solo dalla lavorazione degli ingredienti ma anche dalla scelta degli stessi: farina di grano saraceno macinata a pietra, verze dell'orto, burro di malga sono alcuni tra i must have per lasciare i vostri ospiti davvero sbalorditi. anche a giallozafferano ci siamo affidati per la preparazione dei pizzoccheri a uno chef valtellinese doc, alessandro negrini, esperto di questo piatto rustico fin dalla tenera età, quando a prepararli era la sua nonna. sulle orme della tradizione potrete realizzare questa pietanza ricca e goduriosa, da preparare in estate e in inverno, a partire dalla lavorazione stessa dei pizzoccheri, un formato di pasta simile a tagliatelle ma più corto, di farina di grano saraceno, farina tipo 0 e acqua. per scoprire tutto il gusto autentico di questo primo piatto, seguite i passaggi e i suggerimenti per cucinare e condividere un favoloso piatto di pizzoccheri caldo e filante!</t>
  </si>
  <si>
    <t>le melanzane ripiene sono un piatto tipico della tradizione contadina spagnola che con il passare del tempo si è molto diffuso nella nostra penisola, dando vita a una interessante gamma di varianti. ogni regione ha ideato la sua versione sulla base dei propri prodotti tipici e molte di loro vorrebbero vantarne l'origine in tutto il paese. le melanzane ripiene sono una "tradizione" di famiglia, una delle classiche ricette della nonna, realizzate soprattutto d'estate proprio per l'abbondanza di questo ortaggio. non a caso le melanzane ripiene sono ottime da gustare sia calde che fredde! da nord a sud vengono farcite con svariati ingredienti come carne, pasta, verdure o riso e di conseguenza vengono servite sia come antipasti, primi, secondi e contorni e addirittura a volte come dolce. spostandosi da regione a regione, oltre a cambiare il ripieno e il tipo di portata, cambia anche il nome, che viene modificato in base al dialetto del posto. noi abbiamo scelto di proporvi una ricetta tra le più classiche: le melanzane vengono svuotate della loro polpa, che viene cotta insieme alla carne per creare un ripieno ricco e saporito. ricoperte con abbondante pomodoro e spolverizzate con pecorino stagionato vengono infine ripassate in forno per fondere tutti i sapori insieme. le melanzane ripiene sono ideali da gustare anche a temperatura ambiente nei giorni più caldi. provateci anche voi!</t>
  </si>
  <si>
    <t>la torta magica è un dolce sorprendente, sia al gusto che alla vista, che ha conquistato il web. la sua ricetta, viene proprio dalla rete! vi chiederete cosa abbia di magico una torta con degli ingredienti semplici come farina, uova, zucchero ed estratto di vaniglia. con un procedimento piuttosto veloce, riuscirete a preparare una torta che durante la cottura formerà tre magici strati che avranno consistenze diverse, ma lo stesso gusto, in questo caso alla vaniglia! il primo strato, quello che farà da base, avrà una consistenza più solida, molto simile a quella del flan e un colore più intenso. lo strato centrale sarà morbido e leggermente gelatinoso come un budino, mentre la copertura finale sarà simile a un soffice pan di spagna, che renderete ancora più goloso con una spolverata di zucchero a velo. il segreto per la riuscita ottimale di questo dolce è.. seguire un "disordine ordinato"! dovete, infatti, aggiungere gli ingredienti nella sequenza e alle temperature indicate, rispettando pedessiquamente le indicazioni della ricetta, altrimenti gli strati non si formeranno correttamente.per rendere questa esperienza ancora più magica, gustate e fate gustare la vostra torta magica alla vaniglia ad occhi chiusi e assaporatela in ogni sua parte, facendovi deliziare dal contrasto dei suoi strati e dalla sua bontà!</t>
  </si>
  <si>
    <t>"questa torta è un paradiso!" ecco l'espressione famosa di una nobildonna che diede il nome all'omonima torta paradiso realizzata da enrico vigoni, pasticcere pavese dell'800. questo dolce divenne il simbolo della città di pavia ed è un classico della pasticceria italiana. così abbiamo chiesto ad uno dei più importanti maestri pasticceri italiani, sal de riso, di prepararlo per noi, anzi... per voi! un mix di ingredienti genuini e di qualità come uova fresche, limoni e arance non trattati assieme alla bacca di vaniglia bourbon, danno vita ad una base morbida e fragrante, dal gusto e dolcezza inconfondibili. le regole d'oro per una favolosa torta paradiso? lavorare tutti gli ingredienti alla stessa temperatura e alternare le versate tra composti secchi e liquidi da miscelare, per un impasto perfetto dopo la cottura, nè troppo soffice nè troppo compatto. ideale da gustatare in purezza per una colazione "celestiale" con una generosa spolverizzata di zucchero a velo, diventa un dessert "divino" con uno strato di crema e la copertura di panna montata, come la nostra versione della torta paradiso al limone. allacciate i grembiuli e preparatevi ad assaporare questa ricetta “paradisiaca”!</t>
  </si>
  <si>
    <t>la torta di carote è un dolce semplice e genuino, un classico per la merenda e la colazione di grandi e piccini: con la sua delicata sfumatura aranciata, la sua consistenza ricca e soffice e il buon profumo dei dolci fatti in casa, conquista tutti alla prima fetta! con una semplice glassa colorata potrete addirittura trasformarla in una deliziosa torta a tema halloween. la pratica di usare le carote nelle ricette dolci è molto antica: grazie alla loro naturale dolcezza, infatti, questi ortaggi riuscivano a compensare la scarsità di zucchero e conferire sapore alle torte… già nel medioevo! oggi la popolarità della torta di carote nella sua versione più semplice e casalinga deriva in buona parte dal successo della carrot cake, la più elaborata versione anglosassone della torta di carote; ma quello che amiamo di questa versione è proprio la sua genuina semplicità, che lo rende il dolce perfetto per tutta la famiglia. anche per quelli che di solito, delle verdure, non vogliono proprio saperne!</t>
  </si>
  <si>
    <t>lo strudel è un dolce tipico del trentino alto adige, ma le sue origini sono turche. i turchi, che dominarono intorno al xvii secolo l’ungheria, preparavano un dolce di mele simile che si chiamava baklava. questa ricetta fu variata e trasformata dagli ungheresi nell’attuale strudel che presto prese piede in austria che, a sua volta, dominando per un certo periodo alcuni territori dell’italia del nord, fece conoscere loro questo delizioso dolce. il trentino alto adige è ormai il depositario dei segreti della preparazione dello strudel, che qui ha avuto notevole successo anche grazie alle numerose coltivazioni di mele presenti sul suo territorio, che sono l’ingrediente fondamentale del ripieno di questo rotolo di pasta, assieme a uvetta, pinoli e cannella. in questa ricetta vi proponiamo la varietà di mele golden, ma la ricetta originale prevede l'uso delle renette. preparate lo strudel di mele, gustatelo con una tazza fumante di vin brulé, e inebriatevi del suo profumo intenso!</t>
  </si>
  <si>
    <t>e’ la più scenografica di tutte e quando viene portata in tavola raccoglie sempre gli applausi dei fortunati ospiti… è la paella de marisco, uno dei vanti della cucina spagnola! la parola “marisco” significa mollusco e definisce subito quali sono i protagonisti di questo piatto prelibato: cozze, calamari, gamberi e scampi, ma anche vongole, granchi o pesce a seconda di quello che offre il mercato. come per la paella alla valenciana, infatti, non esiste una ricetta certificata ma tante varianti che cambiano a seconda della disponibilità degli ingredienti e delle tradizioni di ciascuna famiglia. in questo caso il riso viene insaporito non solo con lo zafferano ma anche con la paprika, che conferisce una sferzata di sapore in più. ma a rendere il tutto incredibilmente gustoso e profumato ci penseranno le cozze, con la loro acqua di cottura, e il fumetto di crostacei in cui il riso viene cotto per assorbimento. perfetta per un’occasione speciale o da condividere semplicemente con i vostri amici, dopo una freschissima sangria, la paella de marisco è un piatto dal successo assicurato… sentirete che applausi!</t>
  </si>
  <si>
    <t>le polpette al forno sono un secondo piatto gustoso e velocissimo da preparare: succulenti bocconcini di carne arricchiti con formaggio, uova e prezzemolo.le polpette al forno, con il loro sapore ricco e deciso, piaceranno davvero a tutti. accompagnatele con un purè di patate o con una bella insalata mista!</t>
  </si>
  <si>
    <t>oggi piovono polpette... polpette di melanzane! piccoli e sfiziosi bocconcini da gustare uno dopo l’altro per assaporare un mix di morbidezza e croccantezza, perfetti da servire come alternativa vegetariana alle classiche polpette di carne, a cui non hanno nulla da invidiare! molte sono le regioni italiane che ne rivendicano la paternità, ma una cosa è certa: le polpette di melanzane sono una ricetta che appartiene al meridione, dove d'estate si colgono gli ortaggi più teneri e dolci! seguite la nostra ricetta e realizzate questo gustoso finger food perfetto per arricchire il vostro buffet o per un happy hour tra amici, vi divertirete a mangiarle con le mani consumandole in un unico boccone!</t>
  </si>
  <si>
    <t>la pasta al forno è il primo piatto domenicale per eccellenza. gustosa e ricca, questa ricetta piacerà davvero a tutti!la versione che vi proponiamo è molto sostanziosa e prevede l'utilizzo di sugo di pomodoro (anche se esistono versioni in bianco e con verdure), golose polpettine di carne, besciamella, provola, parmigiano e uova sode, che amalgamandosi con la pasta, daranno vita ad un piatto indimenticabile! quando si prepara la pasta al forno è molto importante fare attenzione alla cottura della pasta, che va scolata a metà ancora al dente, per evitare che scuocia a causa del passaggio prolungato in forno che le donerà una crosticina in superificie davvero invitante!</t>
  </si>
  <si>
    <t>direttamente dal pranzo della domenica, un classico intramontabile delle nostre tavole: le zucchine ripiene! le nonne 2.0 potranno scatenarsi sul web condividendo le loro versioni, custodite nei preziosi ricettari di famiglia, magari svelando qualche piccolo segreto o trucchetto per facilitare la preparazione. come tradizione vuole delle zucchine non si butta via proprio nulla e questa ricetta lo dimostra: la polpa, una volta estratta, viene usata per insaporire il ripieno di carne, la zucchina stessa fa da piccolo recipiente contenitivo che custodisce la saporita farcitura. per finire, la calotta usata per richiudere le zucchine in modo simpatico conferendogli una forma che ricorda un po’ quelle delle zuccheriere barocche. simpatiche ma soprattutto buone, le zucchine ripiene sono un classico della nostra cucina casalinga al quale non possiamo rinunciare! qui vi proponiamo la ricetta di manuel!</t>
  </si>
  <si>
    <t>quando si parla di ricette ricche e succulenti la regione del piemonte scende in campo sfoderando dei piatti davvero magnifici. a partire dall'intramontabile vitello tonnato ai famosissimi ravioli del plin. passando poi per ricette come la salsa verde, irresistibile compagna di bolliti e panini. e i dolci? i migliori! il bonet o la panna cotta, la cui consistenza non smette mai di conquistare i palati golosi di tutto il mondo. e dopo questa irresistibile carrellata di golosità, che nemmeno a farlo apposta, fanno parte del patrimonio della cucina italiana, passiamo forse al top di tutte le ricette: il brasato al barolo. un secondo piatto ricercatissimo che si prepara proprio utilizzando l'omonimo vino rosso del piemonte. una ricetta ricca e succulenta da dedicarsi e da regalare agli ospiti durante le occasioni speciali, e perché no, anche per le feste natalizie. poiché non amiamo gli sprechi in cucina abbiamo deciso di arricchire il fondo di cottura frullando le verdure della marinatura, ma se preferite un colore più acceso e un sapore ancora più deciso, basterà scartarle e lasciar restringere il fondo ottenendo così una coloratissima riduzione. adesso che sapete proprio tutto quello che c'è da sapere sul brasato al barolo non vi resta che mettervi ai fornelli per realizzare questo preziosissimo cult della nostra cucina!</t>
  </si>
  <si>
    <t>c’è chi alle zuppe proprio non sa dire di no. hanno il potere di scaldare le mani, il corpo e, non per ultimo, il cuore. ognuno ha la sua preferita a partire da quella del contadino, probabilmente il classico dei classici, fino a quelle miste di legumi e cereali. ma tra tutte quelle di terra (si perché esistono anche le zuppe di mare, come quella di cozze) ce n’è una che è sopra tutte: la zuppa di ceci. probabilmente la più semplice, la più umile ma soprattutto la più buona. qualcuno dice addirittura che chi cerca le coccole in realtà vuole i ceci. quindi definire la zuppa di ceci un piatto amarcord è assolutamente corretto, siete d’accordo? ecco la nostra ricetta, fateci sapere se anche a voi ha scaldato il cuore.</t>
  </si>
  <si>
    <t>succulente lasagne, irresistibili patate al forno e l'immancabile polpettone sono tutti piatti tipici della domenica, ma per un pranzo veramente strong sulla vostra tavola non può assolutamente mancare una teglia, ancora fumante, di questi gustosissimi cannelloni. questi succulenti cilindri di pasta ripieni di un mix di carne e salsiccia, sormontati da besciamella e pomodoro sono una preparazione tipica emiliana. un piatto così ricco e ghiotto perfetto per il pranzo della domenica, ad esempio per la domenica di pasqua! tutti li abbiamo assaggiati almeno una volta nella vita. certo, l'idea dei cannelloni preparati dalle nostre nonne fa riaffiorare alla mente ricordi bellissimi... seguendo i nostri consigli e con un po' di pazienza riuscirete ad ottenere un piatto che conquisterà tutti i vostri ospiti, degno dell'approvazione della nonna! preparateli anche per il vostro menu di natale!</t>
  </si>
  <si>
    <t>oggi faremo un salto nel medio oriente per presentarvi una delle ricette vegetariane veloci più conosciute: l’hummus. molti paesi ne rivendicano la paternità, ma ancora ad oggi non se ne conosce esattamente l’origine. e' una delle preparazioni più antiche e diffusa nel tempo in tutti i paesi arabi, grazie alla semplicità dei suoi ingredienti. una deliziosa crema, dal sapore molto particolare: delicato e aromatico, per la presenza dei ceci e della tahina, ma anche leggermente asprigno per l’aggiunta del succo di limone che conferisce il giusto equilibrio a questa ricetta. in questa versione abbiamo voluto rispolverare la tradizione antica, realizzando la tahina fatta in casa. per l'occasione ci siamo armati di "suribachi" e "surikogi" con cui un tempo si realizzava la farina e che noi abbiamo usato per miscelare e pestare tutti gli ingredienti, per un fantastico e ancora più genuino hummus! lasciatevi conquistare da questa pietanza molto versatile, utilizzata per accompagnare le felafel, o come crema da spalmare. un pizzico di paprika affumicata e il vostro hummus andrà letteralmente a ruba durante vostri aperitivi!</t>
  </si>
  <si>
    <t>se avete già realizzato la nostra ricetta degli spätzle, i celebri gnocchetti tirolesi, e siete ormai esperti nell’utilizzo del tipico e ingegnoso spätzlehobel, non vi resta che provare anche un’altra variante tradizionale di questo primo piatto tipico: gli spätzle di spinaci con speck e panna. per realizzare l’impasto di questi deliziosi e colorati gnocchetti si utilizza la purea di spinaci lessati, che conferisce quella tinta verde brillante e quel sapore unico dalle note amarognole che contrasta deliziosamente con la panna, la quale a sua volta rende il piatto irresistibilmente cremoso. una manciata di croccanti listarelle di speck completa questa appetitosa pietanza. gli amanti dei sapori mediterranei possono provare una profumata variante degli spätzle con pomodoro e limone, un gustoso incontro di sapori tutti italiani!</t>
  </si>
  <si>
    <t>“questo è un piatto che bisogna lasciarlo fare ai milanesi, essendo una specialità della cucina lombarda. intendo quindi descriverlo senza pretensione alcuna, nel timore di essere canzonato”. così pellegrino artusi introduce la ricetta degli ossibuchi alla milanese all’interno del primo ricettario della storia della cucina italiana: un piatto rappresentativo che pare risalga addirittura al medioevo, caratterizzato da un particolare taglio di carne reso estremamente tenero dalla lunga cottura e dalla presenza del midollo, che sciogliendosi rende la preparazione ancora più succulenta. un altro tratto distintivo dell’òs büüs a la milanesa è l’aggiunta della gremolada, un trito di prezzemolo e aglio profumato con scorza di limone che completa ed esalta il sapore della carne di vitello. solitamente proposto come piatto unico insieme all’immancabile risotto giallo, l’ossobuco alla milanese può essere servito anche come gustoso secondo di carne, magari nella versione con i piselli o accompagnato con una bella porzione di polenta! anche noi, come artusi, scegliamo di presentarvi la nostra versione degli ossibuchi alla milanese in modo semplice e senza pretese… lasciamo che sia il gusto a parlare e a trasportarvi in un viaggio tra i sapori tradizionali di questo territorio.</t>
  </si>
  <si>
    <t>la focaccia con il formaggio, o fugassa co formaggio, è una tipica ricetta ligure, specialità di recco, cittadina della riviera ligure di levante. la fama di recco in fatto di focacce è riconosciuta in tutto il mondo e sicuramente questa focaccia ha contribuito in modo particolare alla creazione di tale notorietà. sarà per il connubio particolarmente riuscito tra focaccia e formaggio, ma questa focaccia piace proprio a tutti, grandi e piccini. la storia della focaccia col formaggio inizia al tempo della terza crociata quando i contadini recchesi, costretti a rifugiarsi nell'entroterra a causa delle invasioni saracene, e avendo a disposizione solo acqua, farina di semola, olio e formaggetta, inventarono questa focaccia che è restata nel patrimonio gastronomico locale. alla fine dell'800, quando iniziarono a spuntare le prime trattorie, la focaccia col formaggio fu inserita nel "menù" ma veniva servita solamente nel periodo della ricorrenza dei morti. agli inizi degli anni '50, con lo sviluppo del turismo, la focaccia col formaggio divenne uno dei piatti più amati e richiesti dai turisti e per questo motivo, i locandieri ed i panettieri, iniziarono a servirla non solo durante la ricorrenza dei morti, ma tutto l'anno. al giorno d'oggi, trovare la focaccia col formaggio è veramente molto semplice: la si trova nei panifici, nei ristoranti, nelle pizzerie, tutti locali che hanno fatto della famosa focaccia il loro punto di forza.</t>
  </si>
  <si>
    <t>le zucchine sono tra gli ortaggi più versatili e amati che ci permettono di fare il pieno di sapore e di salute! oggi ve le presentiamo nella loro veste più classica e tradizionale, protagoniste di un risotto cremoso e molto appetitoso! aggiungendo poco burro e del formaggio grattugiato per mantecare il risultato sarà davvero soddisfacente: un risotto alle zucchine cremoso e succulento che rende speciale il pranzo di tutti i giorni e saprà conquistare anche chi storce il naso davanti alle verdure, grandi e piccini che siano... scommettiamo?</t>
  </si>
  <si>
    <t>facile, veloce fresca e golosa! vi sembra impossibile che una torta possa essere tutte queste cose insieme? forse non avete ancora provato la nostra torta fredda allo yogurt, un delicato dessert dal gusto leggero arricchito con succosi frutti di bosco. che siate esperti in cucina oppure no, non importa, questa delizia si realizza in un lampo e non necessita di forno né fornelli, ed è quindi perfetta per la stagione estiva. la torta fredda allo yogurt diventerà il vostro dolce estivo per eccellenza, divertitevi a testare i più golosi abbinamenti di sapore variando il gusto dello yogurt nella crema e guarnendo la torta con frutta fresca a piacere o una più raffinata coulis, gusterete ogni volta una torta nuova!</t>
  </si>
  <si>
    <t>la torta di banane è un dolce soffice e gustoso da servire come accompagnamento per un tè o un caffè. preparata con polpa di banana e noci tritate, la torta di banane è perfetta come torta di frutta anche per i bambini e può essere quindi un’ottima idea per la merenda dei più piccoli. la banana è un frutto versatile che, oltre ad essere consumato da solo, ben si presta a realizzare molti altri dolci, come la torta rovesciata di banane o la ciambella banane e arachidi. ll momento migliore per utilizzare le banane nella preparazione di questo dolce è quando sono mature così che il dolce risulterà più gustoso e profumato. questa torta di banane è infatti anche un ottimo modo per utilizzare le banane troppo mature che non riuscite a consumare. la ricetta è davvero semplice da preparare e allo stesso tempo un modo gustoso per consumare la frutta!</t>
  </si>
  <si>
    <t>la tradizione italiana della cucina marinara vanta numerose ricette importanti come gli spaghetti alle vongole o il sautè di cozze e vongole fino a finire alle prelibatezze regionali, come il brodetto fanese o la fregola con le arselle, per citarne qualcuno. ma in tantissimi ristoranti vi sarà capitato di leggere o assaporare gli spaghetti allo scoglio. perché non provare a farli a casa allora? in un piatto sono concentrati tutti i profumi del mediterraneo che condiscono gli spaghetti, risottati in padella per assorbire il sapore del mare e diventare ancora più appetitosi! esistono innumerevoli versioni di questa prelibatezza, noi vi proponiamo la nostra, con vongole e cozze insieme alla prelibata carne degli scampi! ma voi sentitevi liberi di aggiungere o sostituire gli ingredienti con lupini, cannolicchi, seppioline, polipetti e gustare così degli spaghetti allo scoglio sempre diversi, ma soprattutto sempre più buoni!</t>
  </si>
  <si>
    <t>non è nè un primo piatto di spaghetti nè una classica frittata da servire come secondo, è un piatto unico da leccarsi i baffi e gustare rigorosamente a fette: la frittata di spaghetti! solo a pronunciare il nome viene l'acquolina in bocca: le vostre nonne, le zie e le mamme custodiscono il segreto della perfetta frittata di spaghetti da sfoderare al mare come robusta portata da condividere a mezzogiorno o da servire a casa come piatto di riciclo per non sprecare della pasta avanzata la sera prima. la nostra versione prevede l'aggiunta di scamorza e pancetta affumicata, ma c'è chi aggiunge solo del parmigiano alla base di spaghetti al pomodoro, come accade a napoli. noi abbiamo provato così tante versioni che non riusciamo a dirvi quale sia la nostra preferita, anche la variante più semplice, la frittata di scammaro!</t>
  </si>
  <si>
    <t>pasta frolla, una golosa e profumata crema di ricotta e irresistibili gocce di cioccolato! ecco gli ingredienti necessari per preparare la ricetta di oggi: la crostata di ricotta. un dolce semplice e casalingo da concedersi in ogni momento della giornata, specialmente per la merenda! quindi se avete amici che presto suoneranno alla vostra porta oppure dei bimbi che chiedono il loro premio per aver fatto tutti i compiti, sappiate che questo è il dolce perfetto per loro... anche nella versione ricoperta di marmellata! non stupitevi se andrà a ruba come il pane, la crostata di ricotta è davvero insuperabile!</t>
  </si>
  <si>
    <t>cosa rende i cannelloni ricotta e spinaci così irresistibili? la loro genuina semplicità? l’equilibrio tra pasta fresca fatta in casa e morbido ripieno? la crosticina dorata di deliziosa besciamella? o forse il loro profumo di casa, di pranzo della domenica come una volta? ci abbiamo pensato un bel po’, ma non siamo riusciti a trovare una risposta sola: sono tutti ingredienti ugualmente preziosi, che fanno di questa ricetta un classico intramontabile della cucina italiana, amatissimo da grandi e piccoli. e per concludere in bellezza un pranzo in famiglia, potrete portare in tavola una deliziosa crostata morbida con crema!</t>
  </si>
  <si>
    <t>pensando alla cucina asiatica vengono in mente subito piatti unici e speziati, come il famosissimo pollo al curry! un piatto carico di sapore, dal colore inconfondibile che fa subito india. la caratteristica principale di questa ricetta sono le spezie, un bouquet particolare e speciale che varia da paese a paese e in base ai propri gusti. il curry, o più precisamente masala, è infatti un mix ottenuto dal pestaggio di diverse spezie e si trova in commercio già pronto o si può creare facilmente in casa. noi abbiamo optato per la seconda soluzione e vi proponiamo una miscela realizzata utilizzando tra le altre la curcuma che dona il tipico colore giallo, il pepe di cayenna dalla piccantezza leggera e il profumo inebriante e il cumino che sarà la nota predominante! risvegliando le spezie in padella tutti i profumi inzieranno a diffondersi in casa e in un attimo vi sentirete trasportati in uno dei classici mercati delle spezie, magari direttamente a nuova delhi! realizzate anche voi il nostro pollo al curry per una cena a tema etnico e non dimenticate di preparare una ciotolina di riso basmati per accompagnarlo, proprio come vuole la tradizione!</t>
  </si>
  <si>
    <t>i saltimbocca alla romana, come suggerisce anche il nome, sono uno dei cavalli di battaglia della cucina romana, come ad esempio la carbonara. indipendentemente dall’area geografica d’origine, i saltimbocca alla romana rappresentano all’estero un grande vanto per la buona cucina italiana, sono infatti il secondo piatto più noto subito dopo gli spaghetti. riuscite ad immaginare il perché? un piatto succulento non può che saltare direttamente in bocca! nel corso degli anni la ricetta ha subito delle personalizzazioni come per esempio una breve infarinata prima della cottura, i saltimbocca vengono arrotolati prima della cottura, c’è anche chi sostituisce il burro con l’olio. venite a scoprire la nostra versione di questa prelibata e veloce ricetta dei saltimbocca alla romana.</t>
  </si>
  <si>
    <t>in italia è spesso confusa con la crema diplomatica, mentre in francia viene riconosciuta al primo sguardo... la crema chantilly è una preparazione di base molto utilizzata in pasticceria, non solo in quella francese, ed è perfetta per guarnire pasticcini, millefoglie o una cascata di bignè come i profiteroles, torte maestose come la saint honore e persino dei semplici e golosi rotoli come quello senza glutine giacché la preparazione non prevede ingredienti provenienti dal grano. al contrario di come molti italiani pensano, la crema chantilly non si compone di crema pasticcera e panna montata, ma solo di quest'ultima lavorata insieme a zucchero a velo e vaniglia.creata dal francese françois vatel nel xvii secolo, la crema chantilly prende proprio il nome del castello dove vatel era soprintendente alla cucina. da li poi si diffuse rapidamente, probabilmente grazie al suo gusto semplice, la facilità d'esecuzione e l'eleganza che dona a moltissimi dolci! </t>
  </si>
  <si>
    <t>l'omelette è un piatto d'origine francese, che non va confuso con la classica frittata italiana. può sembrare una cosa semplice da preparare ed effettivamente l'omelette si realizza in pochissimi minuti, ma questa ricetta può nascondere tante insidie! oggi nella cucina di giallo zafferano abbiamo avuto l'onore di ospitare cristina bowerman, un grande chef che ci ha spiegato come ottenere l'omelette perfetta! si parte dalla scelta delle uova, che devono essere freschissime, infatti solo un ottimo ingrediente potrà trasformare un piatto semplice come l'omelette in qualcosa di veramente speciale! poi si passa alla cottura, che deve avvenire a fiamma bassa: l'uovo infatti cuocendo lentamente regalerà tutta la sua morbidezza. ma attenzione, nonostante tutti i nostri consigli, dovrete affidarvi alla vostra sensibilità e capire quando è il momento giusto per ripiegare l'omelette a mò di mezzaluna! sarà quell'attimo che vi permetterà di ottenere una leggera doratura uniforme all'esterno, e un interno ancora cremoso o, come si dice in gergo, "bavoso". arricchite l'omelette con formaggio o salumi, magari potete assaggiare anche l'omelette di verdure! servite la vostra omelette con un succo di frutta o una spremuta per una colazione ricca e completa...più "breakfast" che colazione! un momento che può darvi la giusta carica per tutta la giornata... buona e molto nutriente! </t>
  </si>
  <si>
    <t>le fette di cacao al latte sono delle golosissime merendine fatte in casa composte da due soffici strati di pasta biscotto al cacao farciti con una gustosa e vellutata crema al latte. preparare in casa le fette di cacao al latte è semplice e divertente, e potrete coinvolgere anche i vostri bambini! un morbido dolcetto da gustare come snack pomeridiano, ideale anche da portare ad una festicciola, magari insieme alle nostre tortine soffici e alla irresistibile torta mars! vedrete che farà impazzire i più piccoli... e non solo!</t>
  </si>
  <si>
    <t>cosa c’è per pranzo? polpettone al forno! chi di noi non ha mai gustato un genuino e ricco polpettone casalingo preparato con le amorevoli mani di mamme e nonne che, immancabili all’appuntamento domenicale, sfornano questa profumata delizia capace di chiamare a raccolta tutti gli ospiti? il polpettone al forno è una ricetta della tradizione dalle mille varianti, come quella con ripieno di spinaci o scamorza e quello di pollo. segretissimi ingredienti sono custoditi in vecchi ricettari o anche solo nella memoria storica delle cuoche di casa… una cosa è certa e accomuna tutte queste versioni: il polpettone è una ricetta facile da realizzare, che nasce come piatto di recupero e per questo è versatile nella scelta della carne e degli aromi. unica indiscussa regola: il risultato di questo sapiente mix deve restituire una pietanza morbida e succulenta da accompagnare a contorni saporiti, come le patate alla mediterranea ad esempio. a coloro che possiedono già la ricetta perfetta, a chi invece la sta ancora cercando e infine a chi non si è mai cimentato in questa preparazione, il nostro polpettone al forno è dedicato a tutti voi!</t>
  </si>
  <si>
    <t>come resistere a un delizioso gratin di verdure? noi ci siamo lasciati tentare da tante ricette invitanti a base di zucca, di indivia belga e di verdure miste, rese appetitose da quella superficie dorata e croccante che si crea con la gratinatura in forno. qui vi proponiamo un classico senza tempo, una preparazione casalinga tipicamente invernale che riesce a rendere golosi anche gli ortaggi meno amati: i cavolfiori gratinati. l'irresistibile crosticina che si crea in cottura nasconde un cuore cremoso e saporito di besciamella e parmigiano. il risultato è un contorno vegetariano ghiotto e genuino che stuzzicherà l’appetito di tutta la famiglia.</t>
  </si>
  <si>
    <t>quante volte vi sarà capitato di realizzare una crema pasticcera o un dessert che richiedeva solo l'utilizzo dei tuorli? oltre alle solite meringhe per riutilizzare gli albumi ci sono altri dolcissimi escamotage come quello che vi proponiamo qui: i dolcetti al cocco! con tre semplici ingredienti ed una manciata di minuti riuscirete a preparare questi deliziosi biscottini, caratterizzati da una fragrante crosticina esterna e un cuore morbido! i dolcetti al cocco racchiudono tutto il gusto di questo fantastico frutto, utilizzato sotto forma di piccole scaglie (rapè) che in cucina danno tante soddisfazioni; avrete già provato il cocco rapè abbinato a cioccolato, ananas, limone.. in questo caso diventa protagonista assoluto assieme agli albumi e vi permetterà di realizzare questi graziosi ciuffetti perfetti per arricchire un buffet di compleanno, da gustare sorseggiando una bollente tazza di tè, della cioccolata calda o da servire per merenda insieme ad una fresca bibita!</t>
  </si>
  <si>
    <t>il pesto è una crema versatile che si presta a moltissime varianti a seconda dei vostri gusti: il pesto di zucchine, per un sapore molto delicato o al contrario quello di menta per un gusto più intenso, oppure il classico pesto alla genovese. quello che vi proponiamo oggi è il pesto di rucola, un condimento molto delicato ma saporito, veloce da preparare e ideale per condire la pasta nella stagione estiva, data la sua freschezza.con questa crema dal gusto unico potrete realizzare ripieni sfiziosi come il rotolo di frittata farcito, ma non solo. potrete realizzare ottimi primi, usando un tipo di pasta che abbracci la sua cremosa consistenza, come i tonnarelli, ma anche carne e pesce, per dare un tocco raffinato e particolare a ogni vostra portata. basteranno davvero pochi passaggi per realizzare questo delizioso condimento!</t>
  </si>
  <si>
    <t>se non conoscete la pasta e patate alla napoletana oggi vi si aprirà un mondo! non è un’esagerazione perché si tratta di un piatto che ha sorpreso noi per primi, una ghiotta variante della classica pasta e patate: la sua preparazione, la sua modalità di cottura e, non per ultimo, il suo meraviglioso sapore. ma procediamo con ordine. si tratta di un primo piatto le cui radici sono davvero molto umili. unire le patate alla pasta è infatti un modo ingegnoso per preparare un piatto contadino molto povero. per rendere più ricca la preparazione viene aggiunto del grasso di maiale in cui lasciar sfrigolare le verdure del soffritto. per dare un po’ di colore si aggiunge del concentrato che, durante la bella stagione, può essere sostituito con dei pomodorini freschi per esempio. e poi c’è l’ingrediente fondamentale della pasta e patate alla napoletana: la crosta del formaggio! in tanti la scartano, non sanno che si perdono a non aggiungerla in pentola come per esempio nella ricetta della pasta e fagioli. la crosta infatti diventa morbida rilasciando parte del formaggio ancora attaccato trasformando il piatto in una prelibatezza di cremosità, mentre la parte più esterna, accuratamente pulita e grattata, è da masticare: il nostro consiglio, per evitare scontri diplomatici a tavola, è di dividerla in pezzi tanti quanti i commensali così ognuno avrà la sua porzione. siete curiosi di sapere come si prepara la pasta e patate alla napoletana? venite a scoprire la nostra versione e dopo averla provata, cimentatevia nche in altre ricette campane dai sapori antichi come il soffritto napolenato o la genovese.</t>
  </si>
  <si>
    <t>nonostante siano in molti a rivendicare la paternità, sembra che la ricetta originale del pollo alla cacciatora sia nata in toscana. una ricetta senza tempo che ha il tipico sapore di casa: quello che ristora, che consola e soprattutto che dona sensazione di benessere. possiamo dire con assoluta certezza che il pollo alla cacciatora è esattamente al pari della carne alla pizzaiola, sono perciò considerabili come le due massime istituzioni della nostra cucina popolare italiana. per chi non dovesse conoscere questa meravigliosa ricetta, si tratta di pollo tagliato in pezzi, rosolato in padella e profumato gli odori classici: cipolla, sedano e carota. un secondo piatto molto semplice quanto goloso che addirittura è capace di trasformarsi in ricetta ricchissima solo e soltanto se si assolve al più importante dei compiti: la scarpetta nel gustosissimo sughetto! adesso veniamo alla preparazione del pollo alla cacciatora. che esistano tante versioni è un fatto assolutamente risaputo, noi perciò abbiamo pensato di regalarvi la nostra, quella che ci ha fatto sentire proprio come a casa. se desiderate accompagnarla con un contorno, possiamo suggerirvi la bandiera, una versione umbra della peperonata! </t>
  </si>
  <si>
    <t>ripiene, fritte, sott'olio, al forno in parmigiana o semplicemente saltate! le zucchine sono verdure molto versatili che non ci si stanca mai di avere in cucina! oggi vogliamo preparare insieme a voi un primo piatto facile e veloce, di quelli da fare quando si hanno pochi ingredienti a disposizione ma non si vuole lasciare nulla al caso. anche una semplice pasta e zucchine può trasformarsi in un cremosa e gustosa ricetta che mette d'accordo proprio tutti!  abbiamo deciso di rendere le zucchine protagoniste indiscusse in questa preparazione, profumate soltanto con qualche fogliolina di basilico! in questo modo otterrete un gusto avvolgente e delicato perfetto per condire della pasta corta.</t>
  </si>
  <si>
    <t>la festa del papà si avvicina e le zeppole di san giuseppe sono il dolce tipico per eccellenza, ricco di storia e tradizioni! questo dessert d'origine campana ormai viene preparato in tutta italia e il 19 marzo tutti i forni e le migliori pasticcerie pullulano di zeppole.. e non solo, basti pensare alle raviole emiliane. le più tradizionali sono sicuramente le zeppole fritte, ma in molti preferiscono la versione cotta in forno, come quella che vi proponiamo oggi! il risultato sarà un po' più leggero e il gusto più delicato, ma le zeppole di san giuseppe al forno avranno comunque una ricca farcitura a base di una vellutata crema pasticcera. a completare il tutto sarà l'immancabile amarena e una cascata di zucchero a velo. per festeggiare la festa del papà in maniera assolutamente speciale e golosa, provate anche un'altra versione sempre al forno: le zeppole al cacao!</t>
  </si>
  <si>
    <t>sarà la loro forma caratteristica o il profumo intenso e terroso, sarà che sembrano raccontare una storia di fate e boschi incantati, quando un tempo si narrava spuntassero dove avevano ballato i folletti… i funghi sono uno dei doni più preziosi che la terra ci regala e non c’è modo migliore per gustarli che un bel risotto ai funghi porcini! un primo piatto vegetariano cremoso e avvolgente, la scelta perfetta per strappare un applauso ai vostri ospiti, ma anche per coccolare la famiglia quando le giornate cominciano ad accorciarsi. qualsiasi sia l’occasione, il risotto ai funghi porcini è una ricetta ricca di gusto e suggestioni… più che un piatto, una favola d’autunno!</t>
  </si>
  <si>
    <t>il risotto al pomodoro è un primo piatto classico, gustoso e di veloce esecuzione, che verrà apprezzato dai bambini come dagli adulti.il risotto al pomodoro è un piatto molto semplice nel quale il sapore dolce dei pomodori ciliegia si sposa con la freschezza e l'aroma del basilico tritato.il risotto al pomodoro di un primo piatto dai valori nutrizionali ben bilanciati e può essere consumato anche come piatto unico.il risotto al pomodoro può essere preparato utilizzando pomodorini pelati pronti oppure con un mix di pomodorini freschi e passata di pomodoro.</t>
  </si>
  <si>
    <t>il risotto ai funghi è un primo piatto intramontabile. c'è chi preferisce il risotto con i porcini, ma questa tipologia di funghi spesso risulta difficile da reperire e a volte dato il loro gusto intenso non sempre viene apprezzato da tutti. vi proponiamo in alternativa una versione più delicata, alla portata di tutti, realizzata dallo chef fabio abbattista che prevede l'utilizzo degli champignon e dei funghi chiodini: due famiglie sicuramente più facili da trovare non solo in autunno ma anche durante il resto dell'anno! il segreto di questo piatto? sicuramente il brodo realizzato con i gambi dei funghi... come sapete qui a giallo zafferano non amiamo gli sprechi; sarà pur vero che i gambi sono meno pregiati ma è anche vero che racchiudono tutto il loro gusto, quindi perchè buttarli via? allacciate il grembiule, prepariamo insieme questo cremoso e delizioso risotto ai funghi, mantecato a puntino!</t>
  </si>
  <si>
    <t>se volete gustare un delizioso antipasto che racchiude i buoni sapori della bella stagione, i fiori di zucca in pastella sono la ricetta perfetta per il vostro menù: un piatto ideale per colorare la vostra tavola con gusto e semplicità! i fiori di zucca fritti, caratterizzati da un sapore delicato, si prestano molto bene ad accogliere ripieni sfiziosi, come quelli con burrata e pomodori secchi. ma si può variare non solo sul ripieno: perchè accontentarsi di una sola pastella? lo chef fabio abbattista propone due varianti tra cui scegliere: quella più classica con una pastella lievitata e una ancora più croccante con tempura. una volta pronti, potrete servire i vostri fiori di zucca in pastella in piccoli cartocci a forma di cono e stupire i vostri commensali: siete indecisi? allora, non vi resta che provare questi deliziosi fiori di zucca fritti in tutte e due le varianti, per scoprire quale fa per voi!</t>
  </si>
  <si>
    <t>l'orata al cartoccio è un secondo piatto genuino e saporito che esalta il gusto delicato di questo pesce di mare. la cottura al cartoccio non solo preserva le sostanze nutritive dell’alimento ma permette di ridurre i grassi insaporendo con leggerezza; noi abbiamo scelto erbe aromatiche come il timo e il prezzemolo, il limone e l’aglio per rendere speciale questa pietanza nella sua semplicità. una volta pulita l’orata, la preparazione sarà un gioco da ragazzi. portate in tavola l'orata intera nel cartoccio per poi sfilettarla al momento, così sprigionerà tutti gli aromi e profumi.</t>
  </si>
  <si>
    <t>la torta margherita è considerata tra le preparazioni di base della pasticceria, uno dei dolci più classici e conosciuti che non può assolutamente mancare nei nostri ricettari. e' un dolce antico, appartiene alla tradizione contadina del centro e nord italia; era "il dolce delle feste" che ha subito poi evoluzioni nella composizione e preparazione fino a diventare uno dei vanti dei migliori laboratori di mastri pasticceri, sempre alla ricerca della massa montata perfetta. la torta margherita è formata da un impasto molto semplice e profumato a base di uova, farina e zucchero, il tutto arricchito dalla scorza di limone che conferisce un tocco aromatico invitante e smorza il gusto delle uova, le protagoniste principali di questo dolce. la torta margherita probabilmente deve il suo nome al colore giallo intenso dell'impasto e alla generosa spolverata di zucchero a velo che simulano proprio i colori di una margherita. e' un dolce molto soffice e delicato, ottima da gustare semplice, ma anche ideale da farcire. provate la nostra versione, per rendere più allegra la merenda dei vostri bambini o per una dolce colazione: rimarrete estasiati dalla sua infinita bontà!</t>
  </si>
  <si>
    <t>grigliato, alle mandorle in insalata o panato e fritto! il petto di pollo si può preparare in così tanti modi per accontentare i gusti di tutti. in questa ricetta ci rivolgiamo a chi adora il gusto agrumato: pollo al limone. tenere striscioline di petto di pollo tuffate in una cremina densa e avvolgente che renderà questo secondo piatto davvero irresistibile e profumato. potete decidere di aromatizzarlo con del prezzemolo, del rosmarino o della salvia... noi preferiamo il pollo al limone così, in purezza! aspettiamo di conoscere la vostra variante!</t>
  </si>
  <si>
    <t>couscous: basta il nome a trascinarci nel magico mondo della cucina africana, fatto di spezie profumate, aromi pungenti e sapori marcati. la tradizione culinaria di questi chicchi dorati ha viaggiato dall'africa fino a raggiungere le coste della sicilia per poi diffondersi in tutto il continente europeo. oggi ve ne proponiamo un’interpretazione dal sapore mediterraneo: il couscous alle verdure. una padellata di verdure fresche e colorate incontra il couscous, questo straordinario ingrediente dalla storia millenaria, in un connubio di sapori e profumi che mescola tradizioni e culture. potrete decidere di mangiare il couscous ancora caldo e servirlo nei tajin per una cena dal sapore insolito oppure freddo da portare come schiscia sotto l’ombrellone. comunque decidiate di assapore questo piatto estivo potrete accompagnarlo con salsine dai sapori aromatici come la tradizionale harissa: vi conquisterà al primo chicco!</t>
  </si>
  <si>
    <t>gli gnocchi, come le polpette, sono amati da tutti e si possono cucinare in mille modi diversi a seconda dei gusti e delle zone. oggi vi portiamo in trentino-alto adige dove da secoli si preparano i knödel, i canederli! sostanziosi gnocchi di pane realizzati con pane bianco raffermo, erba cipollina, uova, speck e cipolla (alla tirolese) oppure aggiunta di lucanica affumicata (alla trentina). ogni famiglia ha il suo segreto per preparare dei canederli dalla giusta consistenza, né troppo duri né troppo morbidi, ma tutti concordano che il brodo di carne sia la maniera più genuina e saporita per cuocerli e gustarli. se volete invece servirli al burro, allora potrete bollirli in acqua bollente salata prima di condirli. noi ci siamo affidati alla ricetta dei canederli alla tirolese depositata l'8 agosto 2003, ma abbiamo anche ascoltato qualche consiglio di chi li fa in casa da decenni secondo la ricetta tramandata in famiglia: i canederli devono essere "sporchi", con pezzi di carne ed erba cipollina ben visibili. noi abbiamo preferito una versione piuttosto rustica, con un impasto che si compatta e si amalgama senza perdere alla vista e all'assaggio il pane. oggi nei ristoranti, nelle gastronomie e nelle fiere si possono trovare tanti gusti diversi di canederli: con gli spinaci, con le erbette, alla barbabietola ma vi invitiamo prima di tutto a provare il classico: canederli alla tirolese! siete pronti per immergervi nell'atmosfera di alta montagna?</t>
  </si>
  <si>
    <t>per qualcuno il purè di patate rappresenta un vero e proprio comfort food, praticamente quei cibi capaci di suscitare sensazioni di benessere psicofisico. e non c’è bisogno nemmeno di chiedersi come sia possibile, specialmente se si tratta di questa ricetta! immaginate una irresistibile cremosità, il profumo del burro e quella leggera nota di sapido data dal formaggio grattugiato. il purè di patate è praticamente un contorno perfetto per accompagnare secondi a base di carne, di pesce o vegetariani, come per esempio le lenticchie! poi c’è la versione cremosa, che è destinata ai veri golosi, si prepara con la panna e la sua consistenza conquista anche i palati più scettici e grandi affezionati della ricetta tradizionale. ma alla fine l’unico capace di mettere tutti d’accordo, quello che piace a chiunque insomma è sempre e solo il purè di patate nella sua versione classica. signore e signori oggi nella vostra cucina c'è il più famoso dei comfort food!</t>
  </si>
  <si>
    <t>sarà che una volta le cose erano più semplici, ma erano anche molto buone. come le crostate, i biscotti o il ciambellone che la nonna preparava anche all'ultimo sapendo che sareste passati per la merenda: uova, zucchero e farina. niente di più basic ma che tra le sue mani, mescolando e infornando, diventava una delle prelibatezze per accompagnare il succo di frutta al pomeriggio o il latte e caffè al mattino. ecco la nostra ricetta del ciambellone a quale atmosfera si ispira, quella di casa e genuinità: con una manciata di scorze di limone e una spolverata di zucchero a velo, renderete questa soffice delizia profumata e invitante. e per una volta sarà la nonna a farvi i complimenti per aver preparato un morbido ciambellone, così buono che non passa mai di moda!</t>
  </si>
  <si>
    <t>si è ufficialmente aperta la stagione dei pic-nic! sfoderiamo i nostri cestini di vimini e prepariamoci a preparare tanti sfiziosi manicaretti da portare alle nostre gite fuori porta come la torta salata di zucchine! protagoniste assolute dei nostri pranzi en plein air, le torte salate sono un classico immancabile delle preparazioni casalinghe, perfette da cucinare in anticipo e sfiziosissime da gustare sia calde che fredde. ma non pensate alla solita torta salata con pasta brisè, in questa ricetta vi proponiamo un’aromatica pasta matta profumata al timo. facile e veloce, la pasta matta è uno speciale impasto senza burro perfetto come alternativa veloce alla pasta brisè o alla pasta per la pizza per la farcitura della torta salata di zucchine ci viene in aiuto la bella stagione con le sue polpose zucchine e per dare un tocco sfizioso abbiamo aggiunto irresistibili cubetti di pancetta. siete pronti a mettere le mani in pasta? venite a scoprire la nostra ricetta!</t>
  </si>
  <si>
    <t>molti non sanno che il vitello tonnato, o vitel tonnè, è un vanto della cucina piemontese al punto da tramandare due versioni ben distinte tra loro: alla maniera antica e questa che conosciamo tutti. si tratta di una ricetta che negli anni ’80 spopolava su tutte le tavole delle feste, delle grandi occasioni, dei primi aperitivi chic fatti in casa e persino sulle navi da crociera! il vitello tonnato sta agli antipasti di terra proprio come il cocktail di gamberetti sta a quelli di mare ed insieme sono i due veri protagonisti dei cosiddetti anni favolosi! quello che rende davvero speciale questa ricetta è la tenerezza della carne che non deve stracuocere diventando così scura e stopposa. perciò grazie ai nostri consigli otterrete delle fettine tenere e succulente da nappare con la buonissima salsa di uova e tonno. signore e signori, assicuratevi di avere tutto l'occorrente, oggi si prepara l'intramontabile ricetta del vitello tonnato!</t>
  </si>
  <si>
    <t>soffice, candida e versatile, la crema diplomatica è una delle ricette di base della pasticceria di tutto il mondo. nata dall'unione di crema pasticcera e panna montata è veramente semplice da preparare, ma seguendo qualche trucchetto del maestro iginio massari otterrete una consistenza perfetta. la crema diplomatica è perfetta per farcire tantissimi dolci, come dei bignè, una millefoglie o la famosissima torta diplomatica. ma potrete utilizzarla per realizzare anche dei dessert al cucchiaio, guarnendo le vostre coppette con dei frutti di bosco o scaglie di cioccolato. i suoi usi sono davvero infiniti, infatti potrete aromatizzare questa base con pasta di nocciole, di pistacchio e pezzi di frutta fresca! qualunque sia l'uso vi consigliamo di seguire la nostra ricetta, otterrete un risultato goloso e delicato.</t>
  </si>
  <si>
    <t>il risotto alla zucca è una vera e propria istituzione della cucina italiana: una primo piatto che racchiude tutto il calore delle cotture lente, dei sapori genuini, del buon profumo che sa di casa. una pietanza di origini contadine, come molti tra i migliori piatti della nostra tradizione: solo intuizione, pratica e fantasia hanno saputo trasformare la zucca e il riso in un piatto oggi celebrato dai gastronomi e amato dagli intenditori. cosa c’è di così speciale in un risotto alla zucca, cosa lo rende irresistibile? la sua semplicità, ci verrebbe da rispondere; una semplicità che racchiude saggezza, cura, gesti immutabili, necessari, privi di frivolezze pompose: la tostatura del riso, che ne impermeabilizza i chicchi e regala loro una straordinaria tenuta di cottura. la cottura seguita passo passo, un mestolo di brodo per volta, perché un riso lesso è diverso da un risotto. la mantecatura, quel momento in cui l’amido trasforma i rimasugli di brodo in una cremina che poi il burro rende lucida e fondente. tanti piccoli gesti d’altri tempi, che rendono questo piatto una delizia capace di conquistare tanto i palati più raffinati quanto gli amanti dei sapori semplici e genuini. un piatto perfetto per tutte le occasioni, dalla cena per due a serate tra amici, anche nella festa principe della zucca: halloween! seguite il nostro passo-passo: anche per voi il risotto alla zucca non avrà più segreti!</t>
  </si>
  <si>
    <t>se diciamo polpo qual è il primo ingrediente che vi viene in mente di accostare? senza dubbio le patate! l’insalata tiepida di polpo e patate è infatti un piatto estivo della nostra tradizione che non passa mai di moda, una pietanza che esalta con semplicità i sapori mediterranei. teneri cubetti di polpo e di patate, una cascata di profumatissimo e fresco prezzemolo e per finire il tocco aromatico di una citronette che insaporisce questa corposa insalata, così ricca e nutriente. ottima da gustare in tutte le stagioni quando avete voglia di un semplice e gustoso piatto di pesce. una volta scoperto come pulire e quanto cuocere il polpo non ne farete più a meno nei vostri menu!</t>
  </si>
  <si>
    <t>il rituale del té delle cinque non è solo appannaggio della regina d'inghilterra ma una moda che con il suo carattere retrò-chic ha conquistato i locali e le caffetterie, così come i salotti di casa. nella stagione più fredda cosa c'è di meglio se non sorseggiare un buon tè aromatico, accompagnandolo magari con dei fragranti e golosi biscotti, come quelli che vi proponiamo di realizzare oggi: i biscotti al cioccolato. la semplicità di queste piccole gemme scure nasconde tutta la loro bontà: con la loro forma perfettamente rotonda e il profumo irresistibile che sprigionano in cottura, ne verrete conquistati... uno tira l'altro!</t>
  </si>
  <si>
    <t>le polpette di carne sono una ricetta semplice da realizzare e molto gustosa: questi teneri bocconcini di carne macinata insaporita con provola, grana, uovo e prezzemolo non possono davvero mancare nel menù di un bel banchetto festoso o di un pranzo domenicale in famiglia. in questa versione sono proposte fritte, ma grazie alla loro versatilità potete cuocere le polpette in diversi modi altrettanto invitanti. provatele ad esempio al forno, oppure in padella al sugo di pomodoro per un secondo piatto succulento.se le presentate calde accompagnate da una fresca insalata e da colorati stuzzicadenti o mini forchettine per servirsi in modo informale, nessuno potrà resistere a queste deliziose polpette di carne!</t>
  </si>
  <si>
    <t>i ceci sono legumi che con la loro genuinità e dolcezza si prestano alla preparazione di ricette molto diverse fra loro, da quelle legate a tradizioni regionali come la farinata di ceci, tipica della cucina ligure, a ricette più rustiche come la zuppa di ceci, fino ad antipasti o secondi sfiziosi come la frittata al forno ai ceci o l'hamburger di ceci. se avete voglia di un bel piatto di pasta che racchiuda ingredienti semplici ma allo stesso tempo gustosi e saporiti, vi proponiamo una ricetta della tradizione italiana, dal buon sapore di una volta: la pasta e ceci! un piatto che sicuramente avrete portato almeno una volta sulla vostra tavola, magari nella classica versione “in bianco”. noi però vi suggeriamo una deliziosa variante con l’aggiunta della passata di pomodoro e della pancetta, che regaleranno un tocco in più alla ricetta, creando uno sfizioso contrasto con il sapore delicato dei ceci. non vi resta quindi che provare questa appetitosa e succulenta versione della pasta e ceci, che con la sua genuina bontà saprà scaldarvi nelle sere più fredde dell'inverno!</t>
  </si>
  <si>
    <t>la sapeva lunga chi ha inventato il famoso detto “al contadino non far sapere quanto è buono il formaggio con le pere”, un abbinamento dolce-salato tra i più amati. e noi che lo conosciamo bene, vi proponiamo qui un altro celebre accostamento di cui tanti vanno ghiotti: pere e cioccolato! la dolcezza delle pere, morbide e succose si sposa deliziosamente con il gusto deciso del cioccolato fondente. questa prelibata unione ha dato vita a molte preparazioni come le classiche pere al cioccolato, l'esotica crostata pere, cioccolato e noci pecan, le più raffinate pere alla bella elena o il soffice plumcake pere e cioccolato... oltre a  naturalmente il più classico dei dolci: la torta pere e cioccolato. un morbido impasto che nasconde al suo interno tutta la cremosità delle pere coscia, cotte per sprigionare ancora di più piacevoli note aromatiche. siamo sicuri che avete già l’acquolina in bocca, non vi resta che scoprire la nostra ricetta!</t>
  </si>
  <si>
    <t>la pasta con le melanzane è un primo piatto vegetariano estivo e colorato, che nella semplicità dei suoi ingredienti racchiude i profumi del mediterraneo. tanti cubetti di melanzana stufati dolcemente rendono il piatto avvolgente e vellutato, e il basilico e i pomodorini lo bilanciano in freschezza. un primo buono da gustare caldo, ma anche freddo, in spiaggia o in ufficio, proprio come la classica pasta fredda o la pasta con le verdure grigliate! la genuinità e la versatilità sono le carte vincenti di questa pasta con le melanzane, una ricetta intramontabile e sempre stuzzicante!</t>
  </si>
  <si>
    <t>la ricetta della pasta e fagioli è un classico della cucina italiana, un primo piatto dal sapore inconfondibile che affonda le radici nella tradizione rurale. nella sua versione più rustica viene insaporita con le cotiche di maiale, come nella pasta e fagioli alla napoletana, mentre in altre varianti i legumi vengono abbinati a molluschi che conferiscono alla pietanza un intenso sapore di mare, come nei cicatielli con cozze e fagioli. un piatto povero ed economico, quindi, ma sempre estremamente gustoso e genuino. proprio come la nostra versione della pasta e fagioli! abbastanza densa da "reggere il cucchiaio in piedi" (i più tradizionalisti dicono sia questo il modo per riconoscere la giusta consistenza, cremosa e corposa al tempo stesso) e ricca di aromi, con l'immancabile nota sapida data dall’aggiunta del lardo e del prosciutto crudo. un intramontabile comfort food all’italiana che scalda il cuore e mette d’accordo tutti grazie al suo sapore senza tempo, da provare anche nella versione estiva con i legumi freschi. assaggiate la nostra pasta e fagioli e vedrete che non la lascerete più!</t>
  </si>
  <si>
    <t>sapori semplici e rustici per un piatto squisitamente italiano: le seppie con piselli sono un secondo di pesce che non passa mai di moda, come le seppie ripiene, altra ricetta casalinga intramontabile. diffusa in moltissime regioni costiere, molto spesso inserita anche nei menu come secondo piatto natalizio. perciò rappresenta una pietanza tipica che conosce diverse piccole varianti, c’è chi insaporisce con un pizzico di peperoncino, chi usa i pomodori freschi e chi il concentrato, chi invece preferisce la versione in bianco senza pomodoro. unica regola imprescindibile: le seppie devono risultare tenere... il segreto per ottenere delle seppie morbide non è solo nella cottura ma anche e soprattutto nella scelta di materie prime fresche e di qualità che garantiranno un ottimo risultato.</t>
  </si>
  <si>
    <t>poche ricette sono così controverse come l’insalata russa: ciò che noi chiamiamo insalata russa, innanzitutto, è conosciuta in russia con il nome di olivier salad mentre in germania e danimarca viene chiamata “insalata all’italiana”! ogni paese, inoltre, utilizza ingredienti diversi… per esempio in russia la presenza della carne è ritenuta imprescindibile, mentre in polonia si aggiungono mele e sedano rapa. fra tanta confusione però ci sono anche delle certezze: carote, patate, piselli e uova sode si trovano quasi sempre, insieme all’immancabile maionese. ed è proprio partendo da questi elementi di base che oggi vi spieghiamo come preparare la versione più classica dell’insalata russa, quella che per intenderci riunisce da sempre le famiglie di tutta italia intorno alla tavola delle feste. che sia servita come antipasto o contorno, in monoporzioni o su un vassoio unico oppure decorata con cetriolini e uova sode, l’insalata russa sarà perfetta per un natale all’insegna della (vostra) tradizione!</t>
  </si>
  <si>
    <t>le rose del deserto sono dei dolcetti con farina di mandorle, caratterizzati da una forma molto bella davvero particolare. il loro nome deriva infatti dall'omonima formazione minerale giallo-ocra composta di cristalli di gesso, che si forma in determinate condizioni climatiche, ovvero nelle zone desertiche. le rose vengono realizzate con un cuore tenero a base di farina di mandorle e poi vengono ricoperti con croccanti e leggeri fiocchi di mais in un mix gustoso che saprà conquistarvi al primo assaggio. portate in tavola questi sfiziosi dolcetti morbidi dentro e croccanti fuori e vedrete che andranno subito a ruba!</t>
  </si>
  <si>
    <t>per fortuna che esistono le scaloppine! delicatissime fettine di vitello che rendono speciali le cene, anche le più veloci o frugali, purché ogni volta si scelga il condimento adatto che possa stuzzicare il palato. stavolta ci rivolgiamo a chi adora l’essenza fresca e acre del limone, che addensandosi diventerà una salsa prelibatissima! le scaloppine al limone, così come il pollo al limone, vi conquisteranno subito con il loro sapore delicato e profumato. il nostro consiglio? sicuramente quello di essere generosi con le dosi, perché le scaloppine al limone sono davvero irresistibili!</t>
  </si>
  <si>
    <t>avete ospiti a cena e poco tempo per cucinare? che si tratti dei vostri suoceri, di una coppia di amici o di un gruppetto di colleghi, vi proponiamo una ricetta semplice e raffinata che vi farà fare un figurone: il salmone al forno! in poche mosse scoprirete come trasformare un trancio di salmone in un elegante medaglione. grazie alla copertura di fettine di patate sottili e dalla doratura perfetta otterrete un pesce dalla cottura perfetta, tenero e succoso. un secondo piatto dall'aspetto invitante che potrete abbinare a una pasta panna e gamberi, per le serate informali, o a degli spaghetti con la bottarga, per le occasioni più importanti, per un menù dal successo assicurato!</t>
  </si>
  <si>
    <t>il verde è il colore della primavera, che si diffonde quando gli alberi si rivestono delle loro foglie e i fiori iniziano a sbocciare. ma in questa fantastica stagione non sono solo i fiori ad essere protagonisti, la natura ci offre anche meravigliosi ortaggi pronti ad arricchire i nostri piatti! questo è proprio il caso degli asparagi, così delicati e prelibati sono perfetti per dar gusto ad un primo piatto di stagione. li abbiamo già abbinati in tanti modi, uno tra tutti con la panna! oggi vi presentiamo la pasta con asparagi e pancetta. i sedanini rigati sono perfetti per accogliere questa crema avvolgente, di una nuance pastello e dal sapore dolce che viene esaltato da una cascata di cubetti di pancetta croccante... ma se cercate una versione vegetariana, basterà ometterli e realizzare una gustosa pasta con asparagi e fontina, per esempio! ideale per un pranzo in famiglia o per una cena tra amici, la pasta con asparagi e pancetta aspetta solo di essere assaggiata!</t>
  </si>
  <si>
    <t>tipici della gastronomia emiliana, i tortellini sono, tra le paste all’uovo ripiene, i più conosciuti al mondo; etimologicamente parlando, il nome “tortellino” è un diminutivo di tortello che deriva a sua volta dalla parola “torta”, proprio ad indicare che come una piccola torta, anche i tortellini possono essere ripieni. i tortellini sono considerati da sempre un piatto prettamente bolognese, forse in pochi sanno che ancora oggi bologna e modena se ne contendono la paternità, ed è proprio a questa eterna rivalità che è legata la storia dei tortellini. vista la grande confusione che si è sempre creata sul ripieno “perfetto” per i tortellini, la “confraternita del tortellino” nel 1974 ha depositato la ricetta originale del ripieno dei tortellini che consiste in: lombo di maiale, prosciutto crudo, mortadella bologna, parmigiano reggiano, uova e noce moscata. sempre secondo la ricetta originale depositata, la sfoglia dei tortellini deve essere preparata semplicemente con farina ed uova ed ogni tortellino deve essere ricavato da un pezzettino di sfoglia di 4 cm per lato. in realtà, come ogni ricetta regionale, il ripieno dei tortellini subisce variazione da famiglia a famiglia: c'è chi usa carne di vitello o di pollo insieme al maiale, chi non mette la noce moscata. del resto, avendo una tradizione molto antica, i tortellini venivano preparati con ciò che le massaie avevano in casa. anche giallozafferano ha una propria ricetta per il ripieno: per renderlo più saporito noi abbiamo usato metà polpa di vitello e metà lonza di maiale e gli immancabili prosciutto crudo di parma e la mortadella bologna! i tortellini sono uno dei piatti più buoni della cucina italiana che richiedono pazienza e dedizione nella preparazione, elementi che rendono questo piatto unico e inimitabile!</t>
  </si>
  <si>
    <t>una prima portata dedicata a tutti gli amanti dei gusti delicati. la pasta agli asparagi è una pietanza deliziosa realizzata con un solo ingrediente: gli asparagi. una ricetta particolarmente indicata per assaporare il gusto tenue e raffinato di questo ortaggio tipico dei mesi primaverili. qui gli asparagi vengono semplicemente fatti saltare in padella per preservarne il loro sapore tipico. preparate questo piatto quando vengono amici a cena: con poche semplici mosse porterete in tavola un piatto equilibrato, semplice ma saporito che piacerà proprio a tutti!</t>
  </si>
  <si>
    <t>le crescentine (da impasto che cresce), note comunemente come tigelle, sono delle focaccine tipiche modenesi, preparate con un impasto a base di farina, strutto, lievito e acqua. un tempo le crescentine venivano cotte in particolari dischi di terracotta o di pietra refrattaria chiamati “tigelle”, da cui il nome attuale di questo tipico pane emiliano. dopo la lievitazione l'impasto viene steso e ritagliato con un coppapasta circolare, infine le crescentine vengono cotte per alcuni minuti in una tigelliera ben calda. una volta pronte e ben dorate, le crescentine possono essere farcite con la tipica “cunza”, un battuto di lardo, rosmarino e aglio, oppure possono essere servite con verdure, salumi e formaggi a piacere. a voi la scelta!</t>
  </si>
  <si>
    <t>l’insalata di polpo prezzemolata è un gustoso antipasto tipico della cucina mediterranea, sempre molto apprezzato sulle nostre tavole per la sua freschezza. condita con limone, prezzemolo e olio, questa insalata è ottima accompagnata con un contorno di patate o olive taggiasche. il segreto della buona riuscita di questo piatto è dovuta alla giusta cottura e alla freschezza del polpo che deve avere una colorazione molto viva e intensa in tutte le sue sfumature.</t>
  </si>
  <si>
    <t>benvenuto autunno! quale modo migliore di celebrare questa stagione ricca di colori caldi, sgargianti e sapori prelibati se non con un buon piatto di tagliatelle ai funghi porcini! un primo piatto di pasta fresca tra i più classici autunnali, dal gusto intenso e avvolgente. le tagliatelle, fatte rigorosamente a mano, hanno la porosità giusta per assorbire tutto il sapore dei carnosi funghi porcini, protagonisti popolari e indiscussi della stagione. semplice da preparare e molto gustosa, questa ricetta succulenta è ideale per i vostri menu domenicali! riunite a pranzo tutta la famiglia: seguendo passo passo il procedimento scoprirete i segreti per sfoggiare un perfetto piatto di tagliatelle ai funghi porcini!</t>
  </si>
  <si>
    <t>per tanti bambini sono l’unico modo per mangiare verdura, e la moda dello street food ne ha rinverdito il successo. sono un evergreen della cucina di recupero, ma le loro origini sono insospettabilmente molto nobili e risalgono almeno al rinascimento. ne esistono infinite versioni, ma per tutti le più buone restano quelle della nonna. stiamo parlando delle polpette! oggi prepariamo insieme una delle versioni più povere e buone: polpette di zucchine! vi sveleremo tutti i segreti di preparazione e cottura per un risultato dorato e croccante, così gustoso che la cena si trasformerà in una gara all’ultima polpetta! e voi, lascerete vincere i più piccoli, o la bontà irresistibile delle polpette di zucchine vi farà dimenticare le buone maniere?! se non sapete resistere, provate anche le polpette di zucchine alla pizzaiola: tuffate in un meraviglioso sugo di pomodoro!</t>
  </si>
  <si>
    <t>le scaloppine sono un secondo piatto semplice da realizzare ed estremamente gustoso! in questa ricetta vi proponiamo una variante delle classiche scaloppine al limone: le scaloppine ai funghi! un appetitoso e saporito secondo piatto a base di carne, completo di contorno con i profumi del sottobosco... un classico che vi permette di dare un tocco raffinato ai vostri menu in modo semplice ma soprattutto in poco tempo. per questa ricetta abbiamo scelto funghi polposi e molto versatili: i funghi champignon crema, un perfetto accompagnamento per le fettine di vitello che, come vuole la ricetta tradizionale, vengono sapientemente dorate in padella per creare quella appetitosa crosticina dorata che rende questo piatto irresistibile. le scaloppine con i funghi saranno la carta vincente dei vostri menu più sfiziosi, e non dimenticate di stappare un buon vino!</t>
  </si>
  <si>
    <t>le migliori ricette della cucina italiana sono contese da nord a sud, e proprio come la parmigiana di melanzane questo è anche il caso della carne alla pizzaiola. gli ingredienti rigorosamente semplici e mediterranei sono gli stessi della pizza marinara e probabilmente la carne alla pizzaiola si chiama così proprio per questo motivo. le versioni sono tante, qualcuno ad esempio preferisce rosolare prima la carne, ma gli ingredienti restano invariati... pomodoro, aglio e origano si trasformano in un sughetto che permetterà alla carne di cuocere restando tenerissima! ma mentre la carne cuoce dovrete fare una scelta molto, ma molto difficile! utilizzerete il sugo per condire la pasta o per fare una scarpetta con un buon pane fatto in casa? </t>
  </si>
  <si>
    <t>qual è il piatto tipico della domenica? difficile sceglierne uno che metta tutti d’accordo, ciascuno di noi ricorderà i piatti di famiglia perché alla fine è così, sono le radici che influenzano la nostra cucina. ma dopo aver fatto un giro virtuale da nord a sud e aver esplorato le numerose ricette della nostra tradizione, dal tipico ragù napoletano fino alle intramontabili lasagne, abbiamo trovato un accordo quando qualcuno ha pronunciato la parola “arrosto”. c'è chi proponeva quello al latte, quello lardellato o farcito con le prugne. abbiamo optato per un classico alla fine, quello succulento accompagnato con patate a tocchetti! nel giro di un’ora eravamo tutti a tavola a parlare di quanto fosse buono e succulento l’arrosto di vitello al forno con patate. ecco come lo prepariamo noi, pochi ingredienti un tempo giusto per la cottura e gli sforzi vengono poi ripagati della fatica. preparatevi anche voi a ricevere tanti complimenti: un arrosto così non è solo per la domenica, ma per tutte le grandi occasioni in cui concludere il pasto anche con una favolosa crostata morbida con crema!</t>
  </si>
  <si>
    <t>ogni volta che vi trovate davanti al banco del pesce ve ne andate sconsolati perché non sapete mai come cucinarlo? dovete organizzare una cenetta intima e scartate a priori i piatti di pesce per paura delle temutissime lische? niente paura: pulire e cuocere il pesce è più facile di quanto pensiate! se poi il pesce è una saporitissima orata farete un figurone con i vostri ospiti. magari potete cominciare con un piatto di pasta. scegliendo per esempio l'armonia tra mare e monti grazie al condimento di pesto di pistacchi, gamberi e pomodori che abbiamo fatto per la pasta senza glutine! l’orata al forno è un secondo piatto di pesce semplice da preparare, per gustare tutto il buono del pesce esaltato dal profumo di limone e delle erbe aromatiche che lo impreziosiscono in cottura. accompagnata con gustose patate, l’orata al forno è ideale per una cena o un pranzo importanti, dove il gusto si sposa con la leggerezza. cosa state aspettando? mettete da parte i dubbi: una volta portata in tavola non potrete che ricevere i complimenti dei vostri commensali!</t>
  </si>
  <si>
    <t>in qualsiasi modo li prepariate, i calamari danno sempre grandi soddisfazioni! calamari fritti, calamari alla griglia, al forno o in guazzetto… sono immancabili nei menù dei ristoranti di mare, da quelli più popolari a quelli più raffinati, ma sono anche una valida soluzione per le vostre cene casalinghe a base di pesce. la ricetta dei calamari ripieni è un classico della cucina mediterranea e qui vi proponiamo una versione tanto semplice quanto appetitosa: vi serviranno solo un po’ di pane, parmigiano, acciughe e prezzemolo per realizzare un ripieno morbido e corposo, che rivelerà all’assaggio un’esplosione di sapori! dovrete solo avere l’accortezza di non cuocerli troppo a lungo in padella, in modo da non rovinare la delicata consistenza di questi molluschi. belli da vedere e buoni da mangiare, i calamari ripieni sono un secondo d’effetto per fare un’ottima figura anche con gli ospiti più esigenti… seguite le nostre indicazioni e non potrete sbagliare!</t>
  </si>
  <si>
    <t>siete alla ricerca di un primo piatto veramente appetitoso e goloso pronto in soli 20 minuti? eccolo servito! le penne al baffo sono la ricetta perfetta da preparare per un pranzo in famiglia, quando si ha poco tempo per cucinare ma tanta voglia di qualcosa di sfizioso... e, perché no, anche quando stanno per arrivare i vostri amici affamati! pochi e semplici passaggi garantiranno un risultato strepitoso... le penne sono perfette per questo tipo di condimenti, come quello della versione alla vecchia bettola e anche in questo caso assorbiranno la crema vellutata a base di panna e pomodoro, per rilasciarla ad ogni assaggio! noi abbiamo scelto di arricchire la crema con del prosciutto cotto, ma le varianti sono tantissime: è possibile utilizzare lo speck o optare per una versione completamente diversa utilizzando cubetti di pesce o calamari! noi vi consigliamo di provarle tutte e scegliere quella che fa per voi! </t>
  </si>
  <si>
    <t>la zuppa di legumi e cereali è un primo piatto molto semplice da preparare, sano e sostanzioso. arricchita con verdure ed erbe aromatiche, la zuppa di legumi e cereali è ideale da mangiare ben calda durante i freddi giorni d’inverno ma anche tiepida durante il resto dell’anno. per preparare questa zuppa vi consigliamo di utilizzare le confezioni  di legumi e cereali misti che si vendono già pronte nei supermercati. la zuppa che vi proponiamo in questa ricetta è stata realizzata con 10 tipi di legumi e due varietà di cereali. in particolare la zuppa contiene: fagioli cannellini, borlotti, fagioli bruni, fagioli dall'occhio, fagioli neri, fagioli adzuki verdi piselli, lenticchie verdi e rosse, farro e orzo perlato.se in frigorifero avete delle croste o degli avanzi di formaggio da grattugiare, inserite anche quelli nella zuppa durante la cottura: vedrete che sapore!la zuppa di legumi e cereali è un sostanzioso primo piatto che per le sue caratteristiche nutrizionali può essere considerato anche un equilibrato piatto unico.</t>
  </si>
  <si>
    <t>il risotto ai carciofi è un primo piatto molto delicato e allo stesso tempo semplice da preparare.il tipico sapore amarognolo dei carciofi viene qui esaltato con l’aggiunta di pochi ingredienti semplici ma che rendono questa portata avvolgente e molto gustosa.i cuori di carciofo, saltati pochi minuti in padella, vengono aggiunti al risotto a metà cottura, per preservarne la morbidezza e l'integrità, in modo da poterli gustare piacevolmente ad ogni assaggio!esistono numerose varianti di risotto, un primo piatto sempre ben accolto in tavola, soprattutto nella stagione autunnale o invernale, che da grandi soddisfazioni sia a chi lo prepara che ai commensali!questa raffinata versione del risotto con i carciofi è adatta anche in un’occasione speciale, magari accompagnato da un buon vino bianco fermo: il successo è garantito e i vostri ospiti chiederanno volentieri il bis!</t>
  </si>
  <si>
    <t>i petti di pollo al latte sono un'idea alternativa alle classiche scaloppine! tante volte ci avete chiesto come sostituire il vino per permette ai vostri bambini di gustare insieme a voi questo secondo piatto, così oggi vi abbiamo accontentato! i petti di pollo al latte sono una ricetta facile e veloce da preparare, con il loro gusto delicato e cremoso conquisteranno grandi e piccini ed eviterete di cucinare 2 pietanze differenti... l'aggiunta del latte infatti crea una cremosa salsa, molto piacevole al palato. seguendo i nostri step otterrete delle fettine tenerissime e non avrete bisogno nemmeno di un coltello per tagliarle! realizzate anche voi i petti di pollo al latte, in pochi minuti riuscirete a portare in tavola un piatto genuino e saporito.</t>
  </si>
  <si>
    <t>zucchine e gamberetti? un duo imbattibile, che soddisferà il palato dei vostri ospiti...la dolcezza di questi elementi, infatti, lo rende uno degli abbinamenti più amati! dagli antipasti ai secondi è indicato per moltissime preparazioni, come i garganelli! la pasta con zucchine e gamberetti è uno dei grandi classici... un must della cucina italiana, adatta a molte occasioni. la nostra ricetta prevede l'aggiunta di un pizzico di zafferano per dare un sapore più deciso e un tocco di colore al piatto! le bavette, chiamate anche linguine o trenette, si sposeranno alla perfezione con questo mix di terra e mare e, grazie all'aggiunta della panna fresca, otterrete un equilibrio perfetto! se anche voi amate i primi piatti di pesce questa unione di sapori e colori, realizzate le linguine gamberetti zucchine e zafferano e servitele in una cena tra amici!</t>
  </si>
  <si>
    <t>se siete alla ricetta di un primo piatto raffinato il risotto radicchio e pancetta fa al caso vostro. ideale sia per un pranzo informale che per una cena con ospiti. il risotto al radicchio è un classico della tradizione culinaria veneta, noi lo abbiamo rivisitato arricchendolo con gustosa pancetta affumicata che conferisce a questa pietanza un tocco deciso e che equilibra il sapore inconfondibile e amarognolo del radicchio. il radicchio di chioggia è un incrocio tra l'indivia e il radicchio trevigiano. quest' ultimo ha un sapore leggermente meno amaro, se preferite questa varietà vi consigliamo di provare le lasagne al radicchio e montasio.</t>
  </si>
  <si>
    <t>l'insalata di riso classica è il piatto estivo per eccellenza: fresca, leggera e ricca di stuzzicanti condimenti da personalizzare secondo il proprio gusto, basta che siano colorati, saporiti e soprattutto di stagione! potete divertirvi a creare accostamenti sempre nuovi usando ingredienti diversi, basta che siano tutti rigorosamente tagliati a piccolissimi cubetti, e se cercate qualche ghiotta variante, potete lasciarvi ispirare dalle altre nostre ricette come l’insalata di riso mango e ananas, l’insalata di riso integrale oppure l’insalata di riso al profumo di mare. veloce e facile da realizzare, l'insalata di riso è un piatto unico ideale per i vostri menu estivi, si può preparare in anticipo e conservare in frigorifero fino al momento di servirla. l'insalata di riso classica porterà una ventata di allegria sulla vostra tavola e grazie ai suoi colori accattivanti piacerà molto anche ai bambini. inoltre, grazie alla sua leggerezza, potrete portare in tavola un dolce altrettanto semplice, fresco e sfizioso, come a nostra cheesecake alle pesche senza glutine e lattosio: insomma un'idea per questa estate davvero irresistibile!</t>
  </si>
  <si>
    <t>i pomodorini confit sono dei deliziosi e saporiti pomodorini caramellati in forno, ideali da servire come antipasto o contorno e come versatile condimento. dopo averli tagliati a metà, basta insaporirli con sale, pepe e zucchero, ma anche con un trito di aglio e timo. una volta aggiunta una spolverata di origano secco e un filo d’olio, si infornano per due ore, fino a che non appassiranno. il segreto è far evaporare e asciugare l’acqua di vegetazione dei pomodorini, senza farli seccare! i pomodori confit hanno un gusto molto intenso e dolce e sono perfetti per condire una pasta o da servire come antipasto su una bruschetta. la parola "confit" deriva dal verbo francese "confire", che significa preservare: si dicono "confit", infatti, tutte quelle preparazioni di frutta e verdura che prevedono una cottura prolungata a fuoco basso, con zucchero o aceto. non vi resta che preparare i pomodorini confit e insaporire i vostri piatti e le vostre ricette!</t>
  </si>
  <si>
    <t>i supplì al telefono sono una ricetta diffusa in particolare nel lazio, ma si preparano in tutta italia anche se con ricette diverse.il supplì al telefono deve il suo originale nome al fatto che la mozzarella contenuta all’interno, durante la cottura si scoglie e così, dividendo il supplì a metà le due parti restano “unite” dai fili di mozzarella. il nome dei supplì al telefono deriverebbe dall’italianizzazione del termine francese surprise, che in italiano significa sorpresa. i supplì al telefono sono preparati con un riso cotto in un sugo di carne. con il riso poi si formano delle specie di polpette dalla forma un po’ allungata dove al centro viene inserito un dadino di mozzarella.uno dei segreti per la buona riuscita del supplì al telefono è la frittura che deve avvenire in olio bollente a 180 gradi, non devono friggere troppo altrimenti si scuriranno eccessivamente in superficie, mentre se li terrete troppo poco immersi nell’olio non riuscirete a ottenere l’effetto “telefono”. i supplì al telefono possono essere serviti come antipasto in un buffet, magari insieme ad altre versioni come quella al radicchio e gorgonzola o a delle gustose mozzarelline fritte e a una gustosa focaccia arrotolata... ma abbiate cura di servirli caldi altrimenti non si otterrà l’effetto filante!</t>
  </si>
  <si>
    <t>un prodotto della terra che viene dall'antico oriente e ha trovato il suo habitat naturale nel sud della nostra penisola: parliamo delle melanzane, frutti dell'estate ricchi di vitamine e acqua, sono perfette per preparazioni saporite e gustose come la parmigiana  di melanzane, la caponata oppure avvolte attorno a cremosi ripieni per sfiziosi involtini. si sposano perfettamente con una grande varietà di ingredienti. oggi ve le proponiamo in abbinamento ad un classico accoppiamento: pomodorini e scamorza per deliziose melanzane al forno! morbidi dischi dal gusto mediterraneo, un antipasto o contorno leggero e delicato: le melanzane al forno sono ideali anche come finger food per un buffet... ottime calde ma saranno buonissime anche gustate a temperatura ambiente! </t>
  </si>
  <si>
    <t>la cucina siciliana affonda le proprie radici nella tradizione povera, basata soprattutto su alcuni ingredienti tipici come melanzane, pomodori e basilico, che sono protagonisti indiscussi della caponata, il ghiotto contorno che vi presentiamo oggi. questi ingredienti, già comuni ad altre ricette tipiche come la pasta alla norma e la parmigiana di melanzane, creano un mix di profumi, colori e sapori che richiama le suggestioni di una terra splendida. l’estensione della superficie della sicilia consente di avere numerose declinazioni della caponata. di provincia in provincia ma anche di famiglia in famiglia ognuno ha la sua ricetta perfetta: con o senza uva passa, con o senza concentrato... basta spostarsi di qualche metro per scoprire una caponata sempre diversa, ma tutte con un'inconfondibile denominatore comune: l’uso del condimento agrodolce, che regala alle verdure un sapore unico. il nostro consiglio? provare con tutte le versioni possibili, fino a trovare la vostra preferita, da tramandare anche nella vostra famiglia!</t>
  </si>
  <si>
    <t>i fluffy pancake o pancake giapponesi sono delle soffici frittelle, perfette per la prima colazione o per il brunch! a differenza della versione americana sono molto più alti e la consistenza ricorda quasi quella di un soufflè. proprio come nel caso della cotton cheesecake anche questa volta il popolo asiatico ci ha conquistato con la leggerezza e l'ariosità di questo dolce. scoprite come farli crescere alti e soffici prestando attenzione alla cottura per ottenere un risultato perfetto! i fluffy pancake si possono arricchire con frutta fresca, panna montata, miele o sciroppo d'acero! non i soliti pancake, ma delle nuvole di dolcezza con cui iniziare la giornata insieme a tutta la famiglia! </t>
  </si>
  <si>
    <t>immaginate di tornare a casa stanchi dopo una lunga giornata di lavoro. aprite la dispensa e… ricordate che non siete nemmeno riusciti a fare la spesa. in fondo allo scaffale solo del tonno sott’olio... ma non disperate! può diventare il protagonista di una gustosissima ricetta: gli spaghetti al tonno! un piatto facile da realizzare, ideale per una spaghettata dell’ultimo minuto e un salva-cena perfetto perché anche con gli ingredienti più semplici si possono preparare pietanze gustose. quindi scegliete il tonno più carnoso, qualche fogliolina di basilico per aromatizzare e l’olio extravergine d'oliva migliore! il sughetto che realizzerete renderà questo piatto ancora più saporito e corposo e…la cena è servita!</t>
  </si>
  <si>
    <t>i churros sono dei dolcetti fritti tipici della spagna, diffusi anche in sudamerica, in particolare in argentina. i churros vengono preparati con un composto che è simile alla pasta choux: acqua, zucchero, burro e un pizzico di sale. una volta creato l'impasto, vengono solitamente fritti e cosparsi di zucchero e cannella. noi abbiamo provato anche la versione al forno, che rende l'impasto meno croccante ma ugualmente goloso!in spagna i churros si acquistano presso le bancarelle agli angoli delle strade, ma è in uso prepararli anche in casa, soprattutto per la colazione domenicale o durante i giorni di festa, intinti in una tazza di cioccolata calda. in argentina si usa anche gustare i churros ripieni con il dulce de leche una volta cotti. per essere gustati al meglio i churros vanno preparati e mangiati al momento ancora tiepidi!</t>
  </si>
  <si>
    <t>il limoncello è il popolarissimo liquore realizzato con la scorza di agrumi della campania, tradizionalmente preparato con limoni tipici del territorio della costiera amalfitana: lo sfusato amalfitano o l’ovale di sorrento. la storia del limoncello è attraversata da molte leggende e diversi aneddoti, la sua invenzione è infatti contesa da sorrentini, amalfitani e capresi. a registrare per primo il marchio «limoncello» nel 1988, fu l’imprenditore massimo canale, e a capri, molti sostengono che la sua nascita sia legata alle storia di questa famiglia; pare infatti che questo liquore nacque nei primi del ‘900 da una ricetta della nonna. nato come preparazione casalinga, il limoncello ha acquisito grande popolarità a partire dagli anni 80, diventando oggetto di produzione industriale su larga scala. al punto da diventare un vero e proprio pensierino da fare durante le festività. infatti in una bella bottiglia potrà essere regalato sia a natale che nel periodo pasquale, magari abbinandolo ai biscotti di pasqua colorati. la preparazione del limoncello è semplice ma bisogna praticarla con meticolosità, e se bene osservata, in poco più di un paio di mesi questo profumatissimo liquore giallo dall’aroma deciso, potrà essere gustato, il più delle volte come digestivo, ma anche sui dolci o nelle macedonie.</t>
  </si>
  <si>
    <t>i sapori della calabria sono tanti... cedro, liquirizia e cipolle sono solo alcuni esempi, ma tutti catturano le nostre papille gustative! oggi vi portiamo nella provincia di vibo valentia, dove esiste una varietà di cipolle che è molto più particolare delle altre. ha una forma leggermente arrotondata che si allunga verso la fine e nasconde delle deliziose e dolci membrane che alternano i colori passando dal tipico rosso rubino fino ad un bianco acceso. ovviamente stiamo parlando delle cipolle di tropea che probabilmente conoscerete per la tipica marmellata, ma noi ve le proponiamo in una nuova versione! le cipolle rosse di tropea caramellate sono una scelta originale per accompagnare carni o formaggi, e sapranno trasformare delle semplici fettine di pane tostato in specialissimi crostini. passeggiando per i vicoli di tropea potreste imbattervi nei negozietti che hanno la buona usanza di offrirvi dei piccoli assaggi, però nel frattempo, grazie alla ricetta delle cipolle di tropea caramellate, potrete farvi un’idea sulla loro bontà! e per arricchire il vostro aperitivo, preparate anche deliziose frittelle di cipolle di tropea!</t>
  </si>
  <si>
    <t>il fegato alla veneziana fa parte delle molte ricette tipiche della tradizione gastronomica veneta.tra i vari piatti tipici, questo è sicuramente uno dei più conosciuti in tutto il mondo per il suo sapore inconfondibile e particolare che accosta il sapore deciso del fegato all'aroma della cipolla.le origini di questo piatto, chiamato in veneto figà àea venessiana, risalgono addirittura al tempo dei romani che usavano cucinare il fegato insieme ai fichi per coprirne l'odore un pò forte.i veneziani col passare del tempo sostituirono i fichi con le cipolle e fecero diventare questa ricetta una delle più apprezzate della cucina veneta.</t>
  </si>
  <si>
    <t>basta dire felafel perché a qualcuno vengano in mente vicoli profumati di spezie e atmosfere suggestive e variopinte di mercati mediorientali che risuonano di voci. ad altri, invece, il pensiero torna con un po’ di nostalgia ai cartocci fumanti comprati al doner kebab a tarda notte ai tempi dell’università, quando eravamo studenti fuori sede sempre affamati e con il frigo vuoto. qualunque sia la vostra versione della storia, con questa ricetta potrete riviverla nella cucina di casa vostra: felafel infallibili, dorati e croccanti! per cenette tra amici, feste o insolite merende, queste pepite speziate della tradizione street food dei paesi arabi faranno la gioia dei vostri palati e accenderanno le vostre serate. siete pronti a prepararle con noi? felafel: ecco a voi la nostra versione!</t>
  </si>
  <si>
    <t>la pappa al pomodoro è un primo piatto povero di origine contadina, tipicamente toscano, per la precisione di siena; preparato con pane toscano raffermo, pomodori pelati , aglio, basilico e abbondante olio extravergine di oliva, originariamente veniva realizzato come piatto di recupero del pane avanzato. ottima d’inverno come zuppa calda, la pappa al pomodoro è altrettanto invitante e gustosa d’estate a temperatura ambiente, da gustare irrorata con ottimo e abbondante olio extravergine d’oliva e foglie di basilico spezzettate.come spesso è accaduto  con i piatti semplici, poveri e di  recupero,  anche la pappa al pomodoro ha  subito delle piccole varianti applicate da ogni famiglia, in base ai gusti personali, come per esempio, l'aggiunta di un soffritto di cipolle o porri  oppure di cipolle, carote e sedano.</t>
  </si>
  <si>
    <t>l'uovo sodo per tanti è il primo banco di prova per testare le proprie abilità culinarie di base; un "salva cena" semplice e forse una delle prime ricette che si imparano nella vita da single! eppure quante insidie: le uova vanno inserite prima o dopo che l'acqua bolle? per quanti minuti bisogna cuocere per ottenere uova sode perfette ed evitare l'effetto poco gradevole del tuorlo verdognolo o il fatto che risulti ancora troppo liquido? piccole accortezze che vi faranno preparare ottime uova sode, da gustare semplici con un filo d'olio o maionese oppure da farcire con fantasia, da far fritte come quelle alla monachina o ancora per preparare deliziosi biscotti come i canestrelli! e se siete tra gli amanti del tuorlo sodo ma non troppo (uova barzotte), abbiamo pensato anche a voi! basterà cuocere qualche minuto in meno le uova per ottenere un interno compatto ma ancora molto morbido, magari per realizzare deliziose uova ripiene. noi vi daremo consigli utili sul procedimento, voi pensate alla materia prima: sempre meglio scegliere uova biologiche da allevamento all'aperto, così da essere certi non solo del gusto ma di fare il pieno di vitamine, minerali e proteine di cui le uova sono ricche!</t>
  </si>
  <si>
    <t>voglia di pesce ma poco tempo da dedicare alla cucina? ecco la nostra soluzione facile e veloce: gamberoni al forno, tutto il sapore del mare in una ricetta che con solo gli ingredienti di base vi permetterà di servire un profumatissimo secondo piatto di pesce, tutto il buono dei crostacei. ma non finisce qui, abbiamo pensato anche a coloro che vogliono stare leggeri con una cottura al forno e un condimento decisamente light! assaporate i carnosi e freschi gamberoni teneri con una fresca citronette al prezzemolo: saranno perfetti da gustare in ogni occasione e stagione abbinati ai contorni che più preferite come un'aromatica insalata di zucchine alla menta e basilico nelle calde giornate estive oppure con la croccante insalata di arance e finocchi da gustare nei mesi invernali. con i gamberoni al forno il successo a tavola è assicurato!</t>
  </si>
  <si>
    <t>i capisaldi della cucina romana: la cremosa carbonara, la saporita amatriciana e la genuina cacio e pepe. una visita nella capitale non può prescindere dall'assaggio di queste prelibatezze della tradizione povera, oramai diventati anche piatti gourmet insieme a tante altre ricette tipiche come i carciofi e i saltimbocca, per rimanere sul classico. c'è un piatto che unisce tutto il meglio delle tre ricette di primi piatti: la pasta alla zozzona. forse non tutti la conoscono, noi l'abbiamo scoperta da poco e ce ne siamo innamorati! pecorino romano, tuorli, guanciale, salsiccia e pomodorini sono gli ingredienti più cari alla tradizione culinaria laziale, miscelati insieme per restituire un piatto robusto e godurioso, "zozzo" nel senso di estremamente ricco e decisamente distante dal concetto di leggerezza. la pasta alla zozzona è una festa per il palato, la celebrazione più verace della romanità a tavola, una super ricetta per chi ama i sapori decisi e i piatti forti! non vi resta che lasciarvi ispirare dalla nostra versione!</t>
  </si>
  <si>
    <t>siete in ufficio... è soltanto lunedì, ma voi state già pensando al prossimo dolce da preparare nel weekend, quando il tempo al mattino è meno tiranno e potete concedervi momenti insieme alla famiglia. avete già provato i classici pancake o le crostatine e state cercando un'alternativa soffice, perfetta per la colazione? la torta morbida alla nutella vi conquisterà dalla prima fetta, resterete estasiati sia dal gusto che da quanto è facile prepararla! vi basterà prendere la crema di nocciole e qualche altro ingrediente in dispensa, di quelli che non mancano mai... assicuratevi di avere uno sbattitore elettrico che vi garantirà un risultato eccezionale, il massimo della sofficità! una volta in forno, il profumo di cioccolato e nocciole invaderà la vostra cucina e siamo certi che non riuscirete ad aspettare che sia completamente fredda prima di assaggiarla!</t>
  </si>
  <si>
    <t>un italiano all’estero sentirà nostalgia della pasta e del caffè; un lombardo della polenta. pochi piatti hanno un così forte valore identitario e affettivo, e non solo per le regioni del nord, ma per la gente di montagna di tutta italia, che la polenta, povera ma buona e sostanziosa, ha sfamato per secoli con grande dignità. la polenta intesa come farina di legumi o cereali cotta nell’acqua ha origini molto antiche, ma è diventata come la conosciamo adesso solo dopo la scoperta dell’america, perché il granturco che le conferisce il suo colore giallo sole arrivò proprio dal nuovo continente. da quel momento la polenta divenne l’alimento base soprattutto dei ceti popolari, dando vita alla “civiltà della polenta”. di questo piatto della tradizione ne esistono tante varietà: dalla taragna, di mais e grano saraceno, alla veneta realizzata con la polenta bianca. un tempo la polenta si cuoceva in un paiolo di rame sospeso sopra al camino. qui però vi proponiamo una versione più moderna che vi permetterà comunque di ottenere un’ottima polenta da accompagnare a sugosi spezzatini di carne, sfiziosi funghi trifolati o cremosi formaggi per creare pietanze robuste e appetitose come la polenta con salsiccia e formaggio o gustosi piatti di recupero come il timballo di polenta e cotechino!</t>
  </si>
  <si>
    <t>il caldo suadente della sera, il vociare dalla cadenza dolce misto a musica e risate, lo scintillio dei sorrisi che si riflette nei bicchieri colmi di un liquido profumato e color rubino... ricordi di viaggio e suggestioni cinematografiche si sovrappongono, ma è certo che non si può immaginare una serata d’estate in spagna senza che il pensiero corra alla sangria. bevanda alcolica a base di corposo vino tinto, frutta e spezie, la sangria è diffusissima in tutta la spagna, dove se ne conoscono infinite versioni fra cui anche la sangria bianca, tipica della catalogna. un detto popolare recita che, se il vino rosso fa buon sangue, la sangria lo fa spettacolare! un gioco di parole accompagna l’adagio, perché il nome della sangria deriva proprio da “sangre”, sangue, in virtù del suo colore rosso profondo e dell’immaginario passionale che ad esso si accompagna. con il suo gusto intenso e speziato, e l’abitudine di berla ghiacciata, raccogliendo con un mestolo frutta e bevanda in egual misura da versare in ciascun bicchiere, la sangria è entrata di diritto tra gli irrinunciabili di ogni festa estiva che si rispetti. e voi cosa aspettate? correte a prepararla con la nostra ricetta, e non dimenticate di invitare tutti i vostri amici!</t>
  </si>
  <si>
    <t>se si pensa ad un piatto salutare, una ricetta balena subito alla mente: il minestrone di verdure. lui, il grande classico delle tavole italiane, è una ricetta in grado di cambiare veste a seconda della stagione: freddo d’estate e caldo di inverno, cambia il suo “abito” indossando i profumi e i colori delle verdure che l'orto offre. oggi ne proponiamo una versione invernale, ottima da gustare calda e fumante, che sarà sicuramente in grado di riscaldarvi quando fuori il clima vi costringe a rifugiarvi davanti al caminetto. la preparazione di questo minestrone di verdure è alquanto semplice ma piuttosto lunga e laboriosa, per via della pulizia e del taglio degli ingredienti che lo compongono. noi vi garantiamo però che vale proprio la pena impiegare del tempo per poter gustare questo semplice primo piatto di verdure perchè è una ricetta in grado di coniugare bontà e genuinità. fate largo alle verdure in cucina: oggi si prepara un delizioso minestrone di verdure!</t>
  </si>
  <si>
    <t>chi non conosce o non ha mai sorseggiato uno spritz? dal 2011 conosciuto anche come spritz veneziano dall'iba, l'associazione internazionale dei bartender, è senza dubbio il long drink alcolico più famoso d'italia insieme al negroni e all'americano. questo cocktail ha una storia piuttosto radicata.partiamo col dire che è nato in veneto e da lì ha diffuso il rito dell’aperitivo all’italiana prima in tutta la nostra penisola e poi in giro per il mondo. le sue origini risalgono al 1800, quando nel regno lombardo-veneto le truppe dell'impero austriaco usavano allungare i vini locali, per loro troppo alcolici di gradazione, con una spruzzata acqua frizzante. è proprio da spritzen, il termine tedesco che descrive questa usanza, che deriva il nome spritz! voi lo sapevate? forse quello che invece non sapete è come preparare la versione originale direttamente a casa vostra. ecco la ricetta passo passo, perfetta da condividere con gli amici per un aperitivo, un pasto informale o, perché no, per un brunch... preparate insieme a noi lo spritz!</t>
  </si>
  <si>
    <t>siete alla ricerca della ricetta della pastella per fritti da segnare nel vostro taccuino per poterla sfoggiare in ogni momento? prima di farlo occorre provarne qualcuna perché i modi per preparare la pastella sono veramente tanti! oggi vi proponiamo una versione con gli albumi montati a neve, che vi permetterà di ottenere un composto spesso, che aderisce alla perfezione alle verdure, come cavolfiori, zucchine, melanzane o cipolle per un risultato ben dorato una volta cotto. ma se cercate una versione gluten free non preoccupatevi, basterà sostituire alla farina 00 quella di riso per ottenere un risultato ugualmente fragrante! se invece quello che volete è un fritto veramente croccante optate per una pastella senza uova, realizzata solo con acqua e farina. infine, se preferite una versione integrale, dovete provare assolutamente quella a base di birra che abbiamo utilizzato per friggere la gallinella, per esempio! scegliete la pastella che fa per voi e per ottenere un fritto asciutto e leggero prestate la giusta attenzione al tipo di olio scelto e raggiungete la temperatura giusta! allora cosa aspettate? carciofi, carote, funghi, gamberi, pollo o zucchine sono pronti per essere tuffati in questa pastella e fritti! gustateli ancora fumanti! </t>
  </si>
  <si>
    <t>i funghi trifolati fanno parte della tradizione culinaria della regione piemonte, sono un contorno molto semplice da preparare, gustoso e delicato per gli amanti dei sapori di montagna. pensate infatti ad un cremoso primo piatto a base di tartufo come il risotto, della carne come secondo e un saporito contorno di funghi trifolati!sono un piatto molto versatile adatto a diversi usi: possono diventare un ottimo condimento per un risotto, si possono accostare alla cacciagione, o ancora, insieme a delle fettine di zucca al forno e un pò di polenta possono diventare un ricco piatto vegetariano. ma chi preferisci potrà scegliere di accompagnare il piatto con un po' di pane fatto in casa, magari senza glutine al sapore di noci che coi funghi ci va a nozze!in ogni caso, la ricetta dei funghi trifolati è quella che dà maggiore risalto al sapore e al gusto dei funghi; è proprio per questo che viene così tanto proposta e utilizzata nella preparazione di numerosi altri piatti.i funghi trifolati non potranno mancare sulla vostra tavola in questa stagione!</t>
  </si>
  <si>
    <t>se siete degli amanti della carne e dei piatti tipicamente invernali, nel menù delle feste o della domenica non può mancare lo stinco di maiale al forno con patate! questo taglio di carne considerato meno nobile, non è meno gustoso di altri... anzi! con la preparazione che vi suggeriamo diventerà un secondo piatto così ricco e saporito che farà letteralmente capitolare i vostri ospiti! l’ingrediente segreto di questa ricetta? il tempo! la cottura deve essere lenta per ottenere una carne morbida e succulenta. e mentre lo stinco cuoce in forno voi potrete dedicarvi alla preparazione del resto della cena! in poche parole, stinco di maiale al forno con patate: superlativo!</t>
  </si>
  <si>
    <t>la frittata è un piatto classico, forse uno dei primi banchi di prova in cucina. ci si può sbizzarrire con versioni ricche di ingredienti freschi, perfette ad esempio per la stagione primaverile come la frittata primavera, ai ravanelli oppure di asparagi. prima di creare versioni elaborate, vi proponiamo di allenarvi con la ricetta della frittata classica preparata semplicemente con uova sbattute e insaporita con parmigiano e pecorino, da cuocere anche in forno. c'è chi la fa cuocere a fiamma alta o chi, come noi, preferisce una cottura più lenta con il coperchio... le nonne suggeriscono qualche fogliolina di timo che esalta il sapore e c'è chi non la servirebbe mai senza almeno una grattata di pepe. e voi come la cucinate? ma soprattutto, come la preferite: da sola, in un panino, oppure servita come delizioso antipasto servendola tagliata in piccoli cubetti? intanto che riflettete, venite con noi ai fornelli per preparare una morbida e saporita frittata!</t>
  </si>
  <si>
    <t>fresca, genuina e colorata! la nostra insalata di pollo saporita è una carica di energia, perfetta da portare come schiscetta per la pausa pranzo in ufficio o da servire in occasione di una cena a buffet tra amici ma è anche una perfetta soluzione salvacena da preparare in anticipo per quei giorni in cui si ha poco tempo da dedicare ai fornelli. petti di pollo grigliati e cruditè di verdure stuzzicanti, da variare in base al proprio gusto personale e alle disponibilità della stagione. a completare il piatto una salsa avvolgente che renderà ancora più ghiotta la preparazione. l’insalata di pollo saporita è la ricetta perfetta per portare in tavola un pasto sano e appetitoso!</t>
  </si>
  <si>
    <t>che magico profumo proviene dalla cucina! cosa bolle in pentola? un succulento brodo di carne, una delle preparazioni di base della cucina italiana assieme al parente stretto, il brodo vegetale. ogni nonna, mamma o famiglia che si rispetti custodisce il segreto per il brodo perfetto ma noi oggi abbiamo deciso di condividere con voi la nostra versione. immaginate che comodità avere un brodo di carne sempre pronto all’uso per preparare i vostri piatti invernali preferiti: ravioli, cappelletti, passatelli o per cuocere straordinari risotti! il brodo nelle ricette fa la differenza, infatti, e se preparato in casa ha tutto un altro sapore, grazie all'utilizzo di ingredienti genuini, agli aromi che lo impreziosiscono e a una cottura prolungata per dargli la giusta corposità. una volta pronto, potete anche utilizzare la carne lessa per realizzare delle gustosissime polpette di bollito e ricotta!</t>
  </si>
  <si>
    <t>vuoi perché la carne dopo un po’ diventa stopposa, vuoi perché il sapore rischia di essere monotono, ma il bollito di carne, diciamocela tutta, per quanto buono possa essere – talvolta – diventa un’impresa smaltirlo. per fortuna però che i piemontesi seppero inventarsi il giusto condimento per accompagnarlo e renderlo nuovamente buono e gustoso, cioè la salsa verde. un saporito mix di ingredienti comuni a molte ricette della tradizione della regione, come aglio, acciughe e prezzemolo, il vero protagonista della ricetta, rendono il bagnet verd, cioè la salsa verde, il sodalizio perfetto tra una ricetta ormai spenta di sapore ed il condimento perfetto per riportarla nuovamente in auge… o meglio, renderla ancora una volta speciale!</t>
  </si>
  <si>
    <t>il brodo vegetale, strettamente imparentato con quello di carne e di pesce, è una preparazione di base della cucina italiana, tra le più semplici e versatili che ci siano. infatti è il compagno ideale per risotti, vellutate e, non per ultimo, la base neutra indispensabile per cuocere la pasta fresca fatta in casa, al posto della semplice acqua. ma quello che davvero conta per ottenere un buon brodo vegetale è la scelta delle verdure: rigorosamente freschissime e di stagione e soprattutto scegliendo quelle che si preferiscono maggiormente. sono ammesse perciò tutte le personalizzazioni che si vogliono, compresa la scelta delle spezie più svariate per profumarlo e renderlo davvero speciale. e con le verdure avanzate? beh, provate a schiacciarle con la forchetta e rimettetele nel brodo, cuoceteci la pasta (rigorosamente spaghetti spezzati) e servite con un’abbondante spolverizzata di formaggio grattugiato al momento… ecco, alla fine ci siamo trovati a darvi addirittura un’altra ricetta. il brodo vegetale è semplice ma fantastico, non trovate?</t>
  </si>
  <si>
    <t>e’ tempo di carciofi! con il loro inconfondibile sapore dalle note amarognole i carciofi vi stuzzicano ma non vi siete mai cimentati nella loro preparazione? ecco la ricetta perfetta per voi: carciofi in padella, una preparazione che esalta il sapore unico e deciso di questi ortaggi con una cottura semplice insaporita con pepe, aglio e una manciata di prezzemolo. e per un risultato perfetto vi basterà seguire la nostra scuola di cucina come pulire i carciofi, per scoprire passo passo come pulire questi ortaggi, che sotto le loro foglie coriacee nascondono un cuore tenerissimo. una volta divenuti esperti non vi resterà che scegliere tra le tante ricette sfiziose, oltre a quella che vi proponiamo oggi: i tradizionali carciofi alla romana o alla giudia, la gustosa teglia di carciofi al gratin, gli irresistibili carciofi fritti alla senape e gli sformatini di carciofi al parmigiano per chi vuole dare un tocco gourmet al suo menu. non vi resta che mettervi ai fornelli!</t>
  </si>
  <si>
    <t>l’insalata di puntarelle alla romana è un contorno fresco e saporito, molto diffuso nel lazio e in alcune zone della campania, perché le puntarelle sono tipiche di questi territori, anche se ormai sono facilmente reperibili sui banchi di mercati e supermercati di tutta italia, addirittura già pulite e pronte per essere condite dalla tipica emulsione che ne impreziosisce il gusto. le puntarelle sono una verdura molto apprezzata, addirittura già i romani, noti buongustai, amavano questo ingrediente lievemente amarognolo e dall'aspetto simile agli asparagi anche se le puntarelle vengono raccolte in grandi cespi. l’aspetto delle puntarelle ricorda vagamente quello degli asparagi ma sono raccolte in grandi cespi, appartenendo infatti alla cicoria catalogna. la pulizia è sicuramente la parte più laboriosa ma potreste sempre farvi aiutare così, tra una chiacchiera e l’altra, l’insalata alle puntarelle è pronta.</t>
  </si>
  <si>
    <t>le lenticchie sono dei legumi ricchi di principi nutritivi, che generalmente vengono assaporate come contorno e associate al cotechino per tradizione, ma sono un’ottima pietanza anche se gustate da sole o se usate per arricchire minestre e zuppe. le lenticchie saporite agli aromi vengono cucinate con un soffritto di cipolla, aromatizzate con alloro, ginepro e chiodi di garofano e insaporite con vino rosso e pancetta. preparatene in quantità, dato che sono simbolo di fortuna e abbondanza! e se dovessero avanzare.. niente paura! potete preparare croccanti e deliziosi rosti di lenticchie!</t>
  </si>
  <si>
    <t>la bagna caoda o bagna cauda è una preparazione tipica del piemonte preparata con acciughe, olio e aglio ed utilizzata come intingolo per le verdure fresche della stagione autunnale. essendo una pietanza sostanziosa, solitamente, viene considerato un piatto unico ma talvolta può anche essere servito come antipasto per una cena tra amici... infatti, anticamente, era proprio durante i ritrovi e le cene tra amici che si preparava questo piatto che col tempo è diventato il simbolo dell'amicizia e dell'allegria. le origini della bagna caoda sono in realtà per metà avvolte nel mistero poiché non si sa precisamente quando, dove e chi abbia inventato questo piatto, che infatti non ha neppure una città di residenza, ma si sa invece che i vignaioli del tardo medioevo adottarono questa ricetta per festeggiare un evento importantissimo come poteva essere la spillatura del vino nuovo. per moltissimo tempo, la bagna caoda, è rimasta solo il piatto dei poveri e dei contadini in quanto gli aristocratici la aborrivano per l'abbondanza di aglio. col passare del tempo, questo piatto è stato invece rivalutato e, al giorno d'oggi, sono molte le trattorie e i ristoranti, sopratutto in piemonte, che propongono nel loro menù la bagna caoda. per quanto riguarda l'origine del nome, sappiamo che bagna caoda deriva dai due termini, "bagna" che in piemontese significa salsa o sugo, e "caoda" che sta invece per calda: quindi salsa calda.ed è proprio per questo motivo che la bagna caoda viene servita nei "fujot", particolari recipienti in terracotta o rame con sotto una fiammella che tiene caldo l'intingolo. vi presentiamo qui la ricetta classica depositata presso l’accademia italiana della cucina e una versione preparata con il latte altrettanto gustosa. accompagnate la bagna caoda con le verdure autunnali tipiche della regione tra le quali spicca il famoso cardo gobbo di nizza monferrato, da consumare crudo.</t>
  </si>
  <si>
    <t>salt</t>
  </si>
  <si>
    <t>pepper</t>
  </si>
  <si>
    <t>garlic</t>
  </si>
  <si>
    <t>tomato</t>
  </si>
  <si>
    <t>butter</t>
  </si>
  <si>
    <t>olive oil</t>
  </si>
  <si>
    <t>sugar</t>
  </si>
  <si>
    <t>eggs</t>
  </si>
  <si>
    <t>cheese</t>
  </si>
  <si>
    <t>oil</t>
  </si>
  <si>
    <t>potato</t>
  </si>
  <si>
    <t>parsley</t>
  </si>
  <si>
    <t>onions</t>
  </si>
  <si>
    <t>paprika</t>
  </si>
  <si>
    <t>bell pepper</t>
  </si>
  <si>
    <t>milk</t>
  </si>
  <si>
    <t>whipped cream</t>
  </si>
  <si>
    <t>water</t>
  </si>
  <si>
    <t>wine</t>
  </si>
  <si>
    <t>mushrooms</t>
  </si>
  <si>
    <t>lemon juice</t>
  </si>
  <si>
    <t>chicken breast</t>
  </si>
  <si>
    <t>mustard</t>
  </si>
  <si>
    <t>cream</t>
  </si>
  <si>
    <t>thyme</t>
  </si>
  <si>
    <t>herbs</t>
  </si>
  <si>
    <t>soy sauce</t>
  </si>
  <si>
    <t>sambal</t>
  </si>
  <si>
    <t>basil</t>
  </si>
  <si>
    <t>leek</t>
  </si>
  <si>
    <t>honey</t>
  </si>
  <si>
    <t>vinegar</t>
  </si>
  <si>
    <t>caster sugar</t>
  </si>
  <si>
    <t>chive</t>
  </si>
  <si>
    <t>cinnamon</t>
  </si>
  <si>
    <t>coriander</t>
  </si>
  <si>
    <t>oregano</t>
  </si>
  <si>
    <t>nutmeg</t>
  </si>
  <si>
    <t>dairy butter</t>
  </si>
  <si>
    <t>juice</t>
  </si>
  <si>
    <t>minced beef</t>
  </si>
  <si>
    <t>puff pastry</t>
  </si>
  <si>
    <t>mayonnaise</t>
  </si>
  <si>
    <t>sunflower oil</t>
  </si>
  <si>
    <t>chicken bouillon</t>
  </si>
  <si>
    <t>parmesan</t>
  </si>
  <si>
    <t>yogurt</t>
  </si>
  <si>
    <t>bread-crumbs</t>
  </si>
  <si>
    <t>powdered sugar</t>
  </si>
  <si>
    <t>vanilla sugar</t>
  </si>
  <si>
    <t>rice</t>
  </si>
  <si>
    <t>curry powder</t>
  </si>
  <si>
    <t>chicken</t>
  </si>
  <si>
    <t>ham</t>
  </si>
  <si>
    <t>baking powder</t>
  </si>
  <si>
    <t>chocolate</t>
  </si>
  <si>
    <t>broth</t>
  </si>
  <si>
    <t>zucchini</t>
  </si>
  <si>
    <t>cucumber</t>
  </si>
  <si>
    <t>margarine</t>
  </si>
  <si>
    <t>pasta</t>
  </si>
  <si>
    <t>salmon</t>
  </si>
  <si>
    <t>cream cheese</t>
  </si>
  <si>
    <t>flour</t>
  </si>
  <si>
    <t>olives</t>
  </si>
  <si>
    <t>ginger</t>
  </si>
  <si>
    <t>pesto</t>
  </si>
  <si>
    <t>raisins</t>
  </si>
  <si>
    <t>rosemary</t>
  </si>
  <si>
    <t>cayenne pepper</t>
  </si>
  <si>
    <t>chicken breasts</t>
  </si>
  <si>
    <t>spinach</t>
  </si>
  <si>
    <t>shallots</t>
  </si>
  <si>
    <t>walnuts</t>
  </si>
  <si>
    <t>shrimps</t>
  </si>
  <si>
    <t>celery</t>
  </si>
  <si>
    <t>ginger powder</t>
  </si>
  <si>
    <t>lettuce</t>
  </si>
  <si>
    <t>apples</t>
  </si>
  <si>
    <t>dill</t>
  </si>
  <si>
    <t>cornflour</t>
  </si>
  <si>
    <t>pine nuts</t>
  </si>
  <si>
    <t>chili powder</t>
  </si>
  <si>
    <t>feta</t>
  </si>
  <si>
    <t>bacon</t>
  </si>
  <si>
    <t>capers</t>
  </si>
  <si>
    <t>cumin</t>
  </si>
  <si>
    <t>dough</t>
  </si>
  <si>
    <t>shallot</t>
  </si>
  <si>
    <t>arugula</t>
  </si>
  <si>
    <t>bay leaves</t>
  </si>
  <si>
    <t>vanilla</t>
  </si>
  <si>
    <t>wine vinegar</t>
  </si>
  <si>
    <t>mozzarella</t>
  </si>
  <si>
    <t>carrot</t>
  </si>
  <si>
    <t>WORD</t>
  </si>
  <si>
    <t>FREQ</t>
  </si>
  <si>
    <t>word</t>
  </si>
  <si>
    <t>freq</t>
  </si>
  <si>
    <t>sea salt</t>
  </si>
  <si>
    <t>bulgarian</t>
  </si>
  <si>
    <t>czech</t>
  </si>
  <si>
    <t>argentinian</t>
  </si>
  <si>
    <t>indonesian</t>
  </si>
  <si>
    <t>scottish</t>
  </si>
  <si>
    <t>vietnamese</t>
  </si>
  <si>
    <t>polish</t>
  </si>
  <si>
    <t>russian</t>
  </si>
  <si>
    <t>australian</t>
  </si>
  <si>
    <t>irish</t>
  </si>
  <si>
    <t>jewish</t>
  </si>
  <si>
    <t>biological</t>
  </si>
  <si>
    <t>brazilian</t>
  </si>
  <si>
    <t>canadian</t>
  </si>
  <si>
    <t>austrian</t>
  </si>
  <si>
    <t>balkans</t>
  </si>
  <si>
    <t>swiss</t>
  </si>
  <si>
    <t>hungarian</t>
  </si>
  <si>
    <t>montignac</t>
  </si>
  <si>
    <t>portuguese</t>
  </si>
  <si>
    <t>regional</t>
  </si>
  <si>
    <t>children's kitchen</t>
  </si>
  <si>
    <t>japanese</t>
  </si>
  <si>
    <t>antillean</t>
  </si>
  <si>
    <t>fusion</t>
  </si>
  <si>
    <t>european</t>
  </si>
  <si>
    <t>world</t>
  </si>
  <si>
    <t>arabic</t>
  </si>
  <si>
    <t>german</t>
  </si>
  <si>
    <t>thai</t>
  </si>
  <si>
    <t>indian</t>
  </si>
  <si>
    <t>turkish</t>
  </si>
  <si>
    <t>african</t>
  </si>
  <si>
    <t>moroccan</t>
  </si>
  <si>
    <t>surinamese</t>
  </si>
  <si>
    <t>mediterranean</t>
  </si>
  <si>
    <t>mexican</t>
  </si>
  <si>
    <t>chinese</t>
  </si>
  <si>
    <t>english</t>
  </si>
  <si>
    <t>greek</t>
  </si>
  <si>
    <t>asian</t>
  </si>
  <si>
    <t>belgian</t>
  </si>
  <si>
    <t>spanish</t>
  </si>
  <si>
    <t>american</t>
  </si>
  <si>
    <t>vegetarian</t>
  </si>
  <si>
    <t>kitchen</t>
  </si>
  <si>
    <t>salad</t>
  </si>
  <si>
    <t>multicultural</t>
  </si>
  <si>
    <t>casserole</t>
  </si>
  <si>
    <t>international</t>
  </si>
  <si>
    <t>french</t>
  </si>
  <si>
    <t>cheap and quick</t>
  </si>
  <si>
    <t>italian</t>
  </si>
  <si>
    <t>dutch</t>
  </si>
  <si>
    <t>side dish</t>
  </si>
  <si>
    <t>breakfast</t>
  </si>
  <si>
    <t>buffet</t>
  </si>
  <si>
    <t>feast</t>
  </si>
  <si>
    <t>snack</t>
  </si>
  <si>
    <t>lunch-brunch</t>
  </si>
  <si>
    <t>dessert</t>
  </si>
  <si>
    <t>starter</t>
  </si>
  <si>
    <t>banquet</t>
  </si>
  <si>
    <t>main dish</t>
  </si>
  <si>
    <t>yugoslav</t>
  </si>
  <si>
    <t>listName</t>
  </si>
  <si>
    <t>milkshakes and smoothies</t>
  </si>
  <si>
    <t>soft drinks</t>
  </si>
  <si>
    <t>sauces</t>
  </si>
  <si>
    <t>preserves</t>
  </si>
  <si>
    <t>cheesecake</t>
  </si>
  <si>
    <t>sauces and creams</t>
  </si>
  <si>
    <t>jams</t>
  </si>
  <si>
    <t>alcohol</t>
  </si>
  <si>
    <t>drinks</t>
  </si>
  <si>
    <t>salads</t>
  </si>
  <si>
    <t>jams and preserves</t>
  </si>
  <si>
    <t>gnocchi</t>
  </si>
  <si>
    <t>sauces and condiments</t>
  </si>
  <si>
    <t>sauces and gravies</t>
  </si>
  <si>
    <t>leavened cakes</t>
  </si>
  <si>
    <t>ice creams, sorbets and</t>
  </si>
  <si>
    <t>semifreddo</t>
  </si>
  <si>
    <t>bread</t>
  </si>
  <si>
    <t>savory pies</t>
  </si>
  <si>
    <t>pizzas and focaccia</t>
  </si>
  <si>
    <t>soups and velvety</t>
  </si>
  <si>
    <t>cookies</t>
  </si>
  <si>
    <t>side dishes</t>
  </si>
  <si>
    <t>fresh pasta</t>
  </si>
  <si>
    <t>rice and cereals</t>
  </si>
  <si>
    <t>unique dishes</t>
  </si>
  <si>
    <t>leavened</t>
  </si>
  <si>
    <t>cakes</t>
  </si>
  <si>
    <t>main courses</t>
  </si>
  <si>
    <t>appetizers</t>
  </si>
  <si>
    <t>first dishes</t>
  </si>
  <si>
    <t>desserts</t>
  </si>
  <si>
    <t>al cucchiaio</t>
  </si>
  <si>
    <t>piccola pasticceria</t>
  </si>
  <si>
    <t>borrelhapjes</t>
  </si>
  <si>
    <t>orange juice</t>
  </si>
  <si>
    <t>white chocolate</t>
  </si>
  <si>
    <t>food coloring</t>
  </si>
  <si>
    <t>beef</t>
  </si>
  <si>
    <t>yellow peppers</t>
  </si>
  <si>
    <t>mascarpone cheese</t>
  </si>
  <si>
    <t>mozzarella cheese</t>
  </si>
  <si>
    <t>coffee</t>
  </si>
  <si>
    <t>fresh ginger</t>
  </si>
  <si>
    <t>golden onions</t>
  </si>
  <si>
    <t>fresh cream cheese</t>
  </si>
  <si>
    <t>black olives</t>
  </si>
  <si>
    <t>sausage</t>
  </si>
  <si>
    <t>peas</t>
  </si>
  <si>
    <t>almond flour</t>
  </si>
  <si>
    <t>white wine vinegar</t>
  </si>
  <si>
    <t>raspberries</t>
  </si>
  <si>
    <t>red wine</t>
  </si>
  <si>
    <t>marjoram</t>
  </si>
  <si>
    <t>shrimp</t>
  </si>
  <si>
    <t>greek yogurt</t>
  </si>
  <si>
    <t>potato flour</t>
  </si>
  <si>
    <t>red peppers</t>
  </si>
  <si>
    <t>red onions</t>
  </si>
  <si>
    <t>baked ham</t>
  </si>
  <si>
    <t>carnaroli rice</t>
  </si>
  <si>
    <t>strawberries</t>
  </si>
  <si>
    <t>fresh onion</t>
  </si>
  <si>
    <t>eggplant</t>
  </si>
  <si>
    <t>pecorino cheese</t>
  </si>
  <si>
    <t>coarse salt</t>
  </si>
  <si>
    <t>leeks</t>
  </si>
  <si>
    <t>lemons</t>
  </si>
  <si>
    <t>fresh yeast</t>
  </si>
  <si>
    <t>cinnamon powder</t>
  </si>
  <si>
    <t>laurel</t>
  </si>
  <si>
    <t>orange peel</t>
  </si>
  <si>
    <t>dry yeast</t>
  </si>
  <si>
    <t>manitoba flour</t>
  </si>
  <si>
    <t>sage</t>
  </si>
  <si>
    <t>chives</t>
  </si>
  <si>
    <t>origan</t>
  </si>
  <si>
    <t>egg whites</t>
  </si>
  <si>
    <t>gelatin sheets</t>
  </si>
  <si>
    <t>white onions</t>
  </si>
  <si>
    <t>peanut oil</t>
  </si>
  <si>
    <t>fresh chilli</t>
  </si>
  <si>
    <t>maize starch (cornstarch)</t>
  </si>
  <si>
    <t>ricotta cheese</t>
  </si>
  <si>
    <t>seed oil</t>
  </si>
  <si>
    <t>unsweetened cocoa powder</t>
  </si>
  <si>
    <t>mint</t>
  </si>
  <si>
    <t>sugar cane</t>
  </si>
  <si>
    <t>vegetable broth</t>
  </si>
  <si>
    <t>bread crumbs</t>
  </si>
  <si>
    <t>white wine</t>
  </si>
  <si>
    <t>dark chocolate</t>
  </si>
  <si>
    <t>grana padano pdo</t>
  </si>
  <si>
    <t>potatoes</t>
  </si>
  <si>
    <t>carrots</t>
  </si>
  <si>
    <t>baking powder for cakes</t>
  </si>
  <si>
    <t>vanilla pod</t>
  </si>
  <si>
    <t>parmigiano reggiano dop</t>
  </si>
  <si>
    <t>lemon peel</t>
  </si>
  <si>
    <t>yolks</t>
  </si>
  <si>
    <t>icing sugar</t>
  </si>
  <si>
    <t>liquid fresh cream</t>
  </si>
  <si>
    <t>whole milk</t>
  </si>
  <si>
    <t>00 flour</t>
  </si>
  <si>
    <t>extra virgin olive oil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</si>
</sst>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Arial"/>
    </font>
    <font>
      <sz val="11"/>
      <name val="Arial"/>
      <family val="2"/>
    </font>
    <font>
      <sz val="11"/>
      <color theme="1"/>
      <name val="Calibri"/>
      <family val="2"/>
    </font>
    <font>
      <sz val="11"/>
      <color rgb="FF000000"/>
      <name val="Arial"/>
      <family val="2"/>
    </font>
    <font>
      <b/>
      <sz val="11"/>
      <color rgb="FF000000"/>
      <name val="Arial"/>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0" fillId="0" borderId="0" xfId="0"/>
    <xf numFmtId="0" fontId="4" fillId="0" borderId="0" xfId="0" applyFont="1"/>
    <xf numFmtId="0" fontId="3" fillId="0" borderId="0" xfId="0" applyFont="1"/>
    <xf numFmtId="0" fontId="3"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9" workbookViewId="0"/>
  </sheetViews>
  <sheetFormatPr defaultColWidth="12.625" defaultRowHeight="15" customHeight="1" x14ac:dyDescent="0.2"/>
  <cols>
    <col min="1" max="1" width="106.25" customWidth="1"/>
    <col min="2" max="26" width="7.625" customWidth="1"/>
  </cols>
  <sheetData>
    <row r="1" spans="1:2" x14ac:dyDescent="0.25">
      <c r="A1" s="1" t="s">
        <v>0</v>
      </c>
      <c r="B1" s="2" t="s">
        <v>1</v>
      </c>
    </row>
    <row r="2" spans="1:2" x14ac:dyDescent="0.25">
      <c r="A2" s="3" t="s">
        <v>2</v>
      </c>
      <c r="B2" s="3" t="str">
        <f ca="1">IFERROR(__xludf.DUMMYFUNCTION("GOOGLETRANSLATE(A2, ""it"", ""en"")"),"soft from the crust or ledge, as they call him in Naples, swelling, low and crisp, high and soft. pizza there's something for everyone! for this reason we decided to teach you the recipe of dough for homemade pizza! a simple basic recipe that is made with"&amp;" few ingredients and then garnish as you see fit. are you ready to get your hands dirty? Today we find out all the secrets to prepare the dough for the pizza!")</f>
        <v>soft from the crust or ledge, as they call him in Naples, swelling, low and crisp, high and soft. pizza there's something for everyone! for this reason we decided to teach you the recipe of dough for homemade pizza! a simple basic recipe that is made with few ingredients and then garnish as you see fit. are you ready to get your hands dirty? Today we find out all the secrets to prepare the dough for the pizza!</v>
      </c>
    </row>
    <row r="3" spans="1:2" x14ac:dyDescent="0.25">
      <c r="A3" s="3" t="s">
        <v>3</v>
      </c>
      <c r="B3" s="3" t="str">
        <f ca="1">IFERROR(__xludf.DUMMYFUNCTION("GOOGLETRANSLATE(A3, ""it"", ""en"")"),"If you are planning a trip in the US, get ready to enjoy the traditional American breakfast with delicious pancakes, small spongy and tasty disks that are waiting to be stuffed with treats more appealing: the tradition seasoned them with the typical syrup"&amp;" ' maple, a natural sweetener with a taste reminiscent of honey, also used for fluffy pancakes. but next to this typical combination are allowed all possible variants, provided they are super delicious: the fresh fruit or syrup, creams to the chocolate sa"&amp;"uces. Americans do not miss anything and often accompany the pancakes dish with tufts of whipped cream, how can you resist? not to mention that in one of the classic problems really do bars to choose between various cakes and countless kinds of muffins, i"&amp;"ncluding gluten. for sure you will have your mouth watering, unless you want to wait for breakfast you can prepare pancakes for afternoon snack, that's our recipe!")</f>
        <v>If you are planning a trip in the US, get ready to enjoy the traditional American breakfast with delicious pancakes, small spongy and tasty disks that are waiting to be stuffed with treats more appealing: the tradition seasoned them with the typical syrup ' maple, a natural sweetener with a taste reminiscent of honey, also used for fluffy pancakes. but next to this typical combination are allowed all possible variants, provided they are super delicious: the fresh fruit or syrup, creams to the chocolate sauces. Americans do not miss anything and often accompany the pancakes dish with tufts of whipped cream, how can you resist? not to mention that in one of the classic problems really do bars to choose between various cakes and countless kinds of muffins, including gluten. for sure you will have your mouth watering, unless you want to wait for breakfast you can prepare pancakes for afternoon snack, that's our recipe!</v>
      </c>
    </row>
    <row r="4" spans="1:2" x14ac:dyDescent="0.25">
      <c r="A4" s="3" t="s">
        <v>4</v>
      </c>
      <c r="B4" s="3" t="str">
        <f ca="1">IFERROR(__xludf.DUMMYFUNCTION("GOOGLETRANSLATE(A4, ""it"", ""en"")"),"ancient grandmothers used to prepare a breakfast that today could be called poor, but who at the time was very rich! still the recipe is unchanged, just break into a glass and throw a fresh egg with sugar to taste and add hot coffee or milk, for toddlers,"&amp;" and marsala or anise for the older ones. and it is from this prodigious cream that was born the cream to the base of the mascarpone tiramisu. the Italian dessert par excellence, the most famous and loved, but above all it has given rise to many other ver"&amp;"sions! the most appreciated? definitely the strawberry tiramisu or the one with Nutella, just to name a few! without counting the reinterpretations more refined as the soft tart or cake tiramisù.sebbene the origins of this famous dessert are not clear, be"&amp;"cause of the contention between the Venetian regions, friuli, piedmont and Tuscan, it remains a cornerstone of the Italian cuisine prepared without distinction from north to south. Unfortunately we have not found out who invented but certainly know how to"&amp;" make you prepare one of the most delicious tiramisu you'll prepared. So here's the recipe: also prepare it yourself and let us know!")</f>
        <v>ancient grandmothers used to prepare a breakfast that today could be called poor, but who at the time was very rich! still the recipe is unchanged, just break into a glass and throw a fresh egg with sugar to taste and add hot coffee or milk, for toddlers, and marsala or anise for the older ones. and it is from this prodigious cream that was born the cream to the base of the mascarpone tiramisu. the Italian dessert par excellence, the most famous and loved, but above all it has given rise to many other versions! the most appreciated? definitely the strawberry tiramisu or the one with Nutella, just to name a few! without counting the reinterpretations more refined as the soft tart or cake tiramisù.sebbene the origins of this famous dessert are not clear, because of the contention between the Venetian regions, friuli, piedmont and Tuscan, it remains a cornerstone of the Italian cuisine prepared without distinction from north to south. Unfortunately we have not found out who invented but certainly know how to make you prepare one of the most delicious tiramisu you'll prepared. So here's the recipe: also prepare it yourself and let us know!</v>
      </c>
    </row>
    <row r="5" spans="1:2" x14ac:dyDescent="0.25">
      <c r="A5" s="3" t="s">
        <v>5</v>
      </c>
      <c r="B5" s="3" t="str">
        <f ca="1">IFERROR(__xludf.DUMMYFUNCTION("GOOGLETRANSLATE(A5, ""it"", ""en"")"),"""How to recognize good bread without tasting? Not by scent, not looking, but from the sound of the crust: a latch symphony"". so he said mademoiselle tatou in the film disney ratatouille and we have imitated in the kitchen of GialloZafferano: we have pre"&amp;"pared a fragrant bread with a crisp crust and soft interior, dall'alveolatura thick. prepare the dough for bread is a recipe timeless magic that will take shape in your hands: water, flour and yeast to prepare a delicious baked loaf in the oven at home, w"&amp;"ith their own devices debts to get a crispy surface! one of the first testimonies of bread dates back to prehistoric times, when man realized that he could get a workable paste, dust of acorns pounded, mixed with acqua.la his amazement grew even more when"&amp;" he learned to bake this dough on hot stones getting a harder product, but definitely tastier: the first attempt of bread. of course, over time, the techniques to prepare the dough for bread have been refined, especially in the most careful selection of i"&amp;"ngredients. curious to find historical information on the evolution of bread? discover them in the box of curiosities in the bottom of the recipe. Meanwhile you can prepare to get your hands dirty: the basic bread dough, in fact, you can make a lot of pre"&amp;"parations including pizzas, cakes and pies as well as many varieties of bread, rolls and loaves with addition of or seeds of various condiments. especially can enjoy the best slices of homemade bread for lovely shoes like the recipe for chicken cacciatore"&amp;"!")</f>
        <v>"How to recognize good bread without tasting? Not by scent, not looking, but from the sound of the crust: a latch symphony". so he said mademoiselle tatou in the film disney ratatouille and we have imitated in the kitchen of GialloZafferano: we have prepared a fragrant bread with a crisp crust and soft interior, dall'alveolatura thick. prepare the dough for bread is a recipe timeless magic that will take shape in your hands: water, flour and yeast to prepare a delicious baked loaf in the oven at home, with their own devices debts to get a crispy surface! one of the first testimonies of bread dates back to prehistoric times, when man realized that he could get a workable paste, dust of acorns pounded, mixed with acqua.la his amazement grew even more when he learned to bake this dough on hot stones getting a harder product, but definitely tastier: the first attempt of bread. of course, over time, the techniques to prepare the dough for bread have been refined, especially in the most careful selection of ingredients. curious to find historical information on the evolution of bread? discover them in the box of curiosities in the bottom of the recipe. Meanwhile you can prepare to get your hands dirty: the basic bread dough, in fact, you can make a lot of preparations including pizzas, cakes and pies as well as many varieties of bread, rolls and loaves with addition of or seeds of various condiments. especially can enjoy the best slices of homemade bread for lovely shoes like the recipe for chicken cacciatore!</v>
      </c>
    </row>
    <row r="6" spans="1:2" x14ac:dyDescent="0.25">
      <c r="A6" s="3" t="s">
        <v>6</v>
      </c>
      <c r="B6" s="3" t="str">
        <f ca="1">IFERROR(__xludf.DUMMYFUNCTION("GOOGLETRANSLATE(A6, ""it"", ""en"")"),"The chocolate cake with dark heart is a sweet temptation portions, easy and quick to prepare. the perfect dessert for Valentine's Day or to conquer your guests all the other days of the year: a soft shell to sink the spoon to discover the soft and creamy "&amp;"heart. a real lust, a pleasure for the palate that puts in a good mood even in the gray days! The chocolate cake with dark heart is great as a dessert, to be prepared in advance and then be baked in the oven before serving, so as to ensure a perfect dark "&amp;"heart. a real explosion of flavor that will center in the heart of the lucky ones who savor: after all you know, the best way to capture a person is undoubtedly take it by the throat!")</f>
        <v>The chocolate cake with dark heart is a sweet temptation portions, easy and quick to prepare. the perfect dessert for Valentine's Day or to conquer your guests all the other days of the year: a soft shell to sink the spoon to discover the soft and creamy heart. a real lust, a pleasure for the palate that puts in a good mood even in the gray days! The chocolate cake with dark heart is great as a dessert, to be prepared in advance and then be baked in the oven before serving, so as to ensure a perfect dark heart. a real explosion of flavor that will center in the heart of the lucky ones who savor: after all you know, the best way to capture a person is undoubtedly take it by the throat!</v>
      </c>
    </row>
    <row r="7" spans="1:2" x14ac:dyDescent="0.25">
      <c r="A7" s="3" t="s">
        <v>7</v>
      </c>
      <c r="B7" s="3" t="str">
        <f ca="1">IFERROR(__xludf.DUMMYFUNCTION("GOOGLETRANSLATE(A7, ""it"", ""en"")"),"English cuisine and American have quite a few recipes that over time have also conquered us with their irresistible goodness. It is the case of the muffins with chocolate chips: simple, crisp cakes that will capture your nose while're probably already chu"&amp;"rning with their delightful fragrance. the muffins can be customized as we like but the chocolate, which has seduced the greatest writers, from Goldoni to leopards, is definitely the most popular choice. so if after preparing them, your guests will snap u"&amp;"p these delicious muffins with chocolate chips do not be surprised ... in fact, we should keep at least one part for you!")</f>
        <v>English cuisine and American have quite a few recipes that over time have also conquered us with their irresistible goodness. It is the case of the muffins with chocolate chips: simple, crisp cakes that will capture your nose while're probably already churning with their delightful fragrance. the muffins can be customized as we like but the chocolate, which has seduced the greatest writers, from Goldoni to leopards, is definitely the most popular choice. so if after preparing them, your guests will snap up these delicious muffins with chocolate chips do not be surprised ... in fact, we should keep at least one part for you!</v>
      </c>
    </row>
    <row r="8" spans="1:2" x14ac:dyDescent="0.25">
      <c r="A8" s="3" t="s">
        <v>8</v>
      </c>
      <c r="B8" s="3" t="str">
        <f ca="1">IFERROR(__xludf.DUMMYFUNCTION("GOOGLETRANSLATE(A8, ""it"", ""en"")"),"whether it be a loving mother who prepares a snack for her children, a group of students standing by history and algebra, or the kitchen fanatics expressed but always original, the cracks are always the right choice! it is a basic dough that lends itself "&amp;"well to both sweet and savory fillings. some examples? surely the most beloved of all, the crepe with Nutella! for those salty we have no doubt to recommend the delicious crepes radicchio and gorgonzola! There are only a few things to know in order to pre"&amp;"pare sweet and savory crepe, there to tell right away. we are certain that you will make a good supply, discovering how easy store! but then let us know what is your favorite!")</f>
        <v>whether it be a loving mother who prepares a snack for her children, a group of students standing by history and algebra, or the kitchen fanatics expressed but always original, the cracks are always the right choice! it is a basic dough that lends itself well to both sweet and savory fillings. some examples? surely the most beloved of all, the crepe with Nutella! for those salty we have no doubt to recommend the delicious crepes radicchio and gorgonzola! There are only a few things to know in order to prepare sweet and savory crepe, there to tell right away. we are certain that you will make a good supply, discovering how easy store! but then let us know what is your favorite!</v>
      </c>
    </row>
    <row r="9" spans="1:2" x14ac:dyDescent="0.25">
      <c r="A9" s="3" t="s">
        <v>9</v>
      </c>
      <c r="B9" s="3" t="str">
        <f ca="1">IFERROR(__xludf.DUMMYFUNCTION("GOOGLETRANSLATE(A9, ""it"", ""en"")"),"those who have never sunk his hands in the dough for preparing these soft potato gems? gnocchi, undisputed sovereign of the Thursday lunches, at least in the capital and in some regions of central Italy. so simple yet tricky to get the right consistency. "&amp;"In fact there are several things to keep in mind for a good result, those who know only the grandmothers. we made ear to whisper secrets to the perfect gnocchi ... and since we are not jealous guardians of the recipes, we thought we'd share them with you!"&amp;" discover how to make potato gnocchi with and without eggs, soft pads with a delicate flavor perfect for any sauce: classic sauce Sorrento to those delicate and creamy like with cheese and spinach to the most rustic like gnocchi with 4 cheese or bacon and"&amp;" nuts. this time, if someone tells you ""laugh, laugh that Mom has made the dumplings"" you will smile happily and say ""no, I have prepared myself, potato gnocchi ... and they were the most delicious ever eaten!""")</f>
        <v>those who have never sunk his hands in the dough for preparing these soft potato gems? gnocchi, undisputed sovereign of the Thursday lunches, at least in the capital and in some regions of central Italy. so simple yet tricky to get the right consistency. In fact there are several things to keep in mind for a good result, those who know only the grandmothers. we made ear to whisper secrets to the perfect gnocchi ... and since we are not jealous guardians of the recipes, we thought we'd share them with you! discover how to make potato gnocchi with and without eggs, soft pads with a delicate flavor perfect for any sauce: classic sauce Sorrento to those delicate and creamy like with cheese and spinach to the most rustic like gnocchi with 4 cheese or bacon and nuts. this time, if someone tells you "laugh, laugh that Mom has made the dumplings" you will smile happily and say "no, I have prepared myself, potato gnocchi ... and they were the most delicious ever eaten!"</v>
      </c>
    </row>
    <row r="10" spans="1:2" x14ac:dyDescent="0.25">
      <c r="A10" s="3" t="s">
        <v>10</v>
      </c>
      <c r="B10" s="3" t="str">
        <f ca="1">IFERROR(__xludf.DUMMYFUNCTION("GOOGLETRANSLATE(A10, ""it"", ""en"")"),"tenerina the cake is a dessert typical of the city of Ferrara, who, thanks to her sweet tooth has conquered all the land ... for no one can resist a slice of this amazing dessert! will be about the fragrant crust of its external or fondant texture that me"&amp;"lts in the mouth at every taste? we are in love with both of us, but one thing is certain: its intense chocolate flavor accords with all! tenerina the cake is a cake with few ingredients, without yeast that has the particularity to remain low and moist in"&amp;"side, just like the name suggests, in the dialect of Ferrara was also called ""taclenta cake"", which in Italian means sticky. a simple dessert to make, from the perfect guaranteed success to celebrate dads and to exalt all its flavor try to serve him alo"&amp;"ng with a delicate mascarpone cream, feel that goodness .. perfect for any occasion and for Father's Day!")</f>
        <v>tenerina the cake is a dessert typical of the city of Ferrara, who, thanks to her sweet tooth has conquered all the land ... for no one can resist a slice of this amazing dessert! will be about the fragrant crust of its external or fondant texture that melts in the mouth at every taste? we are in love with both of us, but one thing is certain: its intense chocolate flavor accords with all! tenerina the cake is a cake with few ingredients, without yeast that has the particularity to remain low and moist inside, just like the name suggests, in the dialect of Ferrara was also called "taclenta cake", which in Italian means sticky. a simple dessert to make, from the perfect guaranteed success to celebrate dads and to exalt all its flavor try to serve him along with a delicate mascarpone cream, feel that goodness .. perfect for any occasion and for Father's Day!</v>
      </c>
    </row>
    <row r="11" spans="1:2" x14ac:dyDescent="0.25">
      <c r="A11" s="3" t="s">
        <v>11</v>
      </c>
      <c r="B11" s="3" t="str">
        <f ca="1">IFERROR(__xludf.DUMMYFUNCTION("GOOGLETRANSLATE(A11, ""it"", ""en"")"),"who was the U.S. unlikely to have resisted those squares dark color, light crust and dense from mixing chocolate and dried fruits that fill the glass cases of bakery and cafés: the brownies! beloved by young and old, these cakes in the American tradition "&amp;"are often accompanied by whipped cream or vanilla ice cream, but born in a ""take away"", comfortable and practical to enjoy a walk. It is said to have been prepared the first time in 1892 in Chicago when, at a great fair to celebrate the 400th anniversar"&amp;"y of the discovery of america, un'altolocata lady named Bertha Palmer asked his chef to design a dessert it practical to carry around the city, without the risk of getting your hands dirty or dress. some modern version tends to bring the texture of the br"&amp;"ownie to that of a cake with a soft heart, leaving the dough within almost dark: a delight yes, but little true to the original Brownie, you must leave the dry fingers! in search of the perfect version, we at GialloZafferano we experienced dozens of recip"&amp;"es to get to the one that we present today to do at home to the delight of friends and children, perhaps on the occasion of one of the most popular American holidays in Italy: Halloween!")</f>
        <v>who was the U.S. unlikely to have resisted those squares dark color, light crust and dense from mixing chocolate and dried fruits that fill the glass cases of bakery and cafés: the brownies! beloved by young and old, these cakes in the American tradition are often accompanied by whipped cream or vanilla ice cream, but born in a "take away", comfortable and practical to enjoy a walk. It is said to have been prepared the first time in 1892 in Chicago when, at a great fair to celebrate the 400th anniversary of the discovery of america, un'altolocata lady named Bertha Palmer asked his chef to design a dessert it practical to carry around the city, without the risk of getting your hands dirty or dress. some modern version tends to bring the texture of the brownie to that of a cake with a soft heart, leaving the dough within almost dark: a delight yes, but little true to the original Brownie, you must leave the dry fingers! in search of the perfect version, we at GialloZafferano we experienced dozens of recipes to get to the one that we present today to do at home to the delight of friends and children, perhaps on the occasion of one of the most popular American holidays in Italy: Halloween!</v>
      </c>
    </row>
    <row r="12" spans="1:2" x14ac:dyDescent="0.25">
      <c r="A12" s="3" t="s">
        <v>12</v>
      </c>
      <c r="B12" s="3" t="str">
        <f ca="1">IFERROR(__xludf.DUMMYFUNCTION("GOOGLETRANSLATE(A12, ""it"", ""en"")"),"eggs, milk, sugar and vanilla. few ingredients to create one of the most popular creams: the custard. this cream is the most used in confectionery, such as chantilly or eggnog for many sweet stuff. in puffs, cakes of dough (like guns, vol-au-vent, puff pa"&amp;"stry), but also among the soft layers of the classic sponge cake pastry cream is always welcome! this basic preparation of bakery also serves to make frozen desserts, puddings and many desserts, like our delicious cake tile. and 'a very versatile preparat"&amp;"ion: just enough to change the doses of some ingredients to achieve different textures and appropriate use which you will make! for example, to thicken it more simply use more corn starch, on the contrary you will have to lower the dose if you would be en"&amp;"joyed by the spoonful. follow the step by step procedure with the master confectioner iginio massari and discover all the precautions to prepare the perfect custard!")</f>
        <v>eggs, milk, sugar and vanilla. few ingredients to create one of the most popular creams: the custard. this cream is the most used in confectionery, such as chantilly or eggnog for many sweet stuff. in puffs, cakes of dough (like guns, vol-au-vent, puff pastry), but also among the soft layers of the classic sponge cake pastry cream is always welcome! this basic preparation of bakery also serves to make frozen desserts, puddings and many desserts, like our delicious cake tile. and 'a very versatile preparation: just enough to change the doses of some ingredients to achieve different textures and appropriate use which you will make! for example, to thicken it more simply use more corn starch, on the contrary you will have to lower the dose if you would be enjoyed by the spoonful. follow the step by step procedure with the master confectioner iginio massari and discover all the precautions to prepare the perfect custard!</v>
      </c>
    </row>
    <row r="13" spans="1:2" x14ac:dyDescent="0.25">
      <c r="A13" s="3" t="s">
        <v>13</v>
      </c>
      <c r="B13" s="3" t="str">
        <f ca="1">IFERROR(__xludf.DUMMYFUNCTION("GOOGLETRANSLATE(A13, ""it"", ""en"")"),"Who does not remember when he went to the restaurant with their parents between the mid-eighties and the early nineties? The most awaited moment: the dessert trolley! and between high mountains of profiteroles, tempted by the pan of tiramisu or panna cott"&amp;"a ... enticed by the end the better often she had her: the grandmother's cake. will for its reassuring name, that tastes good and genuine, the grandmother's cake is still a must! a timeless classic, a perfect cake for Sunday lunch and we want you to exper"&amp;"ience the best, preparing a delicious and fragrant crust divine custard. there are at least two versions of the grandmother's cake: an open, which provides the base and the cream directly garnished with pine nuts and icing sugar and closed, with a double "&amp;"layer of pastry and center the custard. we opted for the latter ... and we hope that your choice on the parade of sweets GialloZafferano, at least occasionally, fall upon this goodness!")</f>
        <v>Who does not remember when he went to the restaurant with their parents between the mid-eighties and the early nineties? The most awaited moment: the dessert trolley! and between high mountains of profiteroles, tempted by the pan of tiramisu or panna cotta ... enticed by the end the better often she had her: the grandmother's cake. will for its reassuring name, that tastes good and genuine, the grandmother's cake is still a must! a timeless classic, a perfect cake for Sunday lunch and we want you to experience the best, preparing a delicious and fragrant crust divine custard. there are at least two versions of the grandmother's cake: an open, which provides the base and the cream directly garnished with pine nuts and icing sugar and closed, with a double layer of pastry and center the custard. we opted for the latter ... and we hope that your choice on the parade of sweets GialloZafferano, at least occasionally, fall upon this goodness!</v>
      </c>
    </row>
    <row r="14" spans="1:2" x14ac:dyDescent="0.25">
      <c r="A14" s="3" t="s">
        <v>14</v>
      </c>
      <c r="B14" s="3" t="str">
        <f ca="1">IFERROR(__xludf.DUMMYFUNCTION("GOOGLETRANSLATE(A14, ""it"", ""en"")"),"the alley of the sow, for those who know Rome, is one of the characteristics and rich in symbols streets. just in a restaurant of this road, hence the name of the alley, seems to have been made the first carbonara, in 1944 the most reliable history it tel"&amp;"ls the story of the ingredients available to American soldiers and imagination of a Roman chef . the result was the prototype of spaghetti carbonara: eggs, bacon (later bacon) and cheese. Man hand the recipe has evolved to what we all know today and we ca"&amp;"n appreciate at the home of friends in Rome true (and greedy!), in the restaurants as in the starred restaurants in the capital, throughout Italy and abroad, in countless versions: with or without pepper, with one egg per person or the addition of at leas"&amp;"t one whole egg with bacon or bacon tesa.il sauce for carbonara it is prepared in a matter of minutes. You think it takes only a spicy bacon cut into strips, a golden cream with egg yolks (in our version) and much grated cheese at the time. in its simplic"&amp;"ity and richness of raw materials, the recipe for spaghetti carbonara is a close relative of two other cornerstones of genuine Italian cuisine: amatriciana and Grice! winks also to pasta to zozzona, a robust plate which combines the best of basic preparat"&amp;"ions of Lazio cuisine. take a dip in the popular Rome with us and find out how to make the cremosissimi spaghetti carbonara, let us know if you like our version and look forward to your ...!")</f>
        <v>the alley of the sow, for those who know Rome, is one of the characteristics and rich in symbols streets. just in a restaurant of this road, hence the name of the alley, seems to have been made the first carbonara, in 1944 the most reliable history it tells the story of the ingredients available to American soldiers and imagination of a Roman chef . the result was the prototype of spaghetti carbonara: eggs, bacon (later bacon) and cheese. Man hand the recipe has evolved to what we all know today and we can appreciate at the home of friends in Rome true (and greedy!), in the restaurants as in the starred restaurants in the capital, throughout Italy and abroad, in countless versions: with or without pepper, with one egg per person or the addition of at least one whole egg with bacon or bacon tesa.il sauce for carbonara it is prepared in a matter of minutes. You think it takes only a spicy bacon cut into strips, a golden cream with egg yolks (in our version) and much grated cheese at the time. in its simplicity and richness of raw materials, the recipe for spaghetti carbonara is a close relative of two other cornerstones of genuine Italian cuisine: amatriciana and Grice! winks also to pasta to zozzona, a robust plate which combines the best of basic preparations of Lazio cuisine. take a dip in the popular Rome with us and find out how to make the cremosissimi spaghetti carbonara, let us know if you like our version and look forward to your ...!</v>
      </c>
    </row>
    <row r="15" spans="1:2" x14ac:dyDescent="0.25">
      <c r="A15" s="3" t="s">
        <v>15</v>
      </c>
      <c r="B15" s="3" t="str">
        <f ca="1">IFERROR(__xludf.DUMMYFUNCTION("GOOGLETRANSLATE(A15, ""it"", ""en"")"),"the Chinese steamed dumplings (jiaozi) are delicate pasta casings with a filling of meat and vegetables, widespread throughout the china and also very popular in Japan and Korea. the steamed Chinese dumplings are consumed in the Orient as an appetizer or "&amp;"as a snack mid-morning or mid-afternoon and their shape and their filling varies from region to region. usually Chinese steamed dumplings are stuffed with a mixture of pork, fish and vegetables and flavored with ginger, shallots and herbs; ravioli stuffed"&amp;" so they are then steamed in bamboo baskets propped typical of large Chinese cabbage leaves, cooking food that allows not to lose their nutritional value and flavor. the steamed Chinese dumplings are eaten accompanied by soy sauce, where they are immersed"&amp;" before being tasted. for a themed dinner east, you can also prepare the tasty baozi steam!")</f>
        <v>the Chinese steamed dumplings (jiaozi) are delicate pasta casings with a filling of meat and vegetables, widespread throughout the china and also very popular in Japan and Korea. the steamed Chinese dumplings are consumed in the Orient as an appetizer or as a snack mid-morning or mid-afternoon and their shape and their filling varies from region to region. usually Chinese steamed dumplings are stuffed with a mixture of pork, fish and vegetables and flavored with ginger, shallots and herbs; ravioli stuffed so they are then steamed in bamboo baskets propped typical of large Chinese cabbage leaves, cooking food that allows not to lose their nutritional value and flavor. the steamed Chinese dumplings are eaten accompanied by soy sauce, where they are immersed before being tasted. for a themed dinner east, you can also prepare the tasty baozi steam!</v>
      </c>
    </row>
    <row r="16" spans="1:2" x14ac:dyDescent="0.25">
      <c r="A16" s="3" t="s">
        <v>16</v>
      </c>
      <c r="B16" s="3" t="str">
        <f ca="1">IFERROR(__xludf.DUMMYFUNCTION("GOOGLETRANSLATE(A16, ""it"", ""en"")"),"grandchildren for lunch? friends for tea or sweet gift for your half? whatever the reason why open the fridge and pantry to prepare tarts or biscuits we reveal in this recipe how to make the pastry, one of the pastry bases with which to make these recipes"&amp;" in a greedy impeccably! There are several variants of the pastry on the basis of the ingredients, chocolate pastry and pastry gluten, the proportion between liquid and dry ingredients or even to their temperature, as in the soft pastry, and even the meth"&amp;"od of processing. You know the whipped pastry? it begins by mounting with whips soft butter and sugar, then add the rest. but there is also the ""sandblasted"" method working on the mixer the ingredients to get a sable consistency, the one that we present"&amp;" oggi.l'occorrente to prepare the pastry is easily found: eggs, butter, sugar and flour ... and of course our recipe to follow step by step, to achieve excellent homemade shortbread! For Christmas cookies to give away, for the dishes to be served on the o"&amp;"ccasion of birthday parties or original Halloween biscuits, discover all the steps to churn butter delights all to decorate!")</f>
        <v>grandchildren for lunch? friends for tea or sweet gift for your half? whatever the reason why open the fridge and pantry to prepare tarts or biscuits we reveal in this recipe how to make the pastry, one of the pastry bases with which to make these recipes in a greedy impeccably! There are several variants of the pastry on the basis of the ingredients, chocolate pastry and pastry gluten, the proportion between liquid and dry ingredients or even to their temperature, as in the soft pastry, and even the method of processing. You know the whipped pastry? it begins by mounting with whips soft butter and sugar, then add the rest. but there is also the "sandblasted" method working on the mixer the ingredients to get a sable consistency, the one that we present oggi.l'occorrente to prepare the pastry is easily found: eggs, butter, sugar and flour ... and of course our recipe to follow step by step, to achieve excellent homemade shortbread! For Christmas cookies to give away, for the dishes to be served on the occasion of birthday parties or original Halloween biscuits, discover all the steps to churn butter delights all to decorate!</v>
      </c>
    </row>
    <row r="17" spans="1:2" x14ac:dyDescent="0.25">
      <c r="A17" s="3" t="s">
        <v>17</v>
      </c>
      <c r="B17" s="3" t="str">
        <f ca="1">IFERROR(__xludf.DUMMYFUNCTION("GOOGLETRANSLATE(A17, ""it"", ""en"")"),"elegant and scenic, the tart of fresh strawberries is one of the classic sweet and inviting that you can achieve with these red and fragrant fruits. fresh sweet, perfect to prepare in this period that always please everyone! you can prepare it for a birth"&amp;"day party, or just a delicious snack, tart fresh strawberries fact is suitable for all occasions. made with a base of pastry scented with lemon, a velvety custard and a cascade of strawberries arranged in a radial pattern with fresh strawberry tart surpri"&amp;"se your friends for a meal or a sweet snack and fresh!")</f>
        <v>elegant and scenic, the tart of fresh strawberries is one of the classic sweet and inviting that you can achieve with these red and fragrant fruits. fresh sweet, perfect to prepare in this period that always please everyone! you can prepare it for a birthday party, or just a delicious snack, tart fresh strawberries fact is suitable for all occasions. made with a base of pastry scented with lemon, a velvety custard and a cascade of strawberries arranged in a radial pattern with fresh strawberry tart surprise your friends for a meal or a sweet snack and fresh!</v>
      </c>
    </row>
    <row r="18" spans="1:2" x14ac:dyDescent="0.25">
      <c r="A18" s="3" t="s">
        <v>18</v>
      </c>
      <c r="B18" s="3" t="str">
        <f ca="1">IFERROR(__xludf.DUMMYFUNCTION("GOOGLETRANSLATE(A18, ""it"", ""en"")"),"the sauce is an old base sauce whose paternity is claimed by the French as much as we Italians. the most likely hypothesis is that the name was Caterina de doctors to have it imported in France who was then or ""glue sauce."" but it is thanks to Louis de "&amp;"courtier Bechameil which then took the name of bechamel sauce in spite pilgrim artusi prefer italianizzarla in his recipe with the name of bechamel, now abandoned. the sauce is the most versatile of cooking sauces, easy and fast to build, will give an edg"&amp;"e to all your dishes from lasagna to baked pasta like au gratin with fennel and sauce are countless possible applications. and 'also the perfect topping of crispy and wholesome eggs nun. Here you'll discover all secrets to get a creamy sauce without lumps"&amp;"!")</f>
        <v>the sauce is an old base sauce whose paternity is claimed by the French as much as we Italians. the most likely hypothesis is that the name was Caterina de doctors to have it imported in France who was then or "glue sauce." but it is thanks to Louis de courtier Bechameil which then took the name of bechamel sauce in spite pilgrim artusi prefer italianizzarla in his recipe with the name of bechamel, now abandoned. the sauce is the most versatile of cooking sauces, easy and fast to build, will give an edge to all your dishes from lasagna to baked pasta like au gratin with fennel and sauce are countless possible applications. and 'also the perfect topping of crispy and wholesome eggs nun. Here you'll discover all secrets to get a creamy sauce without lumps!</v>
      </c>
    </row>
    <row r="19" spans="1:2" x14ac:dyDescent="0.25">
      <c r="A19" s="3" t="s">
        <v>19</v>
      </c>
      <c r="B19" s="3" t="str">
        <f ca="1">IFERROR(__xludf.DUMMYFUNCTION("GOOGLETRANSLATE(A19, ""it"", ""en"")"),"call it crushed, ciaccia, street food Italian or ancient recipe like the world, but she will always be, the one and unique cake! This fragrant freshly baked leavened not fill your home with its pleasant and inviting smell. even children love to bring a pi"&amp;"ece wrapped in wax paper, so then they can make a snack in the early morning. the older ones instead prefer as reintegrating energy, when in the summer are intent on making countless diving into the water with friends. ultimately become the greatest frien"&amp;"d who sips a cool drink after work with colleagues when, with loved ones or their own half doing a nice aperitif. the cake has always accompanied the phases of our lives making it even better due to its simplicity!")</f>
        <v>call it crushed, ciaccia, street food Italian or ancient recipe like the world, but she will always be, the one and unique cake! This fragrant freshly baked leavened not fill your home with its pleasant and inviting smell. even children love to bring a piece wrapped in wax paper, so then they can make a snack in the early morning. the older ones instead prefer as reintegrating energy, when in the summer are intent on making countless diving into the water with friends. ultimately become the greatest friend who sips a cool drink after work with colleagues when, with loved ones or their own half doing a nice aperitif. the cake has always accompanied the phases of our lives making it even better due to its simplicity!</v>
      </c>
    </row>
    <row r="20" spans="1:2" x14ac:dyDescent="0.25">
      <c r="A20" s="3" t="s">
        <v>20</v>
      </c>
      <c r="B20" s="3" t="str">
        <f ca="1">IFERROR(__xludf.DUMMYFUNCTION("GOOGLETRANSLATE(A20, ""it"", ""en"")"),"the cake: a perfect snack! fragrant, freshly baked hot with the unmistakable scent of home and genuineness! We now propose to bite a soft focaccia, excellent by itself and even better accompanied with meats or grilled vegetables with which it can be stuff"&amp;"ed! if you are among those who love salty snack, here is the recipe you were looking for young and old gather at the table, ideal for a picnic! we choose to spice it in the traditional way: with rosemary and savory salt flakes that dissolve slowly and rel"&amp;"ease on the surface a pleasant savory taste. we are certain that the soft focaccia will be saved among your favorite preparations and, while you're at, also try the mini version with the recipe for scones, tartlets practices to be enjoyed alone or stuffed"&amp;"!")</f>
        <v>the cake: a perfect snack! fragrant, freshly baked hot with the unmistakable scent of home and genuineness! We now propose to bite a soft focaccia, excellent by itself and even better accompanied with meats or grilled vegetables with which it can be stuffed! if you are among those who love salty snack, here is the recipe you were looking for young and old gather at the table, ideal for a picnic! we choose to spice it in the traditional way: with rosemary and savory salt flakes that dissolve slowly and release on the surface a pleasant savory taste. we are certain that the soft focaccia will be saved among your favorite preparations and, while you're at, also try the mini version with the recipe for scones, tartlets practices to be enjoyed alone or stuffed!</v>
      </c>
    </row>
    <row r="21" spans="1:2" ht="15.75" customHeight="1" x14ac:dyDescent="0.25">
      <c r="A21" s="3" t="s">
        <v>21</v>
      </c>
      <c r="B21" s="3" t="str">
        <f ca="1">IFERROR(__xludf.DUMMYFUNCTION("GOOGLETRANSLATE(A21, ""it"", ""en"")"),"regional dishes are often a cause of dispute between Italians, whether it be professional chefs and amateur cooks, and spaghetti amatriciana are no exception! bucatini or spaghetti, pancetta or bacon, garlic or onion ... These are the main questions that "&amp;"whoever is preparing to cook for the first time this recipe is having to deal with. it is said that this famous dish born in amateur was the main meal of the shepherds, but originally was without tomatoes, and took the name of ""Grice""; this ingredient w"&amp;"as added later when the tomatoes were imported from the Americas and the dressing was called amatriciana. and 'therefore normal that a recipe so ancient and popular has been transformed over time assuming the many variants of which are still discussed tod"&amp;"ay. what we propose here is our version, made with local ingredients and quality. because we think that in fact the recipe of spaghetti amatriciana Italy does not divide but unite in the name of goodness of a dish from the soul simple and strong character"&amp;" ... just like those who created it!")</f>
        <v>regional dishes are often a cause of dispute between Italians, whether it be professional chefs and amateur cooks, and spaghetti amatriciana are no exception! bucatini or spaghetti, pancetta or bacon, garlic or onion ... These are the main questions that whoever is preparing to cook for the first time this recipe is having to deal with. it is said that this famous dish born in amateur was the main meal of the shepherds, but originally was without tomatoes, and took the name of "Grice"; this ingredient was added later when the tomatoes were imported from the Americas and the dressing was called amatriciana. and 'therefore normal that a recipe so ancient and popular has been transformed over time assuming the many variants of which are still discussed today. what we propose here is our version, made with local ingredients and quality. because we think that in fact the recipe of spaghetti amatriciana Italy does not divide but unite in the name of goodness of a dish from the soul simple and strong character ... just like those who created it!</v>
      </c>
    </row>
    <row r="22" spans="1:2" ht="15.75" customHeight="1" x14ac:dyDescent="0.25">
      <c r="A22" s="3" t="s">
        <v>22</v>
      </c>
      <c r="B22" s="3" t="str">
        <f ca="1">IFERROR(__xludf.DUMMYFUNCTION("GOOGLETRANSLATE(A22, ""it"", ""en"")"),"apples have always been undisputed protagonists of homemade desserts, like our apple pie, tasty, soft and aromatic, is the best comfort food you could wish for! After all, who has tried it knows how reassuring an apple pie homemade, with its simple sweetn"&amp;"ess, its smooth texture and its unmistakable scent. timeless flavors that evoke memories of family, each with its own recipe to treasure as the most precious of treasures. Here we reveal our own version of apple pie, perfect to enjoy a delicious cuddle wi"&amp;"th your loved ones!")</f>
        <v>apples have always been undisputed protagonists of homemade desserts, like our apple pie, tasty, soft and aromatic, is the best comfort food you could wish for! After all, who has tried it knows how reassuring an apple pie homemade, with its simple sweetness, its smooth texture and its unmistakable scent. timeless flavors that evoke memories of family, each with its own recipe to treasure as the most precious of treasures. Here we reveal our own version of apple pie, perfect to enjoy a delicious cuddle with your loved ones!</v>
      </c>
    </row>
    <row r="23" spans="1:2" ht="15.75" customHeight="1" x14ac:dyDescent="0.25">
      <c r="A23" s="3" t="s">
        <v>23</v>
      </c>
      <c r="B23" s="3" t="str">
        <f ca="1">IFERROR(__xludf.DUMMYFUNCTION("GOOGLETRANSLATE(A23, ""it"", ""en"")"),"one leads to another, but are not cherries ... are potatoes! today we pamper you with a timeless classic of home cooking: baked potatoes. impossible not to love this typical outline that is good on everything: meat or fish up to you, the only rule is that"&amp;" the baked potatoes are golden and crisp, irresistible in a word! like all the recipes that appear simple at first glance, this can hide the pitfalls in the preparation. each holds the secret to the perfect oven for potatoes: there are those who passes un"&amp;"der cold running water or soaking to remove the starch, those who cooks in a static oven before covered with aluminum foil and then discovering the pan, who will still fit millimetrically the slices or cubes to make them all the same and ensure even cooki"&amp;"ng. you're curious to know what are our tips for a result to be at the table cheers? we are happy to share them with you to make you enjoy a tasty side dish that always please everyone! to add flavor to baked potatoes we chose rosemary and thyme, the ever"&amp;"green essential. try also the version to beer, aroma and decided particular, or that the Mediterranean, enriched with tomato and olives! If you love baking, in the fall season you can not miss another equally easy and tasty side dish to prepare: the pumpk"&amp;"in in the oven!")</f>
        <v>one leads to another, but are not cherries ... are potatoes! today we pamper you with a timeless classic of home cooking: baked potatoes. impossible not to love this typical outline that is good on everything: meat or fish up to you, the only rule is that the baked potatoes are golden and crisp, irresistible in a word! like all the recipes that appear simple at first glance, this can hide the pitfalls in the preparation. each holds the secret to the perfect oven for potatoes: there are those who passes under cold running water or soaking to remove the starch, those who cooks in a static oven before covered with aluminum foil and then discovering the pan, who will still fit millimetrically the slices or cubes to make them all the same and ensure even cooking. you're curious to know what are our tips for a result to be at the table cheers? we are happy to share them with you to make you enjoy a tasty side dish that always please everyone! to add flavor to baked potatoes we chose rosemary and thyme, the evergreen essential. try also the version to beer, aroma and decided particular, or that the Mediterranean, enriched with tomato and olives! If you love baking, in the fall season you can not miss another equally easy and tasty side dish to prepare: the pumpkin in the oven!</v>
      </c>
    </row>
    <row r="24" spans="1:2" ht="15.75" customHeight="1" x14ac:dyDescent="0.25">
      <c r="A24" s="3" t="s">
        <v>24</v>
      </c>
      <c r="B24" s="3" t="str">
        <f ca="1">IFERROR(__xludf.DUMMYFUNCTION("GOOGLETRANSLATE(A24, ""it"", ""en"")"),"make fresh pasta at home is an ancient art: the pastry rolled with a rolling pin are obtained with gold threads like noodles or noodles, chests stuffed like ravioli or tortellini and timeless lasagne.anche now we've come to grips with the dough fresh home"&amp;"made, a genuine product made with his own hands that is priceless! if they make a decision, then, it does not take much time to prepare a good fresh pasta: 15-20 minutes for a smooth and elastic bell'impasto, rest 30 minutes, 15 minutes to stretch out and"&amp;" draw in the dough ... about an hour's it! we started from classical proportion of 100 g of flour for an egg, but much also depends on the format you want to prepare. therefore, one of the most valuable general advice is to stay a little 'back with the do"&amp;"se and add as needed. If you want to feel you too ""sfoglina"" for a day, started to prepare us fresh pasta, perfect with every tasty combination with a classic sauce for seasoning fish! when you feel a bit 'more experienced can try to color it with squid"&amp;" ink, for example, to make a first plate for halloween effect as bewitched noodles in pepper!")</f>
        <v>make fresh pasta at home is an ancient art: the pastry rolled with a rolling pin are obtained with gold threads like noodles or noodles, chests stuffed like ravioli or tortellini and timeless lasagne.anche now we've come to grips with the dough fresh homemade, a genuine product made with his own hands that is priceless! if they make a decision, then, it does not take much time to prepare a good fresh pasta: 15-20 minutes for a smooth and elastic bell'impasto, rest 30 minutes, 15 minutes to stretch out and draw in the dough ... about an hour's it! we started from classical proportion of 100 g of flour for an egg, but much also depends on the format you want to prepare. therefore, one of the most valuable general advice is to stay a little 'back with the dose and add as needed. If you want to feel you too "sfoglina" for a day, started to prepare us fresh pasta, perfect with every tasty combination with a classic sauce for seasoning fish! when you feel a bit 'more experienced can try to color it with squid ink, for example, to make a first plate for halloween effect as bewitched noodles in pepper!</v>
      </c>
    </row>
    <row r="25" spans="1:2" ht="15.75" customHeight="1" x14ac:dyDescent="0.25">
      <c r="A25" s="3" t="s">
        <v>25</v>
      </c>
      <c r="B25" s="3" t="str">
        <f ca="1">IFERROR(__xludf.DUMMYFUNCTION("GOOGLETRANSLATE(A25, ""it"", ""en"")"),"raise your hand if no one has ever tried it at least once in your life! her majesty the crepe with Nutella, a gluttony that is really hard to resist as a snack or even as a midnight snack! we reveal how you can prepare soft crepe for all of your friends ("&amp;"and keep from even some for you of course!) with a few simple precautions. the unmistakable scent of subtle and tasty pancake will spread to the kitchen and will be enriched with the generous Nutella filling: in short, is an irresistible temptation for an"&amp;"y time of day!")</f>
        <v>raise your hand if no one has ever tried it at least once in your life! her majesty the crepe with Nutella, a gluttony that is really hard to resist as a snack or even as a midnight snack! we reveal how you can prepare soft crepe for all of your friends (and keep from even some for you of course!) with a few simple precautions. the unmistakable scent of subtle and tasty pancake will spread to the kitchen and will be enriched with the generous Nutella filling: in short, is an irresistible temptation for any time of day!</v>
      </c>
    </row>
    <row r="26" spans="1:2" ht="15.75" customHeight="1" x14ac:dyDescent="0.25">
      <c r="A26" s="3" t="s">
        <v>26</v>
      </c>
      <c r="B26" s="3" t="str">
        <f ca="1">IFERROR(__xludf.DUMMYFUNCTION("GOOGLETRANSLATE(A26, ""it"", ""en"")"),"""It life is a mozzicate here mozzicate well."" this is one of the typical phrases that can be read as an introduction to a menu in the restaurants or Roman fraschette. but the carbonara, amatriciana, like spaghetti with cheese and pepper, now have become"&amp;" symbol of Italy dishes, eating well with ingredients dop and linked to the traditions of the territories where they were born. excellence that the ""checkered tablecloths"" arrives in the kitchens of great chefs, as in the case of spaghetti with cheese, "&amp;"pepper and sea urchins. we also want to pay tribute to one of the symbols of eating good and genuine, showing you how to make the perfect cheese and pepper! the secret, in addition to the chemical combination of water and proteins for cheese creamy with n"&amp;"o lumps, lies in the flavors: whole peppercorns crushed at the time and dive into the pan to toast to release all the pungent scent; The creamy pasta slowly and in a controlled manner to absorb all the flavor of pecorino romano, when you add the cream. pr"&amp;"epare and taste: This is another rule to really get the spaghetti cacio e pepe! prepared forks!")</f>
        <v>"It life is a mozzicate here mozzicate well." this is one of the typical phrases that can be read as an introduction to a menu in the restaurants or Roman fraschette. but the carbonara, amatriciana, like spaghetti with cheese and pepper, now have become symbol of Italy dishes, eating well with ingredients dop and linked to the traditions of the territories where they were born. excellence that the "checkered tablecloths" arrives in the kitchens of great chefs, as in the case of spaghetti with cheese, pepper and sea urchins. we also want to pay tribute to one of the symbols of eating good and genuine, showing you how to make the perfect cheese and pepper! the secret, in addition to the chemical combination of water and proteins for cheese creamy with no lumps, lies in the flavors: whole peppercorns crushed at the time and dive into the pan to toast to release all the pungent scent; The creamy pasta slowly and in a controlled manner to absorb all the flavor of pecorino romano, when you add the cream. prepare and taste: This is another rule to really get the spaghetti cacio e pepe! prepared forks!</v>
      </c>
    </row>
    <row r="27" spans="1:2" ht="15.75" customHeight="1" x14ac:dyDescent="0.25">
      <c r="A27" s="3" t="s">
        <v>27</v>
      </c>
      <c r="B27" s="3" t="str">
        <f ca="1">IFERROR(__xludf.DUMMYFUNCTION("GOOGLETRANSLATE(A27, ""it"", ""en"")"),"just mention it because at the table there is an ovation. and 'Queen of unique dishes, the comforter despondent moods: the eggplant parmigiana. a dish shared and contested as sources from north to south: Emilia Romagna, Campania (Parmesan 'and mulignane) "&amp;"and Sicily (parmiciana or patrociane) with some variations of ingredients and methods of composition, but all absolutely fabulous! have you ever wondered why you call it this dish? the name ""Parmesan"" derives precisely from the Sicilian ""parmiciana"", "&amp;"which in dialect indicates stack of the shutters of wooden battens: in fact, think about how are arranged the aubergine slices in pan and you will notice the similarities. few ingredients, so much flavor to a dish symbol of Mediterranean cuisine: tomato, "&amp;"eggplant, basil and cheese. prepared together with us a succulent eggplant parmigiana.")</f>
        <v>just mention it because at the table there is an ovation. and 'Queen of unique dishes, the comforter despondent moods: the eggplant parmigiana. a dish shared and contested as sources from north to south: Emilia Romagna, Campania (Parmesan 'and mulignane) and Sicily (parmiciana or patrociane) with some variations of ingredients and methods of composition, but all absolutely fabulous! have you ever wondered why you call it this dish? the name "Parmesan" derives precisely from the Sicilian "parmiciana", which in dialect indicates stack of the shutters of wooden battens: in fact, think about how are arranged the aubergine slices in pan and you will notice the similarities. few ingredients, so much flavor to a dish symbol of Mediterranean cuisine: tomato, eggplant, basil and cheese. prepared together with us a succulent eggplant parmigiana.</v>
      </c>
    </row>
    <row r="28" spans="1:2" ht="15.75" customHeight="1" x14ac:dyDescent="0.25">
      <c r="A28" s="3" t="s">
        <v>28</v>
      </c>
      <c r="B28" s="3" t="str">
        <f ca="1">IFERROR(__xludf.DUMMYFUNCTION("GOOGLETRANSLATE(A28, ""it"", ""en"")"),"The lasagne are a typical dish of the cuisine of Emilia Romagna and, specifically, the city of Bologna. despite the paternity of this recipe is Emilian, lasagne are known to the point of becoming one of the symbols of Italian cuisine in the world and know"&amp;"s many variations and delicious. from preparing the ingredients, this recipe is the quintessence of the ""wealth"" of the tradition of Bologna, also renowned for many other fresh pasta recipes and more, just think of the fried dumplings. to prepare a good"&amp;" lasagna bolognese the key thing is the right choice of ingredients: first the meat, which must be strictly Mixed: beef and pork to flavor the recipe, then the tomato pulp to be good quality, and finally, but not last, the real lasagna, which must be amon"&amp;"g the best, with flaky porous suited to hold the sauce to get a perfect consistency!")</f>
        <v>The lasagne are a typical dish of the cuisine of Emilia Romagna and, specifically, the city of Bologna. despite the paternity of this recipe is Emilian, lasagne are known to the point of becoming one of the symbols of Italian cuisine in the world and knows many variations and delicious. from preparing the ingredients, this recipe is the quintessence of the "wealth" of the tradition of Bologna, also renowned for many other fresh pasta recipes and more, just think of the fried dumplings. to prepare a good lasagna bolognese the key thing is the right choice of ingredients: first the meat, which must be strictly Mixed: beef and pork to flavor the recipe, then the tomato pulp to be good quality, and finally, but not last, the real lasagna, which must be among the best, with flaky porous suited to hold the sauce to get a perfect consistency!</v>
      </c>
    </row>
    <row r="29" spans="1:2" ht="15.75" customHeight="1" x14ac:dyDescent="0.25">
      <c r="A29" s="3" t="s">
        <v>29</v>
      </c>
      <c r="B29" s="3" t="str">
        <f ca="1">IFERROR(__xludf.DUMMYFUNCTION("GOOGLETRANSLATE(A29, ""it"", ""en"")"),"directly from the tradition bell spaghetti with clams, definitely one of the most important Italian dishes and most loved among the first fish. a simple recipe from the wonderful taste of the sea, which hides some little secret for a perfect result. meaty"&amp;" clams, parsley dusting and delicious creamy sauce that is created naturally with the starch of pasta, spaghetti with clams are a delicacy. and 'a perfect dish for every occasion, from dinner with friends at the Sunday dish up to the perfect scale for the"&amp;" Christmas Eve dinner or New Year.")</f>
        <v>directly from the tradition bell spaghetti with clams, definitely one of the most important Italian dishes and most loved among the first fish. a simple recipe from the wonderful taste of the sea, which hides some little secret for a perfect result. meaty clams, parsley dusting and delicious creamy sauce that is created naturally with the starch of pasta, spaghetti with clams are a delicacy. and 'a perfect dish for every occasion, from dinner with friends at the Sunday dish up to the perfect scale for the Christmas Eve dinner or New Year.</v>
      </c>
    </row>
    <row r="30" spans="1:2" ht="15.75" customHeight="1" x14ac:dyDescent="0.25">
      <c r="A30" s="3" t="s">
        <v>30</v>
      </c>
      <c r="B30" s="3" t="str">
        <f ca="1">IFERROR(__xludf.DUMMYFUNCTION("GOOGLETRANSLATE(A30, ""it"", ""en"")"),"the chickpea flour is a very low salt cake made with water and flour of chickpeas, cooked in a wood oven to form a delicious golden crust. But today we offer the recipe to achieve it in your oven at home! the chickpea flour is a Ligurian specialties, typi"&amp;"cal in particular the city of Genoa, but with ancient origins that date back probably Greek and Latin antiquity. But the legend that concerns dating back to the period of the Maritime Republics, and said that the porridge as we know it today was born in 1"&amp;"284, when Genoa defeated Pisa in the battle of Meloria. on return from battle, the Genoese ships were involved in a storm and a few barrels of oil and chickpea flour toppled by bathing in salt water. because of the shortage of supplies, it was recovered e"&amp;"verything possible to sailors and was served the mixture of chickpeas and oil that these, in an attempt to make it less unpleasant, began to dry in the sun until you get a kind of pancake. Ground Genoese perfected the recipe for fortune making the special"&amp;"ty that we enjoy today, and that, in mockery of the defeated, called the gold of Pisa. The chickpea flour, however, is a poor recipe made with simple and very common ingredients in all over the boot, and in fact its spread is not just about Liguria, but a"&amp;"re known numerous versions that take a different name depending on the area of which they are typical. famous such as Cecina Pisa, Livorno's cake 5:05, the Piedmontese socca, the fainè sassarese ... just move a little that changes its name, but the authen"&amp;"tic taste and exquisite of this street food Italian is always very good: there just have to try!")</f>
        <v>the chickpea flour is a very low salt cake made with water and flour of chickpeas, cooked in a wood oven to form a delicious golden crust. But today we offer the recipe to achieve it in your oven at home! the chickpea flour is a Ligurian specialties, typical in particular the city of Genoa, but with ancient origins that date back probably Greek and Latin antiquity. But the legend that concerns dating back to the period of the Maritime Republics, and said that the porridge as we know it today was born in 1284, when Genoa defeated Pisa in the battle of Meloria. on return from battle, the Genoese ships were involved in a storm and a few barrels of oil and chickpea flour toppled by bathing in salt water. because of the shortage of supplies, it was recovered everything possible to sailors and was served the mixture of chickpeas and oil that these, in an attempt to make it less unpleasant, began to dry in the sun until you get a kind of pancake. Ground Genoese perfected the recipe for fortune making the specialty that we enjoy today, and that, in mockery of the defeated, called the gold of Pisa. The chickpea flour, however, is a poor recipe made with simple and very common ingredients in all over the boot, and in fact its spread is not just about Liguria, but are known numerous versions that take a different name depending on the area of which they are typical. famous such as Cecina Pisa, Livorno's cake 5:05, the Piedmontese socca, the fainè sassarese ... just move a little that changes its name, but the authentic taste and exquisite of this street food Italian is always very good: there just have to try!</v>
      </c>
    </row>
    <row r="31" spans="1:2" ht="15.75" customHeight="1" x14ac:dyDescent="0.25">
      <c r="A31" s="3" t="s">
        <v>31</v>
      </c>
      <c r="B31" s="3" t="str">
        <f ca="1">IFERROR(__xludf.DUMMYFUNCTION("GOOGLETRANSLATE(A31, ""it"", ""en"")"),"fried panzerotti, also called pants, are exquisite leavened dough pancakes, crescent-shaped, stuffed with mozzarella, tomato and oregano. the turnovers are widespread throughout southern Italy, from Lazio to Sicily, but the turnovers more good are prepari"&amp;"ng in Campania and Puglia: in the countries of these regions have a street food, fried on the spot by the numerous takeaways, a tasty street food to be enjoyed at any time! the basic stuffing can be enhanced with numerous additions, olives, anchovies or s"&amp;"ausage, and panzerotto can also be baked in the oven, to make it lighter! fried turnovers are a simple and at the same time unsurpassed goodness, what are you waiting to organize a nice panzerottata at home with friends and family? with recipe GialloZaffe"&amp;"rano, prepare fried turnovers will be a breeze!")</f>
        <v>fried panzerotti, also called pants, are exquisite leavened dough pancakes, crescent-shaped, stuffed with mozzarella, tomato and oregano. the turnovers are widespread throughout southern Italy, from Lazio to Sicily, but the turnovers more good are preparing in Campania and Puglia: in the countries of these regions have a street food, fried on the spot by the numerous takeaways, a tasty street food to be enjoyed at any time! the basic stuffing can be enhanced with numerous additions, olives, anchovies or sausage, and panzerotto can also be baked in the oven, to make it lighter! fried turnovers are a simple and at the same time unsurpassed goodness, what are you waiting to organize a nice panzerottata at home with friends and family? with recipe GialloZafferano, prepare fried turnovers will be a breeze!</v>
      </c>
    </row>
    <row r="32" spans="1:2" ht="15.75" customHeight="1" x14ac:dyDescent="0.25">
      <c r="A32" s="3" t="s">
        <v>32</v>
      </c>
      <c r="B32" s="3" t="str">
        <f ca="1">IFERROR(__xludf.DUMMYFUNCTION("GOOGLETRANSLATE(A32, ""it"", ""en"")"),"in 1832 in one of the most central hotels in Vienna, now a ""sacred"" temple of pastry, something special happened, which marked the history of Austrian cuisine. franz Sacher, pastry chef apprentice of only 16 years, and chocolate lover, devised the sache"&amp;"rtorte that today is definitely one of the most famous chocolate cakes and appreciated in the world. The story goes that the young franz, who that day was substituting one ill chef was preparing a dessert for dinner the greedy Prince von mitternich winnes"&amp;"burg and, after long thought, he decided to combine their simple and traditional elements like chocolate and the jam to create a delicate and tasty sweet. apparently the dessert was a great success and from that day the young franz Sacher had to give hims"&amp;"elf a grand to do to prepare this cake that was named after him: the Sachertorte. since then the reputation of sachertorte has spread around the world and even though thousands of people continue to prepare the original recipe is closely guarded in vienna"&amp;" and is not revealed to anyone. we propose the version produced by Ernst Knam, a real guarantee when it comes to chocolate!")</f>
        <v>in 1832 in one of the most central hotels in Vienna, now a "sacred" temple of pastry, something special happened, which marked the history of Austrian cuisine. franz Sacher, pastry chef apprentice of only 16 years, and chocolate lover, devised the sachertorte that today is definitely one of the most famous chocolate cakes and appreciated in the world. The story goes that the young franz, who that day was substituting one ill chef was preparing a dessert for dinner the greedy Prince von mitternich winnesburg and, after long thought, he decided to combine their simple and traditional elements like chocolate and the jam to create a delicate and tasty sweet. apparently the dessert was a great success and from that day the young franz Sacher had to give himself a grand to do to prepare this cake that was named after him: the Sachertorte. since then the reputation of sachertorte has spread around the world and even though thousands of people continue to prepare the original recipe is closely guarded in vienna and is not revealed to anyone. we propose the version produced by Ernst Knam, a real guarantee when it comes to chocolate!</v>
      </c>
    </row>
    <row r="33" spans="1:2" ht="15.75" customHeight="1" x14ac:dyDescent="0.25">
      <c r="A33" s="3" t="s">
        <v>33</v>
      </c>
      <c r="B33" s="3" t="str">
        <f ca="1">IFERROR(__xludf.DUMMYFUNCTION("GOOGLETRANSLATE(A33, ""it"", ""en"")"),"the Cantonese rice is a very popular dish in Chinese restaurants in Italy but, as you can imagine, this is not an original recipe. it seems that the Cantonese rice as we know it is a westernized version of the traditional chào fàn, literally ""fried rice"&amp;""", a far richer and complex dish made with basmati rice and scrambled eggs with the addition of vegetables, meat or fish, of which there are countless variations. we started from the same base and we enriched with peas and ham, along with the inevitable "&amp;"soy sauce, resulting in a flat close to European tastes but also delicious and full of flavor! discover how easy it is to prepare the Cantonese rice and serve with the classic spring rolls and a delicious chicken with almonds, for a dinner with friends in"&amp;" shots of chopsticks!")</f>
        <v>the Cantonese rice is a very popular dish in Chinese restaurants in Italy but, as you can imagine, this is not an original recipe. it seems that the Cantonese rice as we know it is a westernized version of the traditional chào fàn, literally "fried rice", a far richer and complex dish made with basmati rice and scrambled eggs with the addition of vegetables, meat or fish, of which there are countless variations. we started from the same base and we enriched with peas and ham, along with the inevitable soy sauce, resulting in a flat close to European tastes but also delicious and full of flavor! discover how easy it is to prepare the Cantonese rice and serve with the classic spring rolls and a delicious chicken with almonds, for a dinner with friends in shots of chopsticks!</v>
      </c>
    </row>
    <row r="34" spans="1:2" ht="15.75" customHeight="1" x14ac:dyDescent="0.25">
      <c r="A34" s="3" t="s">
        <v>34</v>
      </c>
      <c r="B34" s="3" t="str">
        <f ca="1">IFERROR(__xludf.DUMMYFUNCTION("GOOGLETRANSLATE(A34, ""it"", ""en"")"),"sitting in that café I was thinking about you ... so began one of the most popular evergreen Italian music. but today we will accommodate in a bakery to serve you the recipe for the chocolate muffins! For several years now the muffins depopulated in the f"&amp;"amous American-style coffee shops and after having enticed with those with heart, we also realized those gluten-free! it's rich soft patties pieces of delicious dark chocolate, bite during a break from study or work. but a recent study conducted here in t"&amp;"he newsroom we found that lend themselves very well to one of the most common gestures morning: the soak! gourmands flock web, today we prepare the chocolate muffins!")</f>
        <v>sitting in that café I was thinking about you ... so began one of the most popular evergreen Italian music. but today we will accommodate in a bakery to serve you the recipe for the chocolate muffins! For several years now the muffins depopulated in the famous American-style coffee shops and after having enticed with those with heart, we also realized those gluten-free! it's rich soft patties pieces of delicious dark chocolate, bite during a break from study or work. but a recent study conducted here in the newsroom we found that lend themselves very well to one of the most common gestures morning: the soak! gourmands flock web, today we prepare the chocolate muffins!</v>
      </c>
    </row>
    <row r="35" spans="1:2" ht="15.75" customHeight="1" x14ac:dyDescent="0.25">
      <c r="A35" s="3" t="s">
        <v>35</v>
      </c>
      <c r="B35" s="3" t="str">
        <f ca="1">IFERROR(__xludf.DUMMYFUNCTION("GOOGLETRANSLATE(A35, ""it"", ""en"")"),"fresh pasta that goodness! the sheets of fresh egg pasta drawn by the expert hands of grandmothers and aunts are a real delicacy. but now we all cimentiamo putting your hands dirty because, let's face it, is a delightful pastime .. especially with the hel"&amp;"p of ""Grandma Duck"", the car to pull the dough! and even if you are among purists rolling pin, we are confident you will enjoy the spinach and ricotta ravioli. one of the most classic preparations of pasta stuffed with a filling that gives off a fresh a"&amp;"nd delicate taste. pure poetry for the palate, the encounter of love of these two ingredients is a romance that has lasted for years, perhaps one of the most successful marriage in the ten-year history of the kitchen. and you? If you are wondering how to "&amp;"delight your guests this Sunday you are just in the right place! prepared with us these fabulous ravioli with ricotta and spinach!")</f>
        <v>fresh pasta that goodness! the sheets of fresh egg pasta drawn by the expert hands of grandmothers and aunts are a real delicacy. but now we all cimentiamo putting your hands dirty because, let's face it, is a delightful pastime .. especially with the help of "Grandma Duck", the car to pull the dough! and even if you are among purists rolling pin, we are confident you will enjoy the spinach and ricotta ravioli. one of the most classic preparations of pasta stuffed with a filling that gives off a fresh and delicate taste. pure poetry for the palate, the encounter of love of these two ingredients is a romance that has lasted for years, perhaps one of the most successful marriage in the ten-year history of the kitchen. and you? If you are wondering how to delight your guests this Sunday you are just in the right place! prepared with us these fabulous ravioli with ricotta and spinach!</v>
      </c>
    </row>
    <row r="36" spans="1:2" ht="15.75" customHeight="1" x14ac:dyDescent="0.25">
      <c r="A36" s="3" t="s">
        <v>36</v>
      </c>
      <c r="B36" s="3" t="str">
        <f ca="1">IFERROR(__xludf.DUMMYFUNCTION("GOOGLETRANSLATE(A36, ""it"", ""en"")"),"those snacks simple and genuine, to break the afternoons at home but also perfect for a break in the open air with checkered tablecloth and juices. The milk rolls are one of the easiest ways to make the joy of all: these little morsels of bread are made b"&amp;"y hand mixing flour, butter and milk. They are very simple to prepare and perfect to accommodate jams, jams and creams but also to accompany meats and cheeses, enriching the bread basket. after putting his hands in the dough for baguettes, specialty bread"&amp;"s such as pumpkin or beets, traditional breads like the peasant, could not miss these classic soft and tasty buttons. if carefully preserved, sandwiches, milk keeps for a few days their fragrance. but we are certain that one will pull the other and in les"&amp;"s than no time you'll be back with his hands in the dough.")</f>
        <v>those snacks simple and genuine, to break the afternoons at home but also perfect for a break in the open air with checkered tablecloth and juices. The milk rolls are one of the easiest ways to make the joy of all: these little morsels of bread are made by hand mixing flour, butter and milk. They are very simple to prepare and perfect to accommodate jams, jams and creams but also to accompany meats and cheeses, enriching the bread basket. after putting his hands in the dough for baguettes, specialty breads such as pumpkin or beets, traditional breads like the peasant, could not miss these classic soft and tasty buttons. if carefully preserved, sandwiches, milk keeps for a few days their fragrance. but we are certain that one will pull the other and in less than no time you'll be back with his hands in the dough.</v>
      </c>
    </row>
    <row r="37" spans="1:2" ht="15.75" customHeight="1" x14ac:dyDescent="0.25">
      <c r="A37" s="3" t="s">
        <v>37</v>
      </c>
      <c r="B37" s="3" t="str">
        <f ca="1">IFERROR(__xludf.DUMMYFUNCTION("GOOGLETRANSLATE(A37, ""it"", ""en"")"),"and 'the queen of street food Italian and is loved by millions of people around the world are talking about the piadina, a poor recipe of ancient origin, which is likely to be filled with any ingredients you suggest your imagination. from the most traditi"&amp;"onal as raw, rocket and squacquerone, the most innovative as hummus, tofu or chicken salad, the result will always super tasty! perfect as a main dish for a casual lunch, piadina can also be used to create delicious appetizers to be served as an appetizer"&amp;", as the rolls with salmon, avocado and cream yogurt, or to achieve another must of local cuisine, watercress, but not confuse this with the crescia sfogliata, instead of the typical urbino area! given free rein to the imagination and create your favorite"&amp;" flatbread ... it's sweet or salty, with our recipe, you can not go wrong!")</f>
        <v>and 'the queen of street food Italian and is loved by millions of people around the world are talking about the piadina, a poor recipe of ancient origin, which is likely to be filled with any ingredients you suggest your imagination. from the most traditional as raw, rocket and squacquerone, the most innovative as hummus, tofu or chicken salad, the result will always super tasty! perfect as a main dish for a casual lunch, piadina can also be used to create delicious appetizers to be served as an appetizer, as the rolls with salmon, avocado and cream yogurt, or to achieve another must of local cuisine, watercress, but not confuse this with the crescia sfogliata, instead of the typical urbino area! given free rein to the imagination and create your favorite flatbread ... it's sweet or salty, with our recipe, you can not go wrong!</v>
      </c>
    </row>
    <row r="38" spans="1:2" ht="15.75" customHeight="1" x14ac:dyDescent="0.25">
      <c r="A38" s="3" t="s">
        <v>38</v>
      </c>
      <c r="B38" s="3" t="str">
        <f ca="1">IFERROR(__xludf.DUMMYFUNCTION("GOOGLETRANSLATE(A38, ""it"", ""en"")"),"you know the lightness of a cloud? the chiffon cake will give you just that feeling: a soft dough is smooth, soft and delicate that it melts in your mouth. the characteristic of this particular American sweet is its irresistible lightness and softness. yo"&amp;"u can enjoy simple, as in this version flavored with vanilla and lemon and sprinkled with icing sugar only. but the chiffon cake is the ideal base also to achieve for all types of cakes, stuffed as more is preferred or covered with glassa.la maximum softn"&amp;"ess is due to the addition of cremore tartar to the egg whites and the same mold for chiffon cake which allows the passage of air and the homogeneous cooling of the sweet without being accasci. alone or enriched with velvety creams, the chiffon cake is a "&amp;"truly heavenly experience for the palate!")</f>
        <v>you know the lightness of a cloud? the chiffon cake will give you just that feeling: a soft dough is smooth, soft and delicate that it melts in your mouth. the characteristic of this particular American sweet is its irresistible lightness and softness. you can enjoy simple, as in this version flavored with vanilla and lemon and sprinkled with icing sugar only. but the chiffon cake is the ideal base also to achieve for all types of cakes, stuffed as more is preferred or covered with glassa.la maximum softness is due to the addition of cremore tartar to the egg whites and the same mold for chiffon cake which allows the passage of air and the homogeneous cooling of the sweet without being accasci. alone or enriched with velvety creams, the chiffon cake is a truly heavenly experience for the palate!</v>
      </c>
    </row>
    <row r="39" spans="1:2" ht="15.75" customHeight="1" x14ac:dyDescent="0.25">
      <c r="A39" s="3" t="s">
        <v>39</v>
      </c>
      <c r="B39" s="3" t="str">
        <f ca="1">IFERROR(__xludf.DUMMYFUNCTION("GOOGLETRANSLATE(A39, ""it"", ""en"")"),"and 'the hour of breakfast: coffee, orange juice and banana bread ...! a soft, sweet flavor with chopped banana and cinnamon aroma. This rich plum of Anglo-Saxon origins is also perfect for a brunch, slightly warmed in the oven and served with butter and "&amp;"jam, or a hearty snack. the scent will spread during cooking in the kitchen and, when ready, slice after slice disappear in a heartbeat! fast and easy to prepare, is also a way, as the donut bananas and peanuts, to employ those bananas which are often for"&amp;"gotten in the fruit basket, too mature to be enjoyed in purity. Try our version of banana bread and arricchitelo to taste with chocolate chips, nuts or coarsely chopped hazelnuts. It will be even better!")</f>
        <v>and 'the hour of breakfast: coffee, orange juice and banana bread ...! a soft, sweet flavor with chopped banana and cinnamon aroma. This rich plum of Anglo-Saxon origins is also perfect for a brunch, slightly warmed in the oven and served with butter and jam, or a hearty snack. the scent will spread during cooking in the kitchen and, when ready, slice after slice disappear in a heartbeat! fast and easy to prepare, is also a way, as the donut bananas and peanuts, to employ those bananas which are often forgotten in the fruit basket, too mature to be enjoyed in purity. Try our version of banana bread and arricchitelo to taste with chocolate chips, nuts or coarsely chopped hazelnuts. It will be even better!</v>
      </c>
    </row>
    <row r="40" spans="1:2" ht="15.75" customHeight="1" x14ac:dyDescent="0.25">
      <c r="A40" s="3" t="s">
        <v>40</v>
      </c>
      <c r="B40" s="3" t="str">
        <f ca="1">IFERROR(__xludf.DUMMYFUNCTION("GOOGLETRANSLATE(A40, ""it"", ""en"")"),"rice balls (or arancine), the pride of Sicilian cuisine, are small timballi suitable to be consumed either as a snack or as an appetizer, first course or even single dish. in Sicily they are found everywhere and at all times, always warm and fragrant in t"&amp;"he many fast: from town to town often change shape and size, assuming features oval, pear-shaped or round, depending on the filling. you can count about 100 variants: from the classic meat sauce and ham to the more original as pistachio and squid ink! we "&amp;"now present to you the two classic timeless, with ragu of pork and peas and ham and mozzarella; you which one you prefer?")</f>
        <v>rice balls (or arancine), the pride of Sicilian cuisine, are small timballi suitable to be consumed either as a snack or as an appetizer, first course or even single dish. in Sicily they are found everywhere and at all times, always warm and fragrant in the many fast: from town to town often change shape and size, assuming features oval, pear-shaped or round, depending on the filling. you can count about 100 variants: from the classic meat sauce and ham to the more original as pistachio and squid ink! we now present to you the two classic timeless, with ragu of pork and peas and ham and mozzarella; you which one you prefer?</v>
      </c>
    </row>
    <row r="41" spans="1:2" ht="15.75" customHeight="1" x14ac:dyDescent="0.25">
      <c r="A41" s="3" t="s">
        <v>41</v>
      </c>
      <c r="B41" s="3" t="str">
        <f ca="1">IFERROR(__xludf.DUMMYFUNCTION("GOOGLETRANSLATE(A41, ""it"", ""en"")"),"what is the classic sweet homemade par excellence? undoubtedly the tart! with iginio master massari discover all the secrets to make the tart apricot jam, with its soft and delicate pastry, the filling tasty and irrestistibile good fragrance and genuine. "&amp;"the secret to a successful aesthetically perfect is the rest of the pastry: take all the time needed, as the teacher, preparing the night before to stuff it and cook the next day. yes because things are even more good when they are also beautiful.")</f>
        <v>what is the classic sweet homemade par excellence? undoubtedly the tart! with iginio master massari discover all the secrets to make the tart apricot jam, with its soft and delicate pastry, the filling tasty and irrestistibile good fragrance and genuine. the secret to a successful aesthetically perfect is the rest of the pastry: take all the time needed, as the teacher, preparing the night before to stuff it and cook the next day. yes because things are even more good when they are also beautiful.</v>
      </c>
    </row>
    <row r="42" spans="1:2" ht="15.75" customHeight="1" x14ac:dyDescent="0.25">
      <c r="A42" s="3" t="s">
        <v>42</v>
      </c>
      <c r="B42" s="3" t="str">
        <f ca="1">IFERROR(__xludf.DUMMYFUNCTION("GOOGLETRANSLATE(A42, ""it"", ""en"")"),"the tart fruit is a dessert classic but timeless composed of a pastry box which contains one layer of custard and lots of fruit. a colorful cake, fresh and fragrant, ideal to be enjoyed for an afternoon snack or after dinner, perfect to offer for a summer"&amp;" birthday. pick the seasonal fruit to decorate and enrich your sweet, tart, each time with a customized depending on the season and your needs! played with the fruit and have fun creating new compositions, always alternating different tastes and colors .."&amp;". express your imagination to create your tart fruit.")</f>
        <v>the tart fruit is a dessert classic but timeless composed of a pastry box which contains one layer of custard and lots of fruit. a colorful cake, fresh and fragrant, ideal to be enjoyed for an afternoon snack or after dinner, perfect to offer for a summer birthday. pick the seasonal fruit to decorate and enrich your sweet, tart, each time with a customized depending on the season and your needs! played with the fruit and have fun creating new compositions, always alternating different tastes and colors ... express your imagination to create your tart fruit.</v>
      </c>
    </row>
    <row r="43" spans="1:2" ht="15.75" customHeight="1" x14ac:dyDescent="0.25">
      <c r="A43" s="3" t="s">
        <v>43</v>
      </c>
      <c r="B43" s="3" t="str">
        <f ca="1">IFERROR(__xludf.DUMMYFUNCTION("GOOGLETRANSLATE(A43, ""it"", ""en"")"),"have you ever heard of Doraemon? They will remember him not only the ""children of the eighties"" but children today; this cute blue cat, which combines all colors, munching snacks Dorayaki one of the most famous of Japan! These delicious pancakes, achiev"&amp;"able even in mini version, very reminiscent of American pancakes, but are prepared without added fat and stuffed a kind of sandwich. in Japan it is used to serve them stuffed with a sweet sauce made from azuki beans. we opted for a filling more ""Western"&amp;""" ... so in the newsroom we chose hazelnut cream, while operators and photographers have preferred the jam berries! also made you with your favorite creams and jams these fluffy desserts, for a nutritious breakfast or a tasty snack and you will make the "&amp;"joy of your children, you will feel the protagonists of their favorite cartoon!")</f>
        <v>have you ever heard of Doraemon? They will remember him not only the "children of the eighties" but children today; this cute blue cat, which combines all colors, munching snacks Dorayaki one of the most famous of Japan! These delicious pancakes, achievable even in mini version, very reminiscent of American pancakes, but are prepared without added fat and stuffed a kind of sandwich. in Japan it is used to serve them stuffed with a sweet sauce made from azuki beans. we opted for a filling more "Western" ... so in the newsroom we chose hazelnut cream, while operators and photographers have preferred the jam berries! also made you with your favorite creams and jams these fluffy desserts, for a nutritious breakfast or a tasty snack and you will make the joy of your children, you will feel the protagonists of their favorite cartoon!</v>
      </c>
    </row>
    <row r="44" spans="1:2" ht="15.75" customHeight="1" x14ac:dyDescent="0.25">
      <c r="A44" s="3" t="s">
        <v>44</v>
      </c>
      <c r="B44" s="3" t="str">
        <f ca="1">IFERROR(__xludf.DUMMYFUNCTION("GOOGLETRANSLATE(A44, ""it"", ""en"")"),"Saffron is an ancient spice, already known at the time of the Egyptians. in principle is used only to dye the fabrics and produce perfumes and ointments but once discovered its amazing culinary properties, he became a valuable ingredient with which realiz"&amp;"e tasty dishes from the golden shades such as saffron risotto. This first course, in its essence, brings out the best aromatic qualities of saffron, but not only, thanks to the strong coloring power, the rice grains are embellished with a pleasant and att"&amp;"ractive gold color is so special about this dish. a little magic that combined with the creamy touch of creaming, a must in the preparation of risotto, risotto will return a unique flavor and unmistakable. and make it even more appealing this tasting, you"&amp;" will find solace in the Greek mythology that tells the legendary love between the young crocus and seductive nymph smilax, contested by ermes god, who, blinded by jealousy, became crocos softly saffron flower.")</f>
        <v>Saffron is an ancient spice, already known at the time of the Egyptians. in principle is used only to dye the fabrics and produce perfumes and ointments but once discovered its amazing culinary properties, he became a valuable ingredient with which realize tasty dishes from the golden shades such as saffron risotto. This first course, in its essence, brings out the best aromatic qualities of saffron, but not only, thanks to the strong coloring power, the rice grains are embellished with a pleasant and attractive gold color is so special about this dish. a little magic that combined with the creamy touch of creaming, a must in the preparation of risotto, risotto will return a unique flavor and unmistakable. and make it even more appealing this tasting, you will find solace in the Greek mythology that tells the legendary love between the young crocus and seductive nymph smilax, contested by ermes god, who, blinded by jealousy, became crocos softly saffron flower.</v>
      </c>
    </row>
    <row r="45" spans="1:2" ht="15.75" customHeight="1" x14ac:dyDescent="0.25">
      <c r="A45" s="3" t="s">
        <v>45</v>
      </c>
      <c r="B45" s="3" t="str">
        <f ca="1">IFERROR(__xludf.DUMMYFUNCTION("GOOGLETRANSLATE(A45, ""it"", ""en"")"),"the sponge is one of the basic preparations of Italian pastries that all those who love to cook have prepared at least once to give birth to a wonderful birthday cake or a cake made of this soft preparation, such as skullcap! a simple recipe, but often th"&amp;"e simplest things in the kitchen require many attentions for a perfect result! the softness of the sponge cake, the high and the blister result is due to the use of a weak flour such as 00, so that the dough is elastic, and of a part of starch that absorb"&amp;"ing moisture will allow to obtain a sweet even softer. In addition the sponge is a recipe that does not require the use of yeast, in fact, the eggs must be mounted correctly to incorporate and develop air bubbles that will allow him not to deflate during "&amp;"cooking. Furthermore, you may not know, but there are many varieties of this recipe: just think of the cocoa, the gluten-free and even the salty for parties and cocktails! but in addition to the variety there are at least 5 ways to prepare the sponge: 2 h"&amp;"ot, cold and one with 2 emulsionanti.sono different processes but the result does not change! and as you know we always try to resort to the easiest way for you to get a good result at home ... with this recipe only sporcherete the bowl of the planetary! "&amp;"prepared the sponge to fill your cakes for special occasions with custard or chocolate ganache or to assemble a delicious trifle! but if you are looking for an original idea for your Halloween party, you discover how to use the sponge to make sweet coffin"&amp;"s stuffed with jam!")</f>
        <v>the sponge is one of the basic preparations of Italian pastries that all those who love to cook have prepared at least once to give birth to a wonderful birthday cake or a cake made of this soft preparation, such as skullcap! a simple recipe, but often the simplest things in the kitchen require many attentions for a perfect result! the softness of the sponge cake, the high and the blister result is due to the use of a weak flour such as 00, so that the dough is elastic, and of a part of starch that absorbing moisture will allow to obtain a sweet even softer. In addition the sponge is a recipe that does not require the use of yeast, in fact, the eggs must be mounted correctly to incorporate and develop air bubbles that will allow him not to deflate during cooking. Furthermore, you may not know, but there are many varieties of this recipe: just think of the cocoa, the gluten-free and even the salty for parties and cocktails! but in addition to the variety there are at least 5 ways to prepare the sponge: 2 hot, cold and one with 2 emulsionanti.sono different processes but the result does not change! and as you know we always try to resort to the easiest way for you to get a good result at home ... with this recipe only sporcherete the bowl of the planetary! prepared the sponge to fill your cakes for special occasions with custard or chocolate ganache or to assemble a delicious trifle! but if you are looking for an original idea for your Halloween party, you discover how to use the sponge to make sweet coffins stuffed with jam!</v>
      </c>
    </row>
    <row r="46" spans="1:2" ht="15.75" customHeight="1" x14ac:dyDescent="0.25">
      <c r="A46" s="3" t="s">
        <v>46</v>
      </c>
      <c r="B46" s="3" t="str">
        <f ca="1">IFERROR(__xludf.DUMMYFUNCTION("GOOGLETRANSLATE(A46, ""it"", ""en"")"),"if we say Chinese cuisine what is the first dish that comes to mind? we bet everything on the chicken with almonds! undisputed symbol of the Chinese culinary tradition, at least here in Italy, this dish brings the flavors and scents of the dragon country:"&amp;" the soy sauce with its flavor provides flavor to the dish, the ginger that releases all its freshness and the inevitable almonds, which give the toasted notes that distinguishes these succulent morsels, served with white rice inseparable. and if you are "&amp;"planning a themed dinner come and discover our recipes of other delicacies ""made in china"", the noodles, the spring rolls without forgetting the sweet and sour pork. the secrets of these recipes we reveal them to you, but to become experts in the art of"&amp;" the wand ... are your own!")</f>
        <v>if we say Chinese cuisine what is the first dish that comes to mind? we bet everything on the chicken with almonds! undisputed symbol of the Chinese culinary tradition, at least here in Italy, this dish brings the flavors and scents of the dragon country: the soy sauce with its flavor provides flavor to the dish, the ginger that releases all its freshness and the inevitable almonds, which give the toasted notes that distinguishes these succulent morsels, served with white rice inseparable. and if you are planning a themed dinner come and discover our recipes of other delicacies "made in china", the noodles, the spring rolls without forgetting the sweet and sour pork. the secrets of these recipes we reveal them to you, but to become experts in the art of the wand ... are your own!</v>
      </c>
    </row>
    <row r="47" spans="1:2" ht="15.75" customHeight="1" x14ac:dyDescent="0.25">
      <c r="A47" s="3" t="s">
        <v>47</v>
      </c>
      <c r="B47" s="3" t="str">
        <f ca="1">IFERROR(__xludf.DUMMYFUNCTION("GOOGLETRANSLATE(A47, ""it"", ""en"")"),"we all have a heart recipe, one that takes us back to a particular time ... it's sweet or salty. but there is a recipe that is loved by most, especially by children: they are the meatballs to the sauce, the amarcord par excellence! there are many versions"&amp;" and each has a preferred version, because these tidbits sfiziosissimi are truly irresistible! for this recipe with the sauce, do not forget to serve up good homemade bread for ""the final shoe"", an essential habit for this dish!")</f>
        <v>we all have a heart recipe, one that takes us back to a particular time ... it's sweet or salty. but there is a recipe that is loved by most, especially by children: they are the meatballs to the sauce, the amarcord par excellence! there are many versions and each has a preferred version, because these tidbits sfiziosissimi are truly irresistible! for this recipe with the sauce, do not forget to serve up good homemade bread for "the final shoe", an essential habit for this dish!</v>
      </c>
    </row>
    <row r="48" spans="1:2" ht="15.75" customHeight="1" x14ac:dyDescent="0.25">
      <c r="A48" s="3" t="s">
        <v>48</v>
      </c>
      <c r="B48" s="3" t="str">
        <f ca="1">IFERROR(__xludf.DUMMYFUNCTION("GOOGLETRANSLATE(A48, ""it"", ""en"")"),"the potato gateau is a delicious preparation based on potatoes and various meats. a mess of churn with an irresistible golden crust that will ensure a delicious meal. this famous old preparation is a stronghold of the Neapolitan cuisine and then revisited"&amp;" in other regions of southern Italy. However the potato gateau, Italianate in gattò O Gato, appeared on the luxurious tables of the Kingdom of the Two Sicilies until the end of 1700. In fact the palate superfine Queen Maria Carolina of Habsburg, wife of f"&amp;"erdinand i of bourbon, not He took part with delicacies of monsieurs - French chefs - called the court of the kingdom of Naples. so it was that the Neapolitan people learned the technique and made it his own. He replaced the Swiss cheese with the cream of"&amp;" milk, and then embellished the mess with cooked ham and salami. and not only. even the name soon changed from potato gateau in gattò ... and even monsieurs not escaped the Neapolitan imagination, thus becoming the ""Monzù""! every family handed down thei"&amp;"r own version of this irresistible pie, and so we decided to share with you the recipe for potato gateau made by chef roberto pinto!")</f>
        <v>the potato gateau is a delicious preparation based on potatoes and various meats. a mess of churn with an irresistible golden crust that will ensure a delicious meal. this famous old preparation is a stronghold of the Neapolitan cuisine and then revisited in other regions of southern Italy. However the potato gateau, Italianate in gattò O Gato, appeared on the luxurious tables of the Kingdom of the Two Sicilies until the end of 1700. In fact the palate superfine Queen Maria Carolina of Habsburg, wife of ferdinand i of bourbon, not He took part with delicacies of monsieurs - French chefs - called the court of the kingdom of Naples. so it was that the Neapolitan people learned the technique and made it his own. He replaced the Swiss cheese with the cream of milk, and then embellished the mess with cooked ham and salami. and not only. even the name soon changed from potato gateau in gattò ... and even monsieurs not escaped the Neapolitan imagination, thus becoming the "Monzù"! every family handed down their own version of this irresistible pie, and so we decided to share with you the recipe for potato gateau made by chef roberto pinto!</v>
      </c>
    </row>
    <row r="49" spans="1:2" ht="15.75" customHeight="1" x14ac:dyDescent="0.25">
      <c r="A49" s="3" t="s">
        <v>49</v>
      </c>
      <c r="B49" s="3" t="str">
        <f ca="1">IFERROR(__xludf.DUMMYFUNCTION("GOOGLETRANSLATE(A49, ""it"", ""en"")"),"It is said to arise from the mistakes the best ideas and that is what often happened to the largest in history. Also in the kitchen certain errors have made the fortune of someone. an example is the caprese cake, the cake invented by Flower carmine, aroun"&amp;"d 1920, that he forgot to add the flour mixture. but once baked sweet, accomplices the wonderful moist texture and soft as well as its natural absence of gluten, conquered virtually all. the rest, as they say, is history. and in fact the Capri cake has co"&amp;"nquered people since that fateful error, to the point of becoming one of the traditional grid pastry icons. from the island of Capri, where she was born, to the Amalfi coast where you can also taste the famous lemon delights, the caprese cake is the desse"&amp;"rt most purchased in bakeries. and so we decided to reveal all the secrets to be able to realize in your home. to help us came one of the greatest masters of pastry savior of rice, you will not commit mistakes but you will get a real sweet to master!")</f>
        <v>It is said to arise from the mistakes the best ideas and that is what often happened to the largest in history. Also in the kitchen certain errors have made the fortune of someone. an example is the caprese cake, the cake invented by Flower carmine, around 1920, that he forgot to add the flour mixture. but once baked sweet, accomplices the wonderful moist texture and soft as well as its natural absence of gluten, conquered virtually all. the rest, as they say, is history. and in fact the Capri cake has conquered people since that fateful error, to the point of becoming one of the traditional grid pastry icons. from the island of Capri, where she was born, to the Amalfi coast where you can also taste the famous lemon delights, the caprese cake is the dessert most purchased in bakeries. and so we decided to reveal all the secrets to be able to realize in your home. to help us came one of the greatest masters of pastry savior of rice, you will not commit mistakes but you will get a real sweet to master!</v>
      </c>
    </row>
    <row r="50" spans="1:2" ht="15.75" customHeight="1" x14ac:dyDescent="0.25">
      <c r="A50" s="3" t="s">
        <v>50</v>
      </c>
      <c r="B50" s="3" t="str">
        <f ca="1">IFERROR(__xludf.DUMMYFUNCTION("GOOGLETRANSLATE(A50, ""it"", ""en"")"),"the chocolate cake is a sweet classic and timeless Italian pastry, which always like at all. any time is the right one to taste a slice: high and soft, is perfect for a snack, afternoon tea 5, or in the morning, to be dipped in milk for a special breakfas"&amp;"t that with its unmistakable aroma of cocoa will awaken even the most little ones! but this chocolate cake is a very versatile recipe, and to transform it into a more structured dessert will be enough to stuff it with the cream you love most and decorate "&amp;"it with cream, frosting and berries. you also prepare this cake for a party or even as a base to create other original sweet preparations (think for example how to transform it for halloween): the chocolate cake you will play it safe, and you have to do i"&amp;"s collect your success!")</f>
        <v>the chocolate cake is a sweet classic and timeless Italian pastry, which always like at all. any time is the right one to taste a slice: high and soft, is perfect for a snack, afternoon tea 5, or in the morning, to be dipped in milk for a special breakfast that with its unmistakable aroma of cocoa will awaken even the most little ones! but this chocolate cake is a very versatile recipe, and to transform it into a more structured dessert will be enough to stuff it with the cream you love most and decorate it with cream, frosting and berries. you also prepare this cake for a party or even as a base to create other original sweet preparations (think for example how to transform it for halloween): the chocolate cake you will play it safe, and you have to do is collect your success!</v>
      </c>
    </row>
    <row r="51" spans="1:2" ht="15.75" customHeight="1" x14ac:dyDescent="0.25">
      <c r="A51" s="3" t="s">
        <v>51</v>
      </c>
      <c r="B51" s="3" t="str">
        <f ca="1">IFERROR(__xludf.DUMMYFUNCTION("GOOGLETRANSLATE(A51, ""it"", ""en"")"),"and 'a forever home cooking among the most with delight and easy to prepare: we are talking about chocolate salami. a dessert that always puts all agree, perfect for a simple meal, a tasty snack or to garnish a dessert buffet. its characteristic shape mak"&amp;"es it perfect to be cut into small slices that will make the temptation young and old. every opportunity to enjoy a moment of pleasure in the company with this delicious chocolate salami.")</f>
        <v>and 'a forever home cooking among the most with delight and easy to prepare: we are talking about chocolate salami. a dessert that always puts all agree, perfect for a simple meal, a tasty snack or to garnish a dessert buffet. its characteristic shape makes it perfect to be cut into small slices that will make the temptation young and old. every opportunity to enjoy a moment of pleasure in the company with this delicious chocolate salami.</v>
      </c>
    </row>
    <row r="52" spans="1:2" ht="15.75" customHeight="1" x14ac:dyDescent="0.25">
      <c r="A52" s="3" t="s">
        <v>52</v>
      </c>
      <c r="B52" s="3" t="str">
        <f ca="1">IFERROR(__xludf.DUMMYFUNCTION("GOOGLETRANSLATE(A52, ""it"", ""en"")"),"a cake in a few days has made inroads into the hearts of sailors from around the web: the cream tart! thanks to its color and its simplicity is a cake suitable for all ages and perfect for all occasions. just draw from shortcrust a number that will symbol"&amp;"ize the years of a birthday or an anniversary in the case of those spent with the loved one. but with this soft and fragrant pastry you can pick in realizing the most various forms: from the heart for Valentine's Day, a flower for Mother's Day or a simple"&amp;" round shape for Sunday lunch. The cream tart is a sweet modern that you can customize according to their own taste. we will suggest a fresh version and colorful with strawberries, blackberries and colorful macarons .. for a sharper contrast is possible t"&amp;"o make the pastry with a little 'cocoa, or choose a chocolate cream, and for decoration you can pick adding meringues , fresh fruit or edible flowers! do you get the best out of this cake and make it perfect for your occasion ... maybe even in the savory "&amp;"version!")</f>
        <v>a cake in a few days has made inroads into the hearts of sailors from around the web: the cream tart! thanks to its color and its simplicity is a cake suitable for all ages and perfect for all occasions. just draw from shortcrust a number that will symbolize the years of a birthday or an anniversary in the case of those spent with the loved one. but with this soft and fragrant pastry you can pick in realizing the most various forms: from the heart for Valentine's Day, a flower for Mother's Day or a simple round shape for Sunday lunch. The cream tart is a sweet modern that you can customize according to their own taste. we will suggest a fresh version and colorful with strawberries, blackberries and colorful macarons .. for a sharper contrast is possible to make the pastry with a little 'cocoa, or choose a chocolate cream, and for decoration you can pick adding meringues , fresh fruit or edible flowers! do you get the best out of this cake and make it perfect for your occasion ... maybe even in the savory version!</v>
      </c>
    </row>
    <row r="53" spans="1:2" ht="15.75" customHeight="1" x14ac:dyDescent="0.25">
      <c r="A53" s="3" t="s">
        <v>53</v>
      </c>
      <c r="B53" s="3" t="str">
        <f ca="1">IFERROR(__xludf.DUMMYFUNCTION("GOOGLETRANSLATE(A53, ""it"", ""en"")"),"there's a recipe that combines the sweetness of hazelnut cream and the freshness of a summer dessert: cheesecake with Nutella! a super delicious dessert that does not require any type of cooking and preparing without jelly! cream cheese is mixed with Nute"&amp;"lla to create a fluffy mousse, situated on a crunchy biscuit base. This cake is also ideal for the summer months, because unlike for example the classic New York cheesecake does not require the use of the oven and lends itself perfectly to be prepared eve"&amp;"n on the hottest days! a real temptation that is impossible to resist! you also prepared the cheesecake nutella and you'll love at first taste!")</f>
        <v>there's a recipe that combines the sweetness of hazelnut cream and the freshness of a summer dessert: cheesecake with Nutella! a super delicious dessert that does not require any type of cooking and preparing without jelly! cream cheese is mixed with Nutella to create a fluffy mousse, situated on a crunchy biscuit base. This cake is also ideal for the summer months, because unlike for example the classic New York cheesecake does not require the use of the oven and lends itself perfectly to be prepared even on the hottest days! a real temptation that is impossible to resist! you also prepared the cheesecake nutella and you'll love at first taste!</v>
      </c>
    </row>
    <row r="54" spans="1:2" ht="15.75" customHeight="1" x14ac:dyDescent="0.25">
      <c r="A54" s="3" t="s">
        <v>54</v>
      </c>
      <c r="B54" s="3" t="str">
        <f ca="1">IFERROR(__xludf.DUMMYFUNCTION("GOOGLETRANSLATE(A54, ""it"", ""en"")"),"do you remember when you hear a song you love and especially, at that very moment, your ears are able to isolate any noise around, to the unique sound space that you want to hear? there are recipes that can elicit the same emotion, maybe bringing you back"&amp;" to pleasant moments spent in the company of your loved ones. for us, the tart nutella is definitely the cake that tastes good, than housewives and many snacks to be done by dividing a slice with friends. like mars cake, is an exception to the rule to ind"&amp;"ulge once in a while ... for the sheer pleasure of it! and an irresistible pastry filling, here is the tart nutella: much more than music to our ears!")</f>
        <v>do you remember when you hear a song you love and especially, at that very moment, your ears are able to isolate any noise around, to the unique sound space that you want to hear? there are recipes that can elicit the same emotion, maybe bringing you back to pleasant moments spent in the company of your loved ones. for us, the tart nutella is definitely the cake that tastes good, than housewives and many snacks to be done by dividing a slice with friends. like mars cake, is an exception to the rule to indulge once in a while ... for the sheer pleasure of it! and an irresistible pastry filling, here is the tart nutella: much more than music to our ears!</v>
      </c>
    </row>
    <row r="55" spans="1:2" ht="15.75" customHeight="1" x14ac:dyDescent="0.25">
      <c r="A55" s="3" t="s">
        <v>55</v>
      </c>
      <c r="B55" s="3" t="str">
        <f ca="1">IFERROR(__xludf.DUMMYFUNCTION("GOOGLETRANSLATE(A55, ""it"", ""en"")"),"you are in search of yummy treats to enjoy during your breaks or by preparere as a snack for your children? after mars cake, today we present the nutellotti, little cookies made with a fragrant paste of Nutella. the nutellotti are characterized by a cream"&amp;"y heart, wrapped in a soft dough that is really hard to resist tasting them, you will be pleasantly surprised by the sweet surprise that you will find in them! Each biscuit is then completed with a crunchy hazelnut placed on neat little tufts of Nutella: "&amp;"serve the nutellotti accompanying them with a good hot tea or coffee and you will see that their goodness will win you over at first taste!")</f>
        <v>you are in search of yummy treats to enjoy during your breaks or by preparere as a snack for your children? after mars cake, today we present the nutellotti, little cookies made with a fragrant paste of Nutella. the nutellotti are characterized by a creamy heart, wrapped in a soft dough that is really hard to resist tasting them, you will be pleasantly surprised by the sweet surprise that you will find in them! Each biscuit is then completed with a crunchy hazelnut placed on neat little tufts of Nutella: serve the nutellotti accompanying them with a good hot tea or coffee and you will see that their goodness will win you over at first taste!</v>
      </c>
    </row>
    <row r="56" spans="1:2" ht="15.75" customHeight="1" x14ac:dyDescent="0.25">
      <c r="A56" s="3" t="s">
        <v>56</v>
      </c>
      <c r="B56" s="3" t="str">
        <f ca="1">IFERROR(__xludf.DUMMYFUNCTION("GOOGLETRANSLATE(A56, ""it"", ""en"")"),"the mascarpone cream is one of the basic preparation of pastry, among the most tasty and popular, mainly known as the tiramisu cream or as an accompaniment to pandoro and panettone. With its delicate taste and velvety texture, the mascarpone cream is a de"&amp;"ssert delicious spoon, good alone but also excellent accompanied by slices of pandoro or panettone, as the most traditional of pairings but also dry desserts like sponge spain gluten. in our recipe you will find all the details to make the mascarpone crea"&amp;"m with pate-a-bombs, the method to pasteurize the eggs so that it can be also served by frequent waiver for the presence of raw eggs! with this method, the mascarpone cream becomes a sweet or a base to stuff that ingolosirà everyone, young and old!")</f>
        <v>the mascarpone cream is one of the basic preparation of pastry, among the most tasty and popular, mainly known as the tiramisu cream or as an accompaniment to pandoro and panettone. With its delicate taste and velvety texture, the mascarpone cream is a dessert delicious spoon, good alone but also excellent accompanied by slices of pandoro or panettone, as the most traditional of pairings but also dry desserts like sponge spain gluten. in our recipe you will find all the details to make the mascarpone cream with pate-a-bombs, the method to pasteurize the eggs so that it can be also served by frequent waiver for the presence of raw eggs! with this method, the mascarpone cream becomes a sweet or a base to stuff that ingolosirà everyone, young and old!</v>
      </c>
    </row>
    <row r="57" spans="1:2" ht="15.75" customHeight="1" x14ac:dyDescent="0.25">
      <c r="A57" s="3" t="s">
        <v>57</v>
      </c>
      <c r="B57" s="3" t="str">
        <f ca="1">IFERROR(__xludf.DUMMYFUNCTION("GOOGLETRANSLATE(A57, ""it"", ""en"")"),"the famous Mexican guacamole is an ancient based avocado dressing, now spread around the world, whose recipe dates back to the time of the Aztecs. The original recipe guacamole was made by one mashed avocado mixed with lime juice and salt, but with the pa"&amp;"ssing of time has been enriched until you get to a more elaborate version and even more tasty, what we present today! have fun experimenting with different versions of this delicious sauce accompanied by tasty traditional dishes, such as tortillas with sp"&amp;"icy pork and guacamole to yogurt or chicken burrito with guacamole lime!")</f>
        <v>the famous Mexican guacamole is an ancient based avocado dressing, now spread around the world, whose recipe dates back to the time of the Aztecs. The original recipe guacamole was made by one mashed avocado mixed with lime juice and salt, but with the passing of time has been enriched until you get to a more elaborate version and even more tasty, what we present today! have fun experimenting with different versions of this delicious sauce accompanied by tasty traditional dishes, such as tortillas with spicy pork and guacamole to yogurt or chicken burrito with guacamole lime!</v>
      </c>
    </row>
    <row r="58" spans="1:2" ht="15.75" customHeight="1" x14ac:dyDescent="0.25">
      <c r="A58" s="3" t="s">
        <v>58</v>
      </c>
      <c r="B58" s="3" t="str">
        <f ca="1">IFERROR(__xludf.DUMMYFUNCTION("GOOGLETRANSLATE(A58, ""it"", ""en"")"),"talking about pesto comes to mind immediately Liguria is in fact that this beautiful region, with great care, does this sauce that is even said to have afrodisiaca.il Pesto is a cold sauce, synonym and symbol of Genoa and the whole of Liguria, which in re"&amp;"cent decades it is among the most famous sauces and spread worldwide. the first traces of pesto we find them even in 800 and since then the recipe has always kept identical, at least in the home preparation. to do the real Pesto Genovese takes a marble mo"&amp;"rtar and a wooden pestle and a lot of ... pazienza.come any traditional recipe, every family has its own recipe for pesto alla Genovese, one that we propose in this recipe is that of the consortium of Genoese pesto.")</f>
        <v>talking about pesto comes to mind immediately Liguria is in fact that this beautiful region, with great care, does this sauce that is even said to have afrodisiaca.il Pesto is a cold sauce, synonym and symbol of Genoa and the whole of Liguria, which in recent decades it is among the most famous sauces and spread worldwide. the first traces of pesto we find them even in 800 and since then the recipe has always kept identical, at least in the home preparation. to do the real Pesto Genovese takes a marble mortar and a wooden pestle and a lot of ... pazienza.come any traditional recipe, every family has its own recipe for pesto alla Genovese, one that we propose in this recipe is that of the consortium of Genoese pesto.</v>
      </c>
    </row>
    <row r="59" spans="1:2" ht="15.75" customHeight="1" x14ac:dyDescent="0.25">
      <c r="A59" s="3" t="s">
        <v>59</v>
      </c>
      <c r="B59" s="3" t="str">
        <f ca="1">IFERROR(__xludf.DUMMYFUNCTION("GOOGLETRANSLATE(A59, ""it"", ""en"")"),"one of the most popular dishes from Campania in Italy and abroad ... are gnocchi Sorrento, really prepared at all restaurants in the world! what makes this dish dumplings so beloved is its simplicity: Mediterranean flavors and the genuineness mixed to eas"&amp;"y preparation. making handmade gnocchi bring you back to mind the Sundays spent at Grandma's house to steal all the hidden secrets behind the perfect consistency of those little gems of potatoes and flour. gnocchi Sorrento then are wrapped in a creamy tom"&amp;"ato sauce and basil, seasoned with mozzarella and grated cheese ... just the ingredients that make for a gnocchi with delight by creating a streamlined effect after brief passage in the oven. We brought you your mouth water? prepared with us the dumplings"&amp;" to the Sorrento!")</f>
        <v>one of the most popular dishes from Campania in Italy and abroad ... are gnocchi Sorrento, really prepared at all restaurants in the world! what makes this dish dumplings so beloved is its simplicity: Mediterranean flavors and the genuineness mixed to easy preparation. making handmade gnocchi bring you back to mind the Sundays spent at Grandma's house to steal all the hidden secrets behind the perfect consistency of those little gems of potatoes and flour. gnocchi Sorrento then are wrapped in a creamy tomato sauce and basil, seasoned with mozzarella and grated cheese ... just the ingredients that make for a gnocchi with delight by creating a streamlined effect after brief passage in the oven. We brought you your mouth water? prepared with us the dumplings to the Sorrento!</v>
      </c>
    </row>
    <row r="60" spans="1:2" ht="15.75" customHeight="1" x14ac:dyDescent="0.25">
      <c r="A60" s="3" t="s">
        <v>60</v>
      </c>
      <c r="B60" s="3" t="str">
        <f ca="1">IFERROR(__xludf.DUMMYFUNCTION("GOOGLETRANSLATE(A60, ""it"", ""en"")"),"commonly we know as the cat languages ​​for their flat shape, narrow and elongated. the technical term for these delicious pastries very easy to make biscuits are scores cigarette as explains iginio master Massari, who has made for us. all we have tasted "&amp;"at least once, hidden among others cookies and pastries in ""Cabaret"" by the Sunday pasta. get ready in minutes, creating a delicate dough made with butter, sugar, flour and egg whites. ideal to serve for a snack along with the pastries, as they combine "&amp;"well with the tea, served with ice cream or with desserts, delicious creams and fruit salads. the languages ​​of cat you can also also be used to garnish cakes, adding a touch of elegance and delicacy more!")</f>
        <v>commonly we know as the cat languages ​​for their flat shape, narrow and elongated. the technical term for these delicious pastries very easy to make biscuits are scores cigarette as explains iginio master Massari, who has made for us. all we have tasted at least once, hidden among others cookies and pastries in "Cabaret" by the Sunday pasta. get ready in minutes, creating a delicate dough made with butter, sugar, flour and egg whites. ideal to serve for a snack along with the pastries, as they combine well with the tea, served with ice cream or with desserts, delicious creams and fruit salads. the languages ​​of cat you can also also be used to garnish cakes, adding a touch of elegance and delicacy more!</v>
      </c>
    </row>
    <row r="61" spans="1:2" ht="15.75" customHeight="1" x14ac:dyDescent="0.25">
      <c r="A61" s="3" t="s">
        <v>61</v>
      </c>
      <c r="B61" s="3" t="str">
        <f ca="1">IFERROR(__xludf.DUMMYFUNCTION("GOOGLETRANSLATE(A61, ""it"", ""en"")"),"shortbread are not all the same: classical, mounted, without butter, cottage cheese ... there are endless variations and so many ways to work it to get the desired consistency and make sweet tarts, shortbread, cream cakes! today we present the soft pastry"&amp;" that was born from the softened butter at room temperature with the powdered sugar, perfect to melt more easily in doughs with a few liquids, and many fats. lemon zest to give a delicate hint of yeast and some gram because the pastry is more crumbly. sof"&amp;"t pastry is prepared in a few minutes, but just a taste that remains unforgettable. prepare it with us, could become your favorite pastry!")</f>
        <v>shortbread are not all the same: classical, mounted, without butter, cottage cheese ... there are endless variations and so many ways to work it to get the desired consistency and make sweet tarts, shortbread, cream cakes! today we present the soft pastry that was born from the softened butter at room temperature with the powdered sugar, perfect to melt more easily in doughs with a few liquids, and many fats. lemon zest to give a delicate hint of yeast and some gram because the pastry is more crumbly. soft pastry is prepared in a few minutes, but just a taste that remains unforgettable. prepare it with us, could become your favorite pastry!</v>
      </c>
    </row>
    <row r="62" spans="1:2" ht="15.75" customHeight="1" x14ac:dyDescent="0.25">
      <c r="A62" s="3" t="s">
        <v>62</v>
      </c>
      <c r="B62" s="3" t="str">
        <f ca="1">IFERROR(__xludf.DUMMYFUNCTION("GOOGLETRANSLATE(A62, ""it"", ""en"")"),"simple things are always the best. have breakfast with this plum yoghurt together with the whole family will be one of the moments that prefer absolute. thanks to iginio master stewards make this cake is really easy, just follow some small tricks, mix all"&amp;" ingredients in a blender and cook the dough smooth that you will get to create a soft and smelling sweet. just as tradition dictates, each cake must be baked in a mold that is twice as long as the width. This will help in getting the right balance also i"&amp;"n the form! also made you the plum cake with yogurt, it will be perfect for any occasion!")</f>
        <v>simple things are always the best. have breakfast with this plum yoghurt together with the whole family will be one of the moments that prefer absolute. thanks to iginio master stewards make this cake is really easy, just follow some small tricks, mix all ingredients in a blender and cook the dough smooth that you will get to create a soft and smelling sweet. just as tradition dictates, each cake must be baked in a mold that is twice as long as the width. This will help in getting the right balance also in the form! also made you the plum cake with yogurt, it will be perfect for any occasion!</v>
      </c>
    </row>
    <row r="63" spans="1:2" ht="15.75" customHeight="1" x14ac:dyDescent="0.25">
      <c r="A63" s="3" t="s">
        <v>63</v>
      </c>
      <c r="B63" s="3" t="str">
        <f ca="1">IFERROR(__xludf.DUMMYFUNCTION("GOOGLETRANSLATE(A63, ""it"", ""en"")"),"in the kitchen, as in life, there are the cornerstones. especially when you're a kid and time for snack or breakfast is the funniest moments and delicious. bread, chocolate cream or milk and cookies! and here we incurable nostalgic front glass of cold mil"&amp;"k we lit and we could not resist from preparing the biscuits to accompany him: cookies (or chocolate chip cookies), the famous round biscuits and buttery chocolate chip, made famous by so many American films. as often happens, the recipe for cookies born "&amp;"by chance, around the '30s in the kitchen of the landlady ruth wakefield ""toll house inn"". Ruth had finished cocoa powder which is usually used to prepare butter biscuits for her clients. so he decided to finely chop a chocolate bar and add to the mixtu"&amp;"re, imagining that would have melted. actually the pieces remained intact, but its customers were excited about this delicious version. seems to have been born so what became the most famous cookie of america.ancora today, ruth cookies are one of the worl"&amp;"d's known American preparations, but it does not detract the many existing versions like the one enriched with blueberries and pistachios or double chocolate chip cookies, for true chocolate-addicted ... all share the unmistakable crispness and the rounde"&amp;"d shape typical of these cookies. prepare cookies with our version is very simple: in a few minutes you can get sweet tooth biscuits taste of butter and sugar, rich in chocolate chips! the sweetness is served!")</f>
        <v>in the kitchen, as in life, there are the cornerstones. especially when you're a kid and time for snack or breakfast is the funniest moments and delicious. bread, chocolate cream or milk and cookies! and here we incurable nostalgic front glass of cold milk we lit and we could not resist from preparing the biscuits to accompany him: cookies (or chocolate chip cookies), the famous round biscuits and buttery chocolate chip, made famous by so many American films. as often happens, the recipe for cookies born by chance, around the '30s in the kitchen of the landlady ruth wakefield "toll house inn". Ruth had finished cocoa powder which is usually used to prepare butter biscuits for her clients. so he decided to finely chop a chocolate bar and add to the mixture, imagining that would have melted. actually the pieces remained intact, but its customers were excited about this delicious version. seems to have been born so what became the most famous cookie of america.ancora today, ruth cookies are one of the world's known American preparations, but it does not detract the many existing versions like the one enriched with blueberries and pistachios or double chocolate chip cookies, for true chocolate-addicted ... all share the unmistakable crispness and the rounded shape typical of these cookies. prepare cookies with our version is very simple: in a few minutes you can get sweet tooth biscuits taste of butter and sugar, rich in chocolate chips! the sweetness is served!</v>
      </c>
    </row>
    <row r="64" spans="1:2" ht="15.75" customHeight="1" x14ac:dyDescent="0.25">
      <c r="A64" s="3" t="s">
        <v>64</v>
      </c>
      <c r="B64" s="3" t="str">
        <f ca="1">IFERROR(__xludf.DUMMYFUNCTION("GOOGLETRANSLATE(A64, ""it"", ""en"")"),"gricia the dough is one of the most famous dishes of Lazio cuisine, considered the ancestor of the common all'amatriciana.in pasta with the recipe dell'amatriciana fact there is the use of the pillow and pecorino romano. The main difference however is in "&amp;"the tomato sauce, pasta absent in gricia since its origin would even prior to the import of tomato in Europe. they say the pasta gricia was invented by the shepherds of Latium, which with few ingredients they had available to return from the pastures prep"&amp;"ared a dish so simple but so tasty and substantial. you can choose whether to join a tasty dressing of pasta bucatini and tonnarelli as long or short as the rigatoni!")</f>
        <v>gricia the dough is one of the most famous dishes of Lazio cuisine, considered the ancestor of the common all'amatriciana.in pasta with the recipe dell'amatriciana fact there is the use of the pillow and pecorino romano. The main difference however is in the tomato sauce, pasta absent in gricia since its origin would even prior to the import of tomato in Europe. they say the pasta gricia was invented by the shepherds of Latium, which with few ingredients they had available to return from the pastures prepared a dish so simple but so tasty and substantial. you can choose whether to join a tasty dressing of pasta bucatini and tonnarelli as long or short as the rigatoni!</v>
      </c>
    </row>
    <row r="65" spans="1:2" ht="15.75" customHeight="1" x14ac:dyDescent="0.25">
      <c r="A65" s="3" t="s">
        <v>65</v>
      </c>
      <c r="B65" s="3" t="str">
        <f ca="1">IFERROR(__xludf.DUMMYFUNCTION("GOOGLETRANSLATE(A65, ""it"", ""en"")"),"wholemeal bread is a rustic bread, rich and substantial. ideal to prepare the Sunday morning when the time is greater; In fact when stored properly this bread will last longer and retain its fragrance. It will be perfect to enrich the bread basket, perhap"&amp;"s along with a delicious spelled focaccia, and to make an appetizing shoe during meals ... but if lightly toasted and sprinkled with jam will be transformed into a magnificent breakfast! wholemeal bread, prepared with a rich bran meal, is an excellent sub"&amp;"stitute for white bread as rich in fiber, vitamins and salts minerali.preparare a fragrant loaf of whole wheat bread at home is really a no-brainer, discover with us how to do!")</f>
        <v>wholemeal bread is a rustic bread, rich and substantial. ideal to prepare the Sunday morning when the time is greater; In fact when stored properly this bread will last longer and retain its fragrance. It will be perfect to enrich the bread basket, perhaps along with a delicious spelled focaccia, and to make an appetizing shoe during meals ... but if lightly toasted and sprinkled with jam will be transformed into a magnificent breakfast! wholemeal bread, prepared with a rich bran meal, is an excellent substitute for white bread as rich in fiber, vitamins and salts minerali.preparare a fragrant loaf of whole wheat bread at home is really a no-brainer, discover with us how to do!</v>
      </c>
    </row>
    <row r="66" spans="1:2" ht="15.75" customHeight="1" x14ac:dyDescent="0.25">
      <c r="A66" s="3" t="s">
        <v>66</v>
      </c>
      <c r="B66" s="3" t="str">
        <f ca="1">IFERROR(__xludf.DUMMYFUNCTION("GOOGLETRANSLATE(A66, ""it"", ""en"")"),"how many times you happened to be on vacation and not have a scale to make a good cake? with the cake recipe 7 jars, in any kitchen be able to prepare a healthy and nutritious breakfast for the whole family! this sweet soft high and takes its name from th"&amp;"e yogurt (125 ml) which is used as a unit of measurement for all the other ingredients. a homemade cake for everyone that is realized without butter, but only with the use of oil that enhances the look of soft sweet! 7 cups cake is good naturally but is a"&amp;"lso perfect to cut and fill with cream or jam for a mouth-watering snack! prepare it even you, the only scent will intoxicate your senses! and if you love the simple sweets, also try the biscuits always very easy to achieve with yogurt!")</f>
        <v>how many times you happened to be on vacation and not have a scale to make a good cake? with the cake recipe 7 jars, in any kitchen be able to prepare a healthy and nutritious breakfast for the whole family! this sweet soft high and takes its name from the yogurt (125 ml) which is used as a unit of measurement for all the other ingredients. a homemade cake for everyone that is realized without butter, but only with the use of oil that enhances the look of soft sweet! 7 cups cake is good naturally but is also perfect to cut and fill with cream or jam for a mouth-watering snack! prepare it even you, the only scent will intoxicate your senses! and if you love the simple sweets, also try the biscuits always very easy to achieve with yogurt!</v>
      </c>
    </row>
    <row r="67" spans="1:2" ht="15.75" customHeight="1" x14ac:dyDescent="0.25">
      <c r="A67" s="3" t="s">
        <v>67</v>
      </c>
      <c r="B67" s="3" t="str">
        <f ca="1">IFERROR(__xludf.DUMMYFUNCTION("GOOGLETRANSLATE(A67, ""it"", ""en"")"),"when it comes to dessert, the cheesecake is unparalleled and beats all for his explosive style! Today we propose the cheesecake with berries, without firing a variant that will captivate you with its freshness ... priceless three layers of sweetness that "&amp;"the first taste will emit a riot of flavors, aromas and textures! Here a crumbly base of buckets and butter biscuits embraces a soft flavored lemon cream, all topped by a delicious puree the berries. the cheesecake with berries is the perfect summer cake "&amp;"to finish in the most attractive and greedy manner a special dinner ... is so elegant and refined, once brought to the table, all eyes will be on her: her soft covering amaranth is so spectacular that will not go unnoticed!")</f>
        <v>when it comes to dessert, the cheesecake is unparalleled and beats all for his explosive style! Today we propose the cheesecake with berries, without firing a variant that will captivate you with its freshness ... priceless three layers of sweetness that the first taste will emit a riot of flavors, aromas and textures! Here a crumbly base of buckets and butter biscuits embraces a soft flavored lemon cream, all topped by a delicious puree the berries. the cheesecake with berries is the perfect summer cake to finish in the most attractive and greedy manner a special dinner ... is so elegant and refined, once brought to the table, all eyes will be on her: her soft covering amaranth is so spectacular that will not go unnoticed!</v>
      </c>
    </row>
    <row r="68" spans="1:2" ht="15.75" customHeight="1" x14ac:dyDescent="0.25">
      <c r="A68" s="3" t="s">
        <v>68</v>
      </c>
      <c r="B68" s="3" t="str">
        <f ca="1">IFERROR(__xludf.DUMMYFUNCTION("GOOGLETRANSLATE(A68, ""it"", ""en"")"),"the panna cotta is one of the most popular dessert spoon and appreciated not only in Italy but also abroad, for the simplicity of its preparation, its particularly delicate taste and the elegant way in which it is impiattata that make a sweet end perfect "&amp;"meal. The exact origins of this cake are unknown, we only know that he was born in the Langhe area of ​​Piedmont at the beginning of the twentieth century. the panna cotta is the perfect dessert spoon for every season thanks to the infinite variety of acc"&amp;"ompanying sauces: caramel, melted chocolate, or the coulis of fresh fruit!")</f>
        <v>the panna cotta is one of the most popular dessert spoon and appreciated not only in Italy but also abroad, for the simplicity of its preparation, its particularly delicate taste and the elegant way in which it is impiattata that make a sweet end perfect meal. The exact origins of this cake are unknown, we only know that he was born in the Langhe area of ​​Piedmont at the beginning of the twentieth century. the panna cotta is the perfect dessert spoon for every season thanks to the infinite variety of accompanying sauces: caramel, melted chocolate, or the coulis of fresh fruit!</v>
      </c>
    </row>
    <row r="69" spans="1:2" ht="15.75" customHeight="1" x14ac:dyDescent="0.25">
      <c r="A69" s="3" t="s">
        <v>69</v>
      </c>
      <c r="B69" s="3" t="str">
        <f ca="1">IFERROR(__xludf.DUMMYFUNCTION("GOOGLETRANSLATE(A69, ""it"", ""en"")"),"how many times in the warm summer nights we looked up to the sky hoping to catch lightning that moment: ""a shooting star."" the star appeal is timeless, and even the kitchen has succumbed to this astral seduction expressing love for the stars with an ico"&amp;"nic and tasty dessert: the star cake pan. easy cake and quick to make and to discover layer upon layer: foamy, crispy, light and dark, a contrast of colors and textures with a unique and inimitable taste. you are ready to make a wish with our delicious ca"&amp;"ke pan of stars?")</f>
        <v>how many times in the warm summer nights we looked up to the sky hoping to catch lightning that moment: "a shooting star." the star appeal is timeless, and even the kitchen has succumbed to this astral seduction expressing love for the stars with an iconic and tasty dessert: the star cake pan. easy cake and quick to make and to discover layer upon layer: foamy, crispy, light and dark, a contrast of colors and textures with a unique and inimitable taste. you are ready to make a wish with our delicious cake pan of stars?</v>
      </c>
    </row>
    <row r="70" spans="1:2" ht="15.75" customHeight="1" x14ac:dyDescent="0.25">
      <c r="A70" s="3" t="s">
        <v>70</v>
      </c>
      <c r="B70" s="3" t="str">
        <f ca="1">IFERROR(__xludf.DUMMYFUNCTION("GOOGLETRANSLATE(A70, ""it"", ""en"")"),"the roll with Nutella is one of the classic sweet: a luscious swirl of soft cookie dough wraps one of the most popular spreads made from hazelnuts! This reminds soft dough consistency and taste of sponge cake but in this format will become an inviting ove"&amp;"rwhelming roll goodies, it will be enjoyed by young and old! Serve in slices for a tasty snack to celebrate the birthday of your children, perhaps in combination with cool cubes mars cake, or during house parties, such as during the Halloween period. sbiz"&amp;"zarritevi decoration using different stencils for different occasions ... will become a real canvas on which to vent your creativity! but do not hope to be able to enjoy a long time, the roll nutella disappear in a flash!")</f>
        <v>the roll with Nutella is one of the classic sweet: a luscious swirl of soft cookie dough wraps one of the most popular spreads made from hazelnuts! This reminds soft dough consistency and taste of sponge cake but in this format will become an inviting overwhelming roll goodies, it will be enjoyed by young and old! Serve in slices for a tasty snack to celebrate the birthday of your children, perhaps in combination with cool cubes mars cake, or during house parties, such as during the Halloween period. sbizzarritevi decoration using different stencils for different occasions ... will become a real canvas on which to vent your creativity! but do not hope to be able to enjoy a long time, the roll nutella disappear in a flash!</v>
      </c>
    </row>
    <row r="71" spans="1:2" ht="15.75" customHeight="1" x14ac:dyDescent="0.25">
      <c r="A71" s="3" t="s">
        <v>71</v>
      </c>
      <c r="B71" s="3" t="str">
        <f ca="1">IFERROR(__xludf.DUMMYFUNCTION("GOOGLETRANSLATE(A71, ""it"", ""en"")"),"Thursday gnocchi, fish on Friday and Saturday tripe! the dumplings are an ancient main dish, prepared with the most varied flour and spread all over the world, even in different forms. as suggested by the Roman tra, these are just the classic dish Thursda"&amp;"y, probably placed in the middle of the week to make up for the light of the next day's meal ... arcane custom which is still carried on by most nostalgic Roman citizens. Today we have chosen to offer you a typical Lazio recipe: gnocchi alla romana! succu"&amp;"lent semolina discs featuring a golden crust, made so fragrant with the addition of butter and cheese! Of course, in Rome, the right day to prepare them is Thursday but, when tested, there innamonere to the point that every day will be the right one to br"&amp;"ing to the table these gnocchi alla romana! the secret? Serve piping hot to find out!")</f>
        <v>Thursday gnocchi, fish on Friday and Saturday tripe! the dumplings are an ancient main dish, prepared with the most varied flour and spread all over the world, even in different forms. as suggested by the Roman tra, these are just the classic dish Thursday, probably placed in the middle of the week to make up for the light of the next day's meal ... arcane custom which is still carried on by most nostalgic Roman citizens. Today we have chosen to offer you a typical Lazio recipe: gnocchi alla romana! succulent semolina discs featuring a golden crust, made so fragrant with the addition of butter and cheese! Of course, in Rome, the right day to prepare them is Thursday but, when tested, there innamonere to the point that every day will be the right one to bring to the table these gnocchi alla romana! the secret? Serve piping hot to find out!</v>
      </c>
    </row>
    <row r="72" spans="1:2" ht="15.75" customHeight="1" x14ac:dyDescent="0.25">
      <c r="A72" s="3" t="s">
        <v>72</v>
      </c>
      <c r="B72" s="3" t="str">
        <f ca="1">IFERROR(__xludf.DUMMYFUNCTION("GOOGLETRANSLATE(A72, ""it"", ""en"")"),"around the world it is known as hot milk sponge cake and its characteristic is precisely to be that super soft fluffy. in GialloZafferano so we decided to give it a try ... even more than one! hot milk cake had to be absolutely dry or, conversely, too sof"&amp;"t, but just perfect! we have not pulled back from trials and samples, each time more and more greedy! the cake warm milk will prepare a cake which will be separated easily, except to prepare another for breakfast or a snack! at first glance may look like "&amp;"a sponge, the rest of the whipped mass unites the two preparations. but really the big difference is in the formation of the ""batter"", with hot liquid that characterizes it and makes the mixture of unique and special cake! If you've never heard of it, f"&amp;"ind out how to prepare the cake warm milk. we are sure that you will also prepare its variant cocoa and that the milk and coffee!")</f>
        <v>around the world it is known as hot milk sponge cake and its characteristic is precisely to be that super soft fluffy. in GialloZafferano so we decided to give it a try ... even more than one! hot milk cake had to be absolutely dry or, conversely, too soft, but just perfect! we have not pulled back from trials and samples, each time more and more greedy! the cake warm milk will prepare a cake which will be separated easily, except to prepare another for breakfast or a snack! at first glance may look like a sponge, the rest of the whipped mass unites the two preparations. but really the big difference is in the formation of the "batter", with hot liquid that characterizes it and makes the mixture of unique and special cake! If you've never heard of it, find out how to prepare the cake warm milk. we are sure that you will also prepare its variant cocoa and that the milk and coffee!</v>
      </c>
    </row>
    <row r="73" spans="1:2" ht="15.75" customHeight="1" x14ac:dyDescent="0.25">
      <c r="A73" s="3" t="s">
        <v>73</v>
      </c>
      <c r="B73" s="3" t="str">
        <f ca="1">IFERROR(__xludf.DUMMYFUNCTION("GOOGLETRANSLATE(A73, ""it"", ""en"")"),"thinking to Sunday lunch there are so many traditional recipes that is really a daunting task to choose the one that is really our favorite. some are inextricably linked to lasagne or cannelloni and who is torn between the Neapolitan ragù and the Bolognes"&amp;"e. but among the main courses there is no history, a beef stew is the one that hits the spot in! its slow cooking, the few and essential fragrances necessary so that it becomes so good, make a recipe that nobody can not love. like all traditional recipes "&amp;"require lots of patience to a very good result. so all you have to do is put on the fire and forget about the pot, so in the meantime you can enjoy some tasty side dish such as baked vegetables, greedy and genuine. so for the lunch hour will be all set an"&amp;"d you can finally taste the beef stew to make special Sunday lunch. but now we ask you, among the first proposed which will you choose?")</f>
        <v>thinking to Sunday lunch there are so many traditional recipes that is really a daunting task to choose the one that is really our favorite. some are inextricably linked to lasagne or cannelloni and who is torn between the Neapolitan ragù and the Bolognese. but among the main courses there is no history, a beef stew is the one that hits the spot in! its slow cooking, the few and essential fragrances necessary so that it becomes so good, make a recipe that nobody can not love. like all traditional recipes require lots of patience to a very good result. so all you have to do is put on the fire and forget about the pot, so in the meantime you can enjoy some tasty side dish such as baked vegetables, greedy and genuine. so for the lunch hour will be all set and you can finally taste the beef stew to make special Sunday lunch. but now we ask you, among the first proposed which will you choose?</v>
      </c>
    </row>
    <row r="74" spans="1:2" ht="15.75" customHeight="1" x14ac:dyDescent="0.25">
      <c r="A74" s="3" t="s">
        <v>74</v>
      </c>
      <c r="B74" s="3" t="str">
        <f ca="1">IFERROR(__xludf.DUMMYFUNCTION("GOOGLETRANSLATE(A74, ""it"", ""en"")"),"the tiramisu is one of the most popular desserts, a classic Italian cuisine. how many times have you wondered if you prepare it with raw eggs would be risky or not? then you can opt for this version of tiramisu without eggs: ladyfingers dipped in coffee m"&amp;"eet a velvety mascarpone cream and whipped cream. every taste you will be conquered by the irresistible creaminess and the pleasant sweetness of the tiramisu. you can choose to serve the single-portion cups, elegant and stylish! while further enrich your "&amp;"sweet, you can add chocolate chips between the layers to create a delicious crispy note. Also try the version with strawberries or berries, to enjoy the sweetness of the tiramisu with no worries!")</f>
        <v>the tiramisu is one of the most popular desserts, a classic Italian cuisine. how many times have you wondered if you prepare it with raw eggs would be risky or not? then you can opt for this version of tiramisu without eggs: ladyfingers dipped in coffee meet a velvety mascarpone cream and whipped cream. every taste you will be conquered by the irresistible creaminess and the pleasant sweetness of the tiramisu. you can choose to serve the single-portion cups, elegant and stylish! while further enrich your sweet, you can add chocolate chips between the layers to create a delicious crispy note. Also try the version with strawberries or berries, to enjoy the sweetness of the tiramisu with no worries!</v>
      </c>
    </row>
    <row r="75" spans="1:2" ht="15.75" customHeight="1" x14ac:dyDescent="0.25">
      <c r="A75" s="3" t="s">
        <v>75</v>
      </c>
      <c r="B75" s="3" t="str">
        <f ca="1">IFERROR(__xludf.DUMMYFUNCTION("GOOGLETRANSLATE(A75, ""it"", ""en"")"),"orecchiette with turnip greens, also called ""recchitelle"" or ""dragged"", are one of the most representative dishes of Puglia, especially the province of bari. this first plate is prepared in the whole region, even with accompaniments other than turnip "&amp;"greens such as broccoli or tomato sauce. the secret of this dish lies in the optimal cooking of the vegetables with the pasta, the experience and knowledge of raw materials enable you to get a perfect dish. according to tradition the chef Fabio abbattista"&amp;" has cooked for us making orecchiette pasta made with semolina home durum wheat, cooked in boiling water along with turnip tops to better absorb the spices, stir in a flavorful browned based sott anchovies 'oil and scented with a clove of garlic. orecchie"&amp;"tte with turnip greens are a traditional peasant dish, simple but with a unique taste that is born from the union of love decisi.se flavors genuine recipes, discover other Apulian delicacies such as bread soup of Gargano or Friselle.")</f>
        <v>orecchiette with turnip greens, also called "recchitelle" or "dragged", are one of the most representative dishes of Puglia, especially the province of bari. this first plate is prepared in the whole region, even with accompaniments other than turnip greens such as broccoli or tomato sauce. the secret of this dish lies in the optimal cooking of the vegetables with the pasta, the experience and knowledge of raw materials enable you to get a perfect dish. according to tradition the chef Fabio abbattista has cooked for us making orecchiette pasta made with semolina home durum wheat, cooked in boiling water along with turnip tops to better absorb the spices, stir in a flavorful browned based sott anchovies 'oil and scented with a clove of garlic. orecchiette with turnip greens are a traditional peasant dish, simple but with a unique taste that is born from the union of love decisi.se flavors genuine recipes, discover other Apulian delicacies such as bread soup of Gargano or Friselle.</v>
      </c>
    </row>
    <row r="76" spans="1:2" ht="15.75" customHeight="1" x14ac:dyDescent="0.25">
      <c r="A76" s="3" t="s">
        <v>76</v>
      </c>
      <c r="B76" s="3" t="str">
        <f ca="1">IFERROR(__xludf.DUMMYFUNCTION("GOOGLETRANSLATE(A76, ""it"", ""en"")"),"a must of Italian cuisine are definitely the chicken thighs baked, really easy to prepare not require attention and even those who are less experienced in the kitchen they are given a delicious result and amazing! the thighs, time, are the most popular pa"&amp;"rt of the chicken and often disputed at the table. adding the right spices and respecting cooking times will get a soft meat inside and a delicious crispy crust that goes perfectly with the outline of potatoes ... always obviously oven! you also made thes"&amp;"e delicious chicken thighs in the oven, a dish suitable for all seasons that no one will resist!")</f>
        <v>a must of Italian cuisine are definitely the chicken thighs baked, really easy to prepare not require attention and even those who are less experienced in the kitchen they are given a delicious result and amazing! the thighs, time, are the most popular part of the chicken and often disputed at the table. adding the right spices and respecting cooking times will get a soft meat inside and a delicious crispy crust that goes perfectly with the outline of potatoes ... always obviously oven! you also made these delicious chicken thighs in the oven, a dish suitable for all seasons that no one will resist!</v>
      </c>
    </row>
    <row r="77" spans="1:2" ht="15.75" customHeight="1" x14ac:dyDescent="0.25">
      <c r="A77" s="3" t="s">
        <v>77</v>
      </c>
      <c r="B77" s="3" t="str">
        <f ca="1">IFERROR(__xludf.DUMMYFUNCTION("GOOGLETRANSLATE(A77, ""it"", ""en"")"),"cottage cheese, a white cloud of softness, one of the cheeses used in cooking, especially when it comes to make a cake! most of the times, in confectionery, is used as a filling for cannoli or tarts, but today we have chosen to use it directly to the mixt"&amp;"ure to prepare the cake with ricotta cheese and chocolate. the result will be very thick which will turn into a soft gentle, consistent, perfect to be enjoyed at breakfast or as a snack! Also you run to prepare this cake, only need a few ingredients to ac"&amp;"hieve it, but do not forget to add the chocolate into pieces to make it extremely tasty!")</f>
        <v>cottage cheese, a white cloud of softness, one of the cheeses used in cooking, especially when it comes to make a cake! most of the times, in confectionery, is used as a filling for cannoli or tarts, but today we have chosen to use it directly to the mixture to prepare the cake with ricotta cheese and chocolate. the result will be very thick which will turn into a soft gentle, consistent, perfect to be enjoyed at breakfast or as a snack! Also you run to prepare this cake, only need a few ingredients to achieve it, but do not forget to add the chocolate into pieces to make it extremely tasty!</v>
      </c>
    </row>
    <row r="78" spans="1:2" ht="15.75" customHeight="1" x14ac:dyDescent="0.25">
      <c r="A78" s="3" t="s">
        <v>78</v>
      </c>
      <c r="B78" s="3" t="str">
        <f ca="1">IFERROR(__xludf.DUMMYFUNCTION("GOOGLETRANSLATE(A78, ""it"", ""en"")"),"stews, roasts, stews, there are many ways to prepare meat, including a timeless homemade specialties, easy easy and delicious: veal stew with potatoes. the long, gentle cooking with herbs releases those scents that make you mouth water during the preparat"&amp;"ion that, like all good things, it requires a little 'patience. but the secret of this dish is also in the choice of the cut of meat, a tender calf topside cleaned from connective tissue, which is the fibrous part that cooking does not dissolve as fat and"&amp;" tends to harden the meat. like any traditional dish each family guards its recipe and its secrets, but one thing is certain and common to all versions: the shoe with bread to soak up the superb creamy sauce! Here we offer our version of veal stew with po"&amp;"tatoes, and you as you prepare it?")</f>
        <v>stews, roasts, stews, there are many ways to prepare meat, including a timeless homemade specialties, easy easy and delicious: veal stew with potatoes. the long, gentle cooking with herbs releases those scents that make you mouth water during the preparation that, like all good things, it requires a little 'patience. but the secret of this dish is also in the choice of the cut of meat, a tender calf topside cleaned from connective tissue, which is the fibrous part that cooking does not dissolve as fat and tends to harden the meat. like any traditional dish each family guards its recipe and its secrets, but one thing is certain and common to all versions: the shoe with bread to soak up the superb creamy sauce! Here we offer our version of veal stew with potatoes, and you as you prepare it?</v>
      </c>
    </row>
    <row r="79" spans="1:2" ht="15.75" customHeight="1" x14ac:dyDescent="0.25">
      <c r="A79" s="3" t="s">
        <v>79</v>
      </c>
      <c r="B79" s="3" t="str">
        <f ca="1">IFERROR(__xludf.DUMMYFUNCTION("GOOGLETRANSLATE(A79, ""it"", ""en"")"),"true lovers of authentic flavors come forward today GialloZafferano talking about Bolognese sauce. one of the characteristic seasonings of Italian cuisine, the one who dedicates the beautiful country as the highest holder of good cuisine. to be sure we ha"&amp;"ve dusted off one of the oldest cooking manuals, that is, those that grandmothers passed down for generations and it is only thanks to all their invaluable advice that we have prepared the wonderful typical condiment of lasagne.poi we tried to cross the m"&amp;"any versions and all have managed to convince us. and you know why? because the recipe for Bolognese sauce is sincere, just like the traditional flavors that make it up. for this we imagine that our website represents the history that we pass, just as did"&amp;" the grandmothers, and that's why we are happy to share with you the authentic recipe for Bolognese sauce, the one filed October 17, 1982 at the Chamber of Commerce bologna, maybe one day you will pass on to your children, who knows. Meanwhile, however, d"&amp;"o not forget to tell us your, each version is precious!")</f>
        <v>true lovers of authentic flavors come forward today GialloZafferano talking about Bolognese sauce. one of the characteristic seasonings of Italian cuisine, the one who dedicates the beautiful country as the highest holder of good cuisine. to be sure we have dusted off one of the oldest cooking manuals, that is, those that grandmothers passed down for generations and it is only thanks to all their invaluable advice that we have prepared the wonderful typical condiment of lasagne.poi we tried to cross the many versions and all have managed to convince us. and you know why? because the recipe for Bolognese sauce is sincere, just like the traditional flavors that make it up. for this we imagine that our website represents the history that we pass, just as did the grandmothers, and that's why we are happy to share with you the authentic recipe for Bolognese sauce, the one filed October 17, 1982 at the Chamber of Commerce bologna, maybe one day you will pass on to your children, who knows. Meanwhile, however, do not forget to tell us your, each version is precious!</v>
      </c>
    </row>
    <row r="80" spans="1:2" ht="15.75" customHeight="1" x14ac:dyDescent="0.25">
      <c r="A80" s="3" t="s">
        <v>80</v>
      </c>
      <c r="B80" s="3" t="str">
        <f ca="1">IFERROR(__xludf.DUMMYFUNCTION("GOOGLETRANSLATE(A80, ""it"", ""en"")"),"a versatile recipe, for those who like to get their hands dirty ... perfect as a snack to take to school, to drink or to enrich the buffet for a birthday party: the pizza dough turned into red pizzas! soft and tasty, seasoned with tomato, oregano and mozz"&amp;"arella. prepare a satisfaction and a pleasure to enjoy them while still hot, warm or slightly heated! Discover how simple it is to prepare them, and while the mixture of red your pizzas will be rising, think about how to enrich and diversify the seasoning"&amp;". It realizes them will be fun and a pleasure to taste them all! and if you loved this recipe, why do not you try the fried waffles or languages ​​of pizza?")</f>
        <v>a versatile recipe, for those who like to get their hands dirty ... perfect as a snack to take to school, to drink or to enrich the buffet for a birthday party: the pizza dough turned into red pizzas! soft and tasty, seasoned with tomato, oregano and mozzarella. prepare a satisfaction and a pleasure to enjoy them while still hot, warm or slightly heated! Discover how simple it is to prepare them, and while the mixture of red your pizzas will be rising, think about how to enrich and diversify the seasoning. It realizes them will be fun and a pleasure to taste them all! and if you loved this recipe, why do not you try the fried waffles or languages ​​of pizza?</v>
      </c>
    </row>
    <row r="81" spans="1:2" ht="15.75" customHeight="1" x14ac:dyDescent="0.25">
      <c r="A81" s="3" t="s">
        <v>81</v>
      </c>
      <c r="B81" s="3" t="str">
        <f ca="1">IFERROR(__xludf.DUMMYFUNCTION("GOOGLETRANSLATE(A81, ""it"", ""en"")"),"between our typical food recipes road certainly it could not miss the fried dumplings that belongs to the traditional Emilian cuisine. it is an old recipe whose origins seem to date back even to the domination of the Lombards, who used much lard in their "&amp;"dishes, especially for frying. the original recipe of fried dumplings precisely requires frying in lard but nowadays we prefer the use of oil as an alternative. the fried dumplings is a very easy recipe to prepare, you just have a little 'patience to mix "&amp;"together the ingredients: flour, water, milk, lard and yeast. enjoying hot, a fried once and made it cool slightly, accompanied with cold cuts and perhaps a glass of lambrusco. although the recipe is only one, the fried dumplings assumed, in Emilia, diffe"&amp;"rent names depending on the various zones in the province of bologna the fried dumplings called ""crescentina"" in the parma province ""fried cake"", in Reggio province emilia and modena ""fried dumpling,"" while in the piacenza province is more in vogue "&amp;"diction chisulèn dialect. although with the passage of time the fried dumplings has assumed different names, his goodness has remained intact!")</f>
        <v>between our typical food recipes road certainly it could not miss the fried dumplings that belongs to the traditional Emilian cuisine. it is an old recipe whose origins seem to date back even to the domination of the Lombards, who used much lard in their dishes, especially for frying. the original recipe of fried dumplings precisely requires frying in lard but nowadays we prefer the use of oil as an alternative. the fried dumplings is a very easy recipe to prepare, you just have a little 'patience to mix together the ingredients: flour, water, milk, lard and yeast. enjoying hot, a fried once and made it cool slightly, accompanied with cold cuts and perhaps a glass of lambrusco. although the recipe is only one, the fried dumplings assumed, in Emilia, different names depending on the various zones in the province of bologna the fried dumplings called "crescentina" in the parma province "fried cake", in Reggio province emilia and modena "fried dumpling," while in the piacenza province is more in vogue diction chisulèn dialect. although with the passage of time the fried dumplings has assumed different names, his goodness has remained intact!</v>
      </c>
    </row>
    <row r="82" spans="1:2" ht="15.75" customHeight="1" x14ac:dyDescent="0.25">
      <c r="A82" s="3" t="s">
        <v>82</v>
      </c>
      <c r="B82" s="3" t="str">
        <f ca="1">IFERROR(__xludf.DUMMYFUNCTION("GOOGLETRANSLATE(A82, ""it"", ""en"")"),"candid and white like clouds, delicate and brittle enough to embellish desserts. the sweet tooth to crumble even in coffee or hot chocolate. are the meringues! irresistible mousse made of only two ingredients: egg whites and sugar. it seems that the compo"&amp;"und was born in France, hence the name of meringue to the French, but soon became even our adoption. We could therefore say that the meringue is a kind of alter ego of the French. in reality the substantial difference between the two lies in the mode in w"&amp;"hich the egg whites are mounted. in the French meringue it is omitted the passage of the pasteurization through the syrup of sugar and water, so going to directly mount the egg whites in a planetary mixer. We also add some drops of lemon juice to make the"&amp;" dough shiny and fluffy, but above all with a pleasant lemon verbena essence that will make it even more good your meringues. therefore, you are ready to prepare the meringue to the French? eventually you discover that it was easier to do than to say! and"&amp;" to take his hand in training, you can also pick any vegan version!")</f>
        <v>candid and white like clouds, delicate and brittle enough to embellish desserts. the sweet tooth to crumble even in coffee or hot chocolate. are the meringues! irresistible mousse made of only two ingredients: egg whites and sugar. it seems that the compound was born in France, hence the name of meringue to the French, but soon became even our adoption. We could therefore say that the meringue is a kind of alter ego of the French. in reality the substantial difference between the two lies in the mode in which the egg whites are mounted. in the French meringue it is omitted the passage of the pasteurization through the syrup of sugar and water, so going to directly mount the egg whites in a planetary mixer. We also add some drops of lemon juice to make the dough shiny and fluffy, but above all with a pleasant lemon verbena essence that will make it even more good your meringues. therefore, you are ready to prepare the meringue to the French? eventually you discover that it was easier to do than to say! and to take his hand in training, you can also pick any vegan version!</v>
      </c>
    </row>
    <row r="83" spans="1:2" ht="15.75" customHeight="1" x14ac:dyDescent="0.25">
      <c r="A83" s="3" t="s">
        <v>83</v>
      </c>
      <c r="B83" s="3" t="str">
        <f ca="1">IFERROR(__xludf.DUMMYFUNCTION("GOOGLETRANSLATE(A83, ""it"", ""en"")"),"There are genuine and hearty dishes that can warm stomach and heart, especially at high altitude! if you are in Valtellina, in particular in the small town of teglio, you should try the pizzoccheri. beware of imitations, however: although it is a dish of "&amp;"humble origins, pizzoccheri is a dish whose goodness comes not only from the processing of the ingredients but also the choice of the same: the ground buckwheat flour in stone, the vegetable cabbage, butter alp are some of the must-have to let your guests"&amp;" really stunned. also GialloZafferano we have relied for the preparation of one pizzoccheri Valtellina Doc chef, alessandro negrini, this rustic dish expert from an early age, when preparing them was his grandmother. in the footsteps of tradition can make"&amp;" this rich and gorgeous dish, to prepare in summer and in winter, from the same processing pizzoccheri, a type of pasta similar to tagliatelle but shorter, buckwheat flour, type 0 flour and water . to discover all the authentic taste of this first course,"&amp;" follow the steps and suggestions for cooking and sharing a fabulous plate of pizzoccheri hot and racy!")</f>
        <v>There are genuine and hearty dishes that can warm stomach and heart, especially at high altitude! if you are in Valtellina, in particular in the small town of teglio, you should try the pizzoccheri. beware of imitations, however: although it is a dish of humble origins, pizzoccheri is a dish whose goodness comes not only from the processing of the ingredients but also the choice of the same: the ground buckwheat flour in stone, the vegetable cabbage, butter alp are some of the must-have to let your guests really stunned. also GialloZafferano we have relied for the preparation of one pizzoccheri Valtellina Doc chef, alessandro negrini, this rustic dish expert from an early age, when preparing them was his grandmother. in the footsteps of tradition can make this rich and gorgeous dish, to prepare in summer and in winter, from the same processing pizzoccheri, a type of pasta similar to tagliatelle but shorter, buckwheat flour, type 0 flour and water . to discover all the authentic taste of this first course, follow the steps and suggestions for cooking and sharing a fabulous plate of pizzoccheri hot and racy!</v>
      </c>
    </row>
    <row r="84" spans="1:2" ht="15.75" customHeight="1" x14ac:dyDescent="0.25">
      <c r="A84" s="3" t="s">
        <v>84</v>
      </c>
      <c r="B84" s="3" t="str">
        <f ca="1">IFERROR(__xludf.DUMMYFUNCTION("GOOGLETRANSLATE(A84, ""it"", ""en"")"),"stuffed aubergines are a typical dish of the Spanish peasant tradition which over time has become very popular in our country, giving rise to an interesting range of variants. each region has developed its own version on the basis of its typical products "&amp;"and many of them would boast the origin across the country. stuffed aubergines are a ""traditional"" family, one of the classic recipes of her grandmother, especially made of their summer to the abundance of this vegetable. not surprisingly stuffed auberg"&amp;"ines are excellent to be enjoyed hot or cold! from north to south they are stuffed with various ingredients such as meat, pasta, vegetables or rice and consequently are served either as appetizers, first courses, second courses and even at times as sweet."&amp;" moving from region to region, in addition to changing the filling and the type of flow, it also changes the name, which is modified according to the local dialect. we have chosen to offer a recipe of the most classic: the aubergines are emptied of their "&amp;"pulp, which is cooked with the meat to create a rich and tasty filling. covered with plenty of tomato and sprinkle with pecorino cheese are finally pass again in the oven to melt all the flavors together. stuffed aubergines are ideal to be enjoyed at room"&amp;" temperature on hot days. try it too!")</f>
        <v>stuffed aubergines are a typical dish of the Spanish peasant tradition which over time has become very popular in our country, giving rise to an interesting range of variants. each region has developed its own version on the basis of its typical products and many of them would boast the origin across the country. stuffed aubergines are a "traditional" family, one of the classic recipes of her grandmother, especially made of their summer to the abundance of this vegetable. not surprisingly stuffed aubergines are excellent to be enjoyed hot or cold! from north to south they are stuffed with various ingredients such as meat, pasta, vegetables or rice and consequently are served either as appetizers, first courses, second courses and even at times as sweet. moving from region to region, in addition to changing the filling and the type of flow, it also changes the name, which is modified according to the local dialect. we have chosen to offer a recipe of the most classic: the aubergines are emptied of their pulp, which is cooked with the meat to create a rich and tasty filling. covered with plenty of tomato and sprinkle with pecorino cheese are finally pass again in the oven to melt all the flavors together. stuffed aubergines are ideal to be enjoyed at room temperature on hot days. try it too!</v>
      </c>
    </row>
    <row r="85" spans="1:2" ht="15.75" customHeight="1" x14ac:dyDescent="0.25">
      <c r="A85" s="3" t="s">
        <v>85</v>
      </c>
      <c r="B85" s="3" t="str">
        <f ca="1">IFERROR(__xludf.DUMMYFUNCTION("GOOGLETRANSLATE(A85, ""it"", ""en"")"),"the magic cake is a surprisingly sweet, in both taste and sight, which has conquered the web. the recipe is precisely from the net! you may wonder what has the magic of a cake with simple ingredients like flour, eggs, sugar and vanilla extract. with a pro"&amp;"cedure rather fast, able to prepare a cake that during cooking will form three magical layers that have different consistencies, but the same taste, in this case vanilla! the first layer, the one that will be the base, will have a more solid consistency, "&amp;"very similar to that of the flan and a more intense color. the central layer will be soft and slightly gelatinous like a pudding, while the final cover will look like a soft sponge cake, that you will make even more greedy with a sprinkling of powdered su"&amp;"gar. the secret to the best of this sweet success is .. follow a ""orderly disorder""! It has, in fact, add the ingredients in the sequence and at the temperatures indicated, pedessiquamente respecting the indications of the recipe, otherwise the layers w"&amp;"ill not form correttamente.per make this even more magical experience, experience, and make your magic vanilla cake with your eyes closed and assaporatela in all its parts, making delight by the contrast of its layers and its goodness!")</f>
        <v>the magic cake is a surprisingly sweet, in both taste and sight, which has conquered the web. the recipe is precisely from the net! you may wonder what has the magic of a cake with simple ingredients like flour, eggs, sugar and vanilla extract. with a procedure rather fast, able to prepare a cake that during cooking will form three magical layers that have different consistencies, but the same taste, in this case vanilla! the first layer, the one that will be the base, will have a more solid consistency, very similar to that of the flan and a more intense color. the central layer will be soft and slightly gelatinous like a pudding, while the final cover will look like a soft sponge cake, that you will make even more greedy with a sprinkling of powdered sugar. the secret to the best of this sweet success is .. follow a "orderly disorder"! It has, in fact, add the ingredients in the sequence and at the temperatures indicated, pedessiquamente respecting the indications of the recipe, otherwise the layers will not form correttamente.per make this even more magical experience, experience, and make your magic vanilla cake with your eyes closed and assaporatela in all its parts, making delight by the contrast of its layers and its goodness!</v>
      </c>
    </row>
    <row r="86" spans="1:2" ht="15.75" customHeight="1" x14ac:dyDescent="0.25">
      <c r="A86" s="3" t="s">
        <v>86</v>
      </c>
      <c r="B86" s="3" t="str">
        <f ca="1">IFERROR(__xludf.DUMMYFUNCTION("GOOGLETRANSLATE(A86, ""it"", ""en"")"),"""This cake is a paradise!"" here is the famous expression of a noblewoman who gave his name to the paradise cake made by admin Vigoni, Pavia confectioner 800. this cake became the symbol of the city of pavia and is a classic of Italian pastry. so we aske"&amp;"d one of the most important Italian pastry chefs, sal de rice, to prepare it for us, but ... for you! a mix of wholesome, quality ingredients like fresh eggs, lemons and oranges untreated together with bourbon vanilla bean, create a soft and fragrant base"&amp;", the unmistakable taste and sweetness. the golden rules for a fabulous cake heaven? work all the ingredients at the same temperature and pour toggle between dry and liquid compounds to be mixed, for a perfect dough after cooking, neither too soft nor too"&amp;" compact. ideal gustatare in purity for a ""heavenly"" breakfast with a generous sprinkling of powdered sugar, it becomes a ""divine"" dessert with a layer of cream and whipped cream cover, as our version of paradise lemon cake. laced aprons and get ready"&amp;" to enjoy this recipe ""paradise""!")</f>
        <v>"This cake is a paradise!" here is the famous expression of a noblewoman who gave his name to the paradise cake made by admin Vigoni, Pavia confectioner 800. this cake became the symbol of the city of pavia and is a classic of Italian pastry. so we asked one of the most important Italian pastry chefs, sal de rice, to prepare it for us, but ... for you! a mix of wholesome, quality ingredients like fresh eggs, lemons and oranges untreated together with bourbon vanilla bean, create a soft and fragrant base, the unmistakable taste and sweetness. the golden rules for a fabulous cake heaven? work all the ingredients at the same temperature and pour toggle between dry and liquid compounds to be mixed, for a perfect dough after cooking, neither too soft nor too compact. ideal gustatare in purity for a "heavenly" breakfast with a generous sprinkling of powdered sugar, it becomes a "divine" dessert with a layer of cream and whipped cream cover, as our version of paradise lemon cake. laced aprons and get ready to enjoy this recipe "paradise"!</v>
      </c>
    </row>
    <row r="87" spans="1:2" ht="15.75" customHeight="1" x14ac:dyDescent="0.25">
      <c r="A87" s="3" t="s">
        <v>87</v>
      </c>
      <c r="B87" s="3" t="str">
        <f ca="1">IFERROR(__xludf.DUMMYFUNCTION("GOOGLETRANSLATE(A87, ""it"", ""en"")"),"the carrot cake is a pure and simple dessert, a classic for the snack and breakfast for adults and children alike with its delicate orange shade, its rich and soft texture and the fragrance of homemade cakes, conquers all the first slice! with a colored f"&amp;"rosting you can even turn it into a delicious cake theme halloween. the practice of using carrots in sweet recipes is very old: thanks to their natural sweetness, in fact, these vegetables could make up for the shortage of sugar and impart flavor to cakes"&amp;" ... in the Middle Ages! Today the popularity of carrot cake in its simplest and home version derives in large part from the success of carrot cake, the more elaborate the Anglo-Saxon version of the carrot cake; but what I love about this version is its g"&amp;"enuine simplicity, which makes it the perfect dessert for the whole family. even for those who usually vegetables, do not want to just find out!")</f>
        <v>the carrot cake is a pure and simple dessert, a classic for the snack and breakfast for adults and children alike with its delicate orange shade, its rich and soft texture and the fragrance of homemade cakes, conquers all the first slice! with a colored frosting you can even turn it into a delicious cake theme halloween. the practice of using carrots in sweet recipes is very old: thanks to their natural sweetness, in fact, these vegetables could make up for the shortage of sugar and impart flavor to cakes ... in the Middle Ages! Today the popularity of carrot cake in its simplest and home version derives in large part from the success of carrot cake, the more elaborate the Anglo-Saxon version of the carrot cake; but what I love about this version is its genuine simplicity, which makes it the perfect dessert for the whole family. even for those who usually vegetables, do not want to just find out!</v>
      </c>
    </row>
    <row r="88" spans="1:2" ht="15.75" customHeight="1" x14ac:dyDescent="0.25">
      <c r="A88" s="3" t="s">
        <v>88</v>
      </c>
      <c r="B88" s="3" t="str">
        <f ca="1">IFERROR(__xludf.DUMMYFUNCTION("GOOGLETRANSLATE(A88, ""it"", ""en"")"),"strudel is a typical cake of Trentino Alto Adige, but its origins are Turkish. the Turks, who ruled around the seventeenth century hungary, preparing a dessert like apple called baklava. this recipe was changed and transformed by the current Hungarian str"&amp;"udel that soon took hold in Austria which, in turn, dominating for a while some northern territories of Italy, introduced them this delicious cake. the Trentino Alto Adige is now the custodian of the secrets of the apple strudel, which here has had remark"&amp;"able success thanks to the many apple orchards on its territory, which are the key ingredient of the filling of this roll of dough, along with raisins , pine nuts and cinnamon. in this recipe we propose the variety of golden apples, but the original recip"&amp;"e calls for the use of rennet. prepared apple strudel, enjoy it with a steaming cup of mulled wine and become drunk of his intense!")</f>
        <v>strudel is a typical cake of Trentino Alto Adige, but its origins are Turkish. the Turks, who ruled around the seventeenth century hungary, preparing a dessert like apple called baklava. this recipe was changed and transformed by the current Hungarian strudel that soon took hold in Austria which, in turn, dominating for a while some northern territories of Italy, introduced them this delicious cake. the Trentino Alto Adige is now the custodian of the secrets of the apple strudel, which here has had remarkable success thanks to the many apple orchards on its territory, which are the key ingredient of the filling of this roll of dough, along with raisins , pine nuts and cinnamon. in this recipe we propose the variety of golden apples, but the original recipe calls for the use of rennet. prepared apple strudel, enjoy it with a steaming cup of mulled wine and become drunk of his intense!</v>
      </c>
    </row>
    <row r="89" spans="1:2" ht="15.75" customHeight="1" x14ac:dyDescent="0.25">
      <c r="A89" s="3" t="s">
        <v>89</v>
      </c>
      <c r="B89" s="3" t="str">
        <f ca="1">IFERROR(__xludf.DUMMYFUNCTION("GOOGLETRANSLATE(A89, ""it"", ""en"")"),"and 'the most spectacular of all, and when brought to the table always collects the applause of the lucky guests ... it is the paella de mariscos, one of the glories of Spanish cuisine! the word ""mariscos"" means shellfish and defines what are now the st"&amp;"ars of this delicious dish: mussels, squid, prawns and scampi, but also clams, crabs or fish depending on what the market offers. such as paella Valenciana, in fact, there is no certified recipe but the many variations that change depending on availabilit"&amp;"y of ingredients and traditions of each family. in this case the rice is flavored with saffron not only but also with paprika, which gives it a flavor boost more. But to make it all incredibly tasty and fragrant will think the mussels with their cooking w"&amp;"ater, and comics of shellfish in which the rice is cooked for consumption. perfect for a special occasion or simply to share with your friends, after a fresh sangria, paella de mariscos is a dish with a guaranteed success ... you hear that applause!")</f>
        <v>and 'the most spectacular of all, and when brought to the table always collects the applause of the lucky guests ... it is the paella de mariscos, one of the glories of Spanish cuisine! the word "mariscos" means shellfish and defines what are now the stars of this delicious dish: mussels, squid, prawns and scampi, but also clams, crabs or fish depending on what the market offers. such as paella Valenciana, in fact, there is no certified recipe but the many variations that change depending on availability of ingredients and traditions of each family. in this case the rice is flavored with saffron not only but also with paprika, which gives it a flavor boost more. But to make it all incredibly tasty and fragrant will think the mussels with their cooking water, and comics of shellfish in which the rice is cooked for consumption. perfect for a special occasion or simply to share with your friends, after a fresh sangria, paella de mariscos is a dish with a guaranteed success ... you hear that applause!</v>
      </c>
    </row>
    <row r="90" spans="1:2" ht="15.75" customHeight="1" x14ac:dyDescent="0.25">
      <c r="A90" s="3" t="s">
        <v>90</v>
      </c>
      <c r="B90" s="3" t="str">
        <f ca="1">IFERROR(__xludf.DUMMYFUNCTION("GOOGLETRANSLATE(A90, ""it"", ""en"")"),"the meatballs are baked according to a tasty dish, and quick to prepare: succulent morsels of cheese enriched with meat, eggs and prezzemolo.le meatballs in the oven, with their rich and strong taste, really like them at all. are accompanied by mashed pot"&amp;"atoes or with a nice mixed salad!")</f>
        <v>the meatballs are baked according to a tasty dish, and quick to prepare: succulent morsels of cheese enriched with meat, eggs and prezzemolo.le meatballs in the oven, with their rich and strong taste, really like them at all. are accompanied by mashed potatoes or with a nice mixed salad!</v>
      </c>
    </row>
    <row r="91" spans="1:2" ht="15.75" customHeight="1" x14ac:dyDescent="0.25">
      <c r="A91" s="3" t="s">
        <v>91</v>
      </c>
      <c r="B91" s="3" t="str">
        <f ca="1">IFERROR(__xludf.DUMMYFUNCTION("GOOGLETRANSLATE(A91, ""it"", ""en"")"),"Today ... raining meatballs meatballs eggplant! small and tasty morsels to be enjoyed one by one to savor a mix of soft and crisp, perfect to be served as a vegetarian alternative to traditional meatballs, which have nothing to envy! there are many Italia"&amp;"n regions that claim paternity, but one thing is certain: the eggplant meatballs are a recipe that belongs to the south, where in summer you capture the most tender and sweet vegetables! follow our recipe and made this tasty finger food perfect to enhance"&amp;" your buffet or a happy hour with friends, you'll have to eat them with your hands consumandole in a single bite!")</f>
        <v>Today ... raining meatballs meatballs eggplant! small and tasty morsels to be enjoyed one by one to savor a mix of soft and crisp, perfect to be served as a vegetarian alternative to traditional meatballs, which have nothing to envy! there are many Italian regions that claim paternity, but one thing is certain: the eggplant meatballs are a recipe that belongs to the south, where in summer you capture the most tender and sweet vegetables! follow our recipe and made this tasty finger food perfect to enhance your buffet or a happy hour with friends, you'll have to eat them with your hands consumandole in a single bite!</v>
      </c>
    </row>
    <row r="92" spans="1:2" ht="15.75" customHeight="1" x14ac:dyDescent="0.25">
      <c r="A92" s="3" t="s">
        <v>92</v>
      </c>
      <c r="B92" s="3" t="str">
        <f ca="1">IFERROR(__xludf.DUMMYFUNCTION("GOOGLETRANSLATE(A92, ""it"", ""en"")"),"baked pasta is the first Sunday dish par excellence. tasty and rich, this recipe really please everyone! version that we propose is very substantial and involves the use of tomato sauce (although there are versions in white and with vegetables), tasty mea"&amp;"tballs, sauce, provolone, parmesan and hard-boiled eggs, which amalgamated with the pasta, will create an unforgettable dish! when preparing baked pasta is very important to pay attention to cooking pasta, which is drained in the mid al dente to prevent o"&amp;"vercook because of the prolonged passage in the oven that will donate a crust on the surface characteristics so inviting!")</f>
        <v>baked pasta is the first Sunday dish par excellence. tasty and rich, this recipe really please everyone! version that we propose is very substantial and involves the use of tomato sauce (although there are versions in white and with vegetables), tasty meatballs, sauce, provolone, parmesan and hard-boiled eggs, which amalgamated with the pasta, will create an unforgettable dish! when preparing baked pasta is very important to pay attention to cooking pasta, which is drained in the mid al dente to prevent overcook because of the prolonged passage in the oven that will donate a crust on the surface characteristics so inviting!</v>
      </c>
    </row>
    <row r="93" spans="1:2" ht="15.75" customHeight="1" x14ac:dyDescent="0.25">
      <c r="A93" s="3" t="s">
        <v>93</v>
      </c>
      <c r="B93" s="3" t="str">
        <f ca="1">IFERROR(__xludf.DUMMYFUNCTION("GOOGLETRANSLATE(A93, ""it"", ""en"")"),"right from the Sunday lunch, a timeless classic of our tables: the stuffed zucchini! 2.0 grandmothers can go wild on the web by sharing their versions, kept in precious family recipes, perhaps revealing some little secret or trick to facilitate the prepar"&amp;"ation. as tradition of zucchini do not throw anything and this recipe proves it: the pulp, once extracted, is used to flavor the meat filling, the zucchini itself acts as a small containment vessel that houses the tasty toppings. Finally, the cap used to "&amp;"close the zucchini so nice giving it a shape reminiscent of a little 'ones of the Baroque sugar bowls. funny but mostly good, the stuffed zucchini are a classic of our home cooking that we can not give up! Here we offer a recipe for manuel!")</f>
        <v>right from the Sunday lunch, a timeless classic of our tables: the stuffed zucchini! 2.0 grandmothers can go wild on the web by sharing their versions, kept in precious family recipes, perhaps revealing some little secret or trick to facilitate the preparation. as tradition of zucchini do not throw anything and this recipe proves it: the pulp, once extracted, is used to flavor the meat filling, the zucchini itself acts as a small containment vessel that houses the tasty toppings. Finally, the cap used to close the zucchini so nice giving it a shape reminiscent of a little 'ones of the Baroque sugar bowls. funny but mostly good, the stuffed zucchini are a classic of our home cooking that we can not give up! Here we offer a recipe for manuel!</v>
      </c>
    </row>
    <row r="94" spans="1:2" ht="15.75" customHeight="1" x14ac:dyDescent="0.25">
      <c r="A94" s="3" t="s">
        <v>94</v>
      </c>
      <c r="B94" s="3" t="str">
        <f ca="1">IFERROR(__xludf.DUMMYFUNCTION("GOOGLETRANSLATE(A94, ""it"", ""en"")"),"When it comes to recipes rich and succulent the piedmont region takes the field pulling some really wonderful dishes. starting dall'intramontabile vitello tonnato to the famous ravioli del plin. then through recipes like green sauce, irresistible companio"&amp;"n boiled and sandwiches. and sweets? the best! bonet or panna cotta, the consistency of which never fails to conquer the palates of gourmands worldwide. and after this irresistible roundup of goodies that even if by design, are part of the heritage of Ita"&amp;"lian cuisine, maybe we go to the top of all recipes: the grilled sea bass. a second course sought to prepare their own using the eponymous red wine of Piedmont. a rich and succulent recipe to dedicate and give guests during special occasions, and why not,"&amp;" for the Christmas holidays. because we do not love him in the kitchen waste we decided to enrich the sauce by blending the vegetables of the marinade, but if you prefer a more bright color and an even stronger flavor, simply discard them and let restrict"&amp;"ing the bottom resulting in a colorful reduction. Now that you know everything there is to know about the grilled sea bass you just need to start cooking to achieve this precious cult of our kitchen!")</f>
        <v>When it comes to recipes rich and succulent the piedmont region takes the field pulling some really wonderful dishes. starting dall'intramontabile vitello tonnato to the famous ravioli del plin. then through recipes like green sauce, irresistible companion boiled and sandwiches. and sweets? the best! bonet or panna cotta, the consistency of which never fails to conquer the palates of gourmands worldwide. and after this irresistible roundup of goodies that even if by design, are part of the heritage of Italian cuisine, maybe we go to the top of all recipes: the grilled sea bass. a second course sought to prepare their own using the eponymous red wine of Piedmont. a rich and succulent recipe to dedicate and give guests during special occasions, and why not, for the Christmas holidays. because we do not love him in the kitchen waste we decided to enrich the sauce by blending the vegetables of the marinade, but if you prefer a more bright color and an even stronger flavor, simply discard them and let restricting the bottom resulting in a colorful reduction. Now that you know everything there is to know about the grilled sea bass you just need to start cooking to achieve this precious cult of our kitchen!</v>
      </c>
    </row>
    <row r="95" spans="1:2" ht="15.75" customHeight="1" x14ac:dyDescent="0.25">
      <c r="A95" s="3" t="s">
        <v>95</v>
      </c>
      <c r="B95" s="3" t="str">
        <f ca="1">IFERROR(__xludf.DUMMYFUNCTION("GOOGLETRANSLATE(A95, ""it"", ""en"")"),"some people to own soups can not say no. They have the power to warm the hands, body and, not least, the heart. everyone has their own favorite from that of the farmer, probably the classic of classics, mixed up with those of legumes and cereals. but amon"&amp;"g all the land (is because there are also soups seafood, such as mussels) is one that is above all: the lentil soup. probably the simplest, the most humble and above all the most good. some even said that those looking for the pampering really want chickp"&amp;"eas. then define the pea soup a dish amarcord is absolutely correct, do you agree? that's our recipe, let us know if you have warmed my heart.")</f>
        <v>some people to own soups can not say no. They have the power to warm the hands, body and, not least, the heart. everyone has their own favorite from that of the farmer, probably the classic of classics, mixed up with those of legumes and cereals. but among all the land (is because there are also soups seafood, such as mussels) is one that is above all: the lentil soup. probably the simplest, the most humble and above all the most good. some even said that those looking for the pampering really want chickpeas. then define the pea soup a dish amarcord is absolutely correct, do you agree? that's our recipe, let us know if you have warmed my heart.</v>
      </c>
    </row>
    <row r="96" spans="1:2" ht="15.75" customHeight="1" x14ac:dyDescent="0.25">
      <c r="A96" s="3" t="s">
        <v>96</v>
      </c>
      <c r="B96" s="3" t="str">
        <f ca="1">IFERROR(__xludf.DUMMYFUNCTION("GOOGLETRANSLATE(A96, ""it"", ""en"")"),"lasagna succulent, irresistible baked potatoes and meatloaf inevitable are all typical Sunday dishes, but for a really strong lunch on your table can not miss a baking sheet, still smoking, these delicious cannelloni. these succulent cylinders of pasta fi"&amp;"lled with a mix of meat and sausage, topped with bechamel sauce and tomato are a typical Emilian preparation. a dish so rich and delicious perfect for Sunday lunch, for example, for Easter Sunday! We tasted them all at least once in life. Of course, the i"&amp;"dea of ​​cannelloni prepared by our grandmothers brings back good memories to mind ... following our advice and with a little 'patience you'll get a dish that will conquer all your guests, approval worthy of Grandma! Also prepare them for your Christmas m"&amp;"enu!")</f>
        <v>lasagna succulent, irresistible baked potatoes and meatloaf inevitable are all typical Sunday dishes, but for a really strong lunch on your table can not miss a baking sheet, still smoking, these delicious cannelloni. these succulent cylinders of pasta filled with a mix of meat and sausage, topped with bechamel sauce and tomato are a typical Emilian preparation. a dish so rich and delicious perfect for Sunday lunch, for example, for Easter Sunday! We tasted them all at least once in life. Of course, the idea of ​​cannelloni prepared by our grandmothers brings back good memories to mind ... following our advice and with a little 'patience you'll get a dish that will conquer all your guests, approval worthy of Grandma! Also prepare them for your Christmas menu!</v>
      </c>
    </row>
    <row r="97" spans="1:2" ht="15.75" customHeight="1" x14ac:dyDescent="0.25">
      <c r="A97" s="3" t="s">
        <v>97</v>
      </c>
      <c r="B97" s="3" t="str">
        <f ca="1">IFERROR(__xludf.DUMMYFUNCTION("GOOGLETRANSLATE(A97, ""it"", ""en"")"),"Today we will make a leap in the Middle East to present one of the best-known fast vegetarian dishes: hummus. Many countries claim its paternity, but even today he does not exactly know the source. and 'one of the oldest and widespread preparations in tim"&amp;"e in all Arab countries, thanks to the simplicity of its ingredients. a delicious cream, a very particular taste: delicate and aromatic, for the presence of chickpeas and tahini, but also slightly sour by the addition of lemon juice that gives the right b"&amp;"alance in this recipe. in this version we wanted to revive the ancient tradition, producing the homemade tahini. for the occasion we are armed with ""suribachi"" and ""surikogi"" with which the past they used the flour and we used to mix and crush all the"&amp;" ingredients for a fantastic and even hummus genuine! be captivated by this very versatile dish, used to accompany the felafel, or as spreadable cream. a pinch of smoked paprika and your hummus literally will be snapped during an aperitif!")</f>
        <v>Today we will make a leap in the Middle East to present one of the best-known fast vegetarian dishes: hummus. Many countries claim its paternity, but even today he does not exactly know the source. and 'one of the oldest and widespread preparations in time in all Arab countries, thanks to the simplicity of its ingredients. a delicious cream, a very particular taste: delicate and aromatic, for the presence of chickpeas and tahini, but also slightly sour by the addition of lemon juice that gives the right balance in this recipe. in this version we wanted to revive the ancient tradition, producing the homemade tahini. for the occasion we are armed with "suribachi" and "surikogi" with which the past they used the flour and we used to mix and crush all the ingredients for a fantastic and even hummus genuine! be captivated by this very versatile dish, used to accompany the felafel, or as spreadable cream. a pinch of smoked paprika and your hummus literally will be snapped during an aperitif!</v>
      </c>
    </row>
    <row r="98" spans="1:2" ht="15.75" customHeight="1" x14ac:dyDescent="0.25">
      <c r="A98" s="3" t="s">
        <v>98</v>
      </c>
      <c r="B98" s="3" t="str">
        <f ca="1">IFERROR(__xludf.DUMMYFUNCTION("GOOGLETRANSLATE(A98, ""it"", ""en"")"),"if you have already achieved our recipe for spaetzle, the famous Tyrolean dumplings, and you are now experts in the use of traditional and ingenious spätzlehobel, you just need to also try another traditional variant of this first dish: the spinach spaetz"&amp;"le with bacon and cream. to realize the mixture of these delicious and colorful gnocchetti using the puree of boiled spinach, which gives that bright green color and the unique flavor of the bitter notes that delightfully contrasts with the cream, which i"&amp;"n turn makes the irresistibly creamy dish. a handful of strips of crispy bacon complete this tasty dish. lovers of Mediterranean flavors can try a perfumed variant of spätzle with tomato and lemon, a tasty meeting of all Italian flavors!")</f>
        <v>if you have already achieved our recipe for spaetzle, the famous Tyrolean dumplings, and you are now experts in the use of traditional and ingenious spätzlehobel, you just need to also try another traditional variant of this first dish: the spinach spaetzle with bacon and cream. to realize the mixture of these delicious and colorful gnocchetti using the puree of boiled spinach, which gives that bright green color and the unique flavor of the bitter notes that delightfully contrasts with the cream, which in turn makes the irresistibly creamy dish. a handful of strips of crispy bacon complete this tasty dish. lovers of Mediterranean flavors can try a perfumed variant of spätzle with tomato and lemon, a tasty meeting of all Italian flavors!</v>
      </c>
    </row>
    <row r="99" spans="1:2" ht="15.75" customHeight="1" x14ac:dyDescent="0.25">
      <c r="A99" s="3" t="s">
        <v>99</v>
      </c>
      <c r="B99" s="3" t="str">
        <f ca="1">IFERROR(__xludf.DUMMYFUNCTION("GOOGLETRANSLATE(A99, ""it"", ""en"")"),"""This is a dish that you have to leave it to the people of Milan, being a specialty of the Lombardy region. I intend therefore to describe it without any pretension, in fear of being teased. "" so pilgrim artusi introduces the recipe of the shanks Milane"&amp;"se inside the first recipe of the history of Italian cuisine: a representative dish that even seems to date back to the Middle Ages, characterized by a particular cutting made extremely tender meat from the long cooking and the presence of marrow which di"&amp;"ssolving makes even more succulent preparation. Another distinctive feature of the OS Buus a la Milanesa is the addition of gremolada, chopped parsley and garlic scented with lemon peel that complements and enhances the flavor of veal. usually proposed as"&amp;" a single dish along with the inevitable yellow risotto, ossobuco alla milanese can also be served as a tasty second course of meat, maybe in the version with peas or accompanied with a nice portion of polenta! we, like artusi, we choose to introduce our "&amp;"version of the shanks Milanese so simple and unpretentious ... we let the taste to talk and to transport you on a journey through the traditional flavors of this territory.")</f>
        <v>"This is a dish that you have to leave it to the people of Milan, being a specialty of the Lombardy region. I intend therefore to describe it without any pretension, in fear of being teased. " so pilgrim artusi introduces the recipe of the shanks Milanese inside the first recipe of the history of Italian cuisine: a representative dish that even seems to date back to the Middle Ages, characterized by a particular cutting made extremely tender meat from the long cooking and the presence of marrow which dissolving makes even more succulent preparation. Another distinctive feature of the OS Buus a la Milanesa is the addition of gremolada, chopped parsley and garlic scented with lemon peel that complements and enhances the flavor of veal. usually proposed as a single dish along with the inevitable yellow risotto, ossobuco alla milanese can also be served as a tasty second course of meat, maybe in the version with peas or accompanied with a nice portion of polenta! we, like artusi, we choose to introduce our version of the shanks Milanese so simple and unpretentious ... we let the taste to talk and to transport you on a journey through the traditional flavors of this territory.</v>
      </c>
    </row>
    <row r="100" spans="1:2" ht="15.75" customHeight="1" x14ac:dyDescent="0.25">
      <c r="A100" s="3" t="s">
        <v>100</v>
      </c>
      <c r="B100" s="3" t="str">
        <f ca="1">IFERROR(__xludf.DUMMYFUNCTION("GOOGLETRANSLATE(A100, ""it"", ""en"")"),"focaccia with cheese, or cheese fugassa co, is a typical Ligurian recipe, a specialty of Recco, small town of the Riviera di Levante. the reputation of Recco in terms of buns is recognized throughout the world and surely this focaccia has particularly con"&amp;"tributed to the creation of that reputation. will be for the union particularly successful between focaccia and cheese, but this cake like it at all, young and old. the history of cheese focaccia begins at the time of the Third Crusade when recchesi farme"&amp;"rs, forced to take refuge in the hinterland because of the Saracen invasions, and having only water, semolina flour, oil and formaggetta, invented this cake that has remained the local culinary heritage. the 800, when they began to sprout the first restau"&amp;"rants, the cheese focaccia was included in the ""menu"" but it was only served during the feast of the dead. in the early '50s, with the development of tourism, the cheese focaccia became one of the most popular dishes and requested by tourists and for th"&amp;"is reason, the innkeepers, and bakers, began to serve not only during the celebration of the dead, but all the year. nowadays, find the cheese focaccia is really very simple: it is found in bakeries, restaurants, pizzerias, local all who made the famous f"&amp;"ocaccia their strength.")</f>
        <v>focaccia with cheese, or cheese fugassa co, is a typical Ligurian recipe, a specialty of Recco, small town of the Riviera di Levante. the reputation of Recco in terms of buns is recognized throughout the world and surely this focaccia has particularly contributed to the creation of that reputation. will be for the union particularly successful between focaccia and cheese, but this cake like it at all, young and old. the history of cheese focaccia begins at the time of the Third Crusade when recchesi farmers, forced to take refuge in the hinterland because of the Saracen invasions, and having only water, semolina flour, oil and formaggetta, invented this cake that has remained the local culinary heritage. the 800, when they began to sprout the first restaurants, the cheese focaccia was included in the "menu" but it was only served during the feast of the dead. in the early '50s, with the development of tourism, the cheese focaccia became one of the most popular dishes and requested by tourists and for this reason, the innkeepers, and bakers, began to serve not only during the celebration of the dead, but all the year. nowadays, find the cheese focaccia is really very simple: it is found in bakeries, restaurants, pizzerias, local all who made the famous focaccia their strength.</v>
      </c>
    </row>
    <row r="101" spans="1:2" ht="15.75" customHeight="1" x14ac:dyDescent="0.25">
      <c r="A101" s="3" t="s">
        <v>101</v>
      </c>
      <c r="B101" s="3" t="str">
        <f ca="1">IFERROR(__xludf.DUMMYFUNCTION("GOOGLETRANSLATE(A101, ""it"", ""en"")"),"zucchini are among the most versatile and beloved vegetables that allow us to make full of flavor and health! now covers them in their capacity as classical and traditional, the stars of a creamy risotto and very tasty! adding a little butter and grated c"&amp;"heese to cream the result will be really satisfying: a risotto creamy and luscious zucchini makes it special lunch everyday and will win over even those who turn up their nose at vegetables, young and old who are .. . let it bet?")</f>
        <v>zucchini are among the most versatile and beloved vegetables that allow us to make full of flavor and health! now covers them in their capacity as classical and traditional, the stars of a creamy risotto and very tasty! adding a little butter and grated cheese to cream the result will be really satisfying: a risotto creamy and luscious zucchini makes it special lunch everyday and will win over even those who turn up their nose at vegetables, young and old who are .. . let it bet?</v>
      </c>
    </row>
    <row r="102" spans="1:2" ht="15.75" customHeight="1" x14ac:dyDescent="0.25">
      <c r="A102" s="3" t="s">
        <v>102</v>
      </c>
      <c r="B102" s="3" t="str">
        <f ca="1">IFERROR(__xludf.DUMMYFUNCTION("GOOGLETRANSLATE(A102, ""it"", ""en"")"),"easy, fast, fresh and delicious! it seems impossible that a cake can be all of these things together? Perhaps you have not yet tried our cold yogurt cake, a delicate dessert light taste enriched with juicy berries. you're experienced in the kitchen or not"&amp;", does not matter, this delight is realized in a flash and requires no oven or stove, and is therefore perfect for the summer season. cold yogurt cake will become your sweet summer par excellence, have fun testing the sweet tooth of flavor combinations by"&amp;" changing the taste of the yogurt in the cream and garnish the cake with fresh fruit to taste or a more refined coulis served here every time a new cake !")</f>
        <v>easy, fast, fresh and delicious! it seems impossible that a cake can be all of these things together? Perhaps you have not yet tried our cold yogurt cake, a delicate dessert light taste enriched with juicy berries. you're experienced in the kitchen or not, does not matter, this delight is realized in a flash and requires no oven or stove, and is therefore perfect for the summer season. cold yogurt cake will become your sweet summer par excellence, have fun testing the sweet tooth of flavor combinations by changing the taste of the yogurt in the cream and garnish the cake with fresh fruit to taste or a more refined coulis served here every time a new cake !</v>
      </c>
    </row>
    <row r="103" spans="1:2" ht="15.75" customHeight="1" x14ac:dyDescent="0.25">
      <c r="A103" s="3" t="s">
        <v>103</v>
      </c>
      <c r="B103" s="3" t="str">
        <f ca="1">IFERROR(__xludf.DUMMYFUNCTION("GOOGLETRANSLATE(A103, ""it"", ""en"")"),"The banana cake is a sweet soft and tasty to serve as an accompaniment to tea or coffee. prepared with banana pulp and chopped nuts, banana cake is perfect as a fruit cake for children and can be a good idea for the snack of children. the banana is a vers"&amp;"atile fruit that, in addition to being eaten alone, lends itself well to realize many other sweets, such as upside-down cake banana or donut bananas and peanuts. The best time to use bananas in the preparation of this cake is when they are ripe so that th"&amp;"e cake will be more tasty and fragrant. This banana cake is in fact also a great way to use overripe bananas that you can not consume. the recipe is really simple to prepare and at the same time a tasty way to consume the fruit!")</f>
        <v>The banana cake is a sweet soft and tasty to serve as an accompaniment to tea or coffee. prepared with banana pulp and chopped nuts, banana cake is perfect as a fruit cake for children and can be a good idea for the snack of children. the banana is a versatile fruit that, in addition to being eaten alone, lends itself well to realize many other sweets, such as upside-down cake banana or donut bananas and peanuts. The best time to use bananas in the preparation of this cake is when they are ripe so that the cake will be more tasty and fragrant. This banana cake is in fact also a great way to use overripe bananas that you can not consume. the recipe is really simple to prepare and at the same time a tasty way to consume the fruit!</v>
      </c>
    </row>
    <row r="104" spans="1:2" ht="15.75" customHeight="1" x14ac:dyDescent="0.25">
      <c r="A104" s="3" t="s">
        <v>104</v>
      </c>
      <c r="B104" s="3" t="str">
        <f ca="1">IFERROR(__xludf.DUMMYFUNCTION("GOOGLETRANSLATE(A104, ""it"", ""en"")"),"Italian tradition of seafood has many important recipes such as spaghetti with clams or sautéed mussels and clams up finish in regional delicacies such as fish soup Fano or spawning with clams, to name a few. but in many restaurants you happened to read o"&amp;"r enjoy the spaghetti. why not try to make them at home then? in a dish they are concentrated all the scents of the Mediterranean that season spaghetti, risottati in the pan to absorb the flavor of the sea and become even more appetizing! There are countl"&amp;"ess versions of this delicacy, we will propose our own, with clams and mussels along with the delicious meat of the scampi! but you feel free to add or replace ingredients with lupins, razor clams, cuttlefish, octopus and enjoy as well the spaghetti with "&amp;"rock always different, but above all more and more good!")</f>
        <v>Italian tradition of seafood has many important recipes such as spaghetti with clams or sautéed mussels and clams up finish in regional delicacies such as fish soup Fano or spawning with clams, to name a few. but in many restaurants you happened to read or enjoy the spaghetti. why not try to make them at home then? in a dish they are concentrated all the scents of the Mediterranean that season spaghetti, risottati in the pan to absorb the flavor of the sea and become even more appetizing! There are countless versions of this delicacy, we will propose our own, with clams and mussels along with the delicious meat of the scampi! but you feel free to add or replace ingredients with lupins, razor clams, cuttlefish, octopus and enjoy as well the spaghetti with rock always different, but above all more and more good!</v>
      </c>
    </row>
    <row r="105" spans="1:2" ht="15.75" customHeight="1" x14ac:dyDescent="0.25">
      <c r="A105" s="3" t="s">
        <v>105</v>
      </c>
      <c r="B105" s="3" t="str">
        <f ca="1">IFERROR(__xludf.DUMMYFUNCTION("GOOGLETRANSLATE(A105, ""it"", ""en"")"),"is neither a first nor a classic plate of spaghetti frittata to serve as the second, is a unique dish mouth-watering taste and strictly sliced: the omelette spaghetti! just say the name is your mouth: your grandmothers, aunts and mothers guard the secret "&amp;"of the perfect omelette spaghetti pull off the sea as a robust capacity to share at noon or to be served at home as a dish for recycling do not waste the remaining dough the night before. our version includes the addition of smoked cheese and bacon, but t"&amp;"here are those who just adds Parmesan at the base of spaghetti with tomato sauce, as happens in Naples. we tried so many versions that we can not tell you what our favorite, even the simplest variant, the scammaro omelette!")</f>
        <v>is neither a first nor a classic plate of spaghetti frittata to serve as the second, is a unique dish mouth-watering taste and strictly sliced: the omelette spaghetti! just say the name is your mouth: your grandmothers, aunts and mothers guard the secret of the perfect omelette spaghetti pull off the sea as a robust capacity to share at noon or to be served at home as a dish for recycling do not waste the remaining dough the night before. our version includes the addition of smoked cheese and bacon, but there are those who just adds Parmesan at the base of spaghetti with tomato sauce, as happens in Naples. we tried so many versions that we can not tell you what our favorite, even the simplest variant, the scammaro omelette!</v>
      </c>
    </row>
    <row r="106" spans="1:2" ht="15.75" customHeight="1" x14ac:dyDescent="0.25">
      <c r="A106" s="3" t="s">
        <v>106</v>
      </c>
      <c r="B106" s="3" t="str">
        <f ca="1">IFERROR(__xludf.DUMMYFUNCTION("GOOGLETRANSLATE(A106, ""it"", ""en"")"),"pastry, a delicious and fragrant cream cheese and irresistible chocolate chips! these are the ingredients needed to prepare the recipe today: the ricotta tart. a simple and homely sweet to enjoy at any time of the day, especially for the snack! so if you "&amp;"have friends that soon will ring at your door, or the children who ask their reward for doing all the tasks, know that this is the perfect dessert for them ... even in covered version of jam! do not be surprised if it will be snapped up like hotcakes, the"&amp;" ricotta tart is unsurpassed!")</f>
        <v>pastry, a delicious and fragrant cream cheese and irresistible chocolate chips! these are the ingredients needed to prepare the recipe today: the ricotta tart. a simple and homely sweet to enjoy at any time of the day, especially for the snack! so if you have friends that soon will ring at your door, or the children who ask their reward for doing all the tasks, know that this is the perfect dessert for them ... even in covered version of jam! do not be surprised if it will be snapped up like hotcakes, the ricotta tart is unsurpassed!</v>
      </c>
    </row>
    <row r="107" spans="1:2" ht="15.75" customHeight="1" x14ac:dyDescent="0.25">
      <c r="A107" s="3" t="s">
        <v>107</v>
      </c>
      <c r="B107" s="3" t="str">
        <f ca="1">IFERROR(__xludf.DUMMYFUNCTION("GOOGLETRANSLATE(A107, ""it"", ""en"")"),"What makes the cannelloni with ricotta and spinach so irresistible? their genuine simplicity? the balance between fresh homemade pasta and soft filling? the golden crust of delicious white sauce? or perhaps their scent of home, the Sunday lunch as it once"&amp;" was? We thought about it a lot ', but we could not find a single answer: they are all equally precious ingredients that make this recipe a timeless classic Italian cuisine, much loved by young and old. and to round off a family meal, you can bring to the"&amp;" table a delicious soft tart with cream!")</f>
        <v>What makes the cannelloni with ricotta and spinach so irresistible? their genuine simplicity? the balance between fresh homemade pasta and soft filling? the golden crust of delicious white sauce? or perhaps their scent of home, the Sunday lunch as it once was? We thought about it a lot ', but we could not find a single answer: they are all equally precious ingredients that make this recipe a timeless classic Italian cuisine, much loved by young and old. and to round off a family meal, you can bring to the table a delicious soft tart with cream!</v>
      </c>
    </row>
    <row r="108" spans="1:2" ht="15.75" customHeight="1" x14ac:dyDescent="0.25">
      <c r="A108" s="3" t="s">
        <v>108</v>
      </c>
      <c r="B108" s="3" t="str">
        <f ca="1">IFERROR(__xludf.DUMMYFUNCTION("GOOGLETRANSLATE(A108, ""it"", ""en"")"),"thinking about the Asian food come to mind at once unique and spicy dishes, like the famous chicken curry! a load of flavor dish, unmistakable color that immediately india. the main feature of this recipe are the spices, a particular and special bouquet t"&amp;"hat varies from country to country and according to their tastes. curry, masala, or more precisely, it is in fact a mixture obtained from the beating of different spices and is commercially ready or you can easily create at home. we opted for the second s"&amp;"olution, and we offer a mixture made using among other turmeric that gives the typical yellow color, cayenne pepper with a light spiciness and the heady scent and cumin which will be the predominant note! awakening the spices in a pan all inzieranno scent"&amp;"s to spread in the house and in a moment you will feel transported to one of the classic spice markets, perhaps directly to new delhi! you even made our chicken curry for ethnically themed dinner and do not forget to prepare a bowl of basmati rice to acco"&amp;"mpany him, just as tradition!")</f>
        <v>thinking about the Asian food come to mind at once unique and spicy dishes, like the famous chicken curry! a load of flavor dish, unmistakable color that immediately india. the main feature of this recipe are the spices, a particular and special bouquet that varies from country to country and according to their tastes. curry, masala, or more precisely, it is in fact a mixture obtained from the beating of different spices and is commercially ready or you can easily create at home. we opted for the second solution, and we offer a mixture made using among other turmeric that gives the typical yellow color, cayenne pepper with a light spiciness and the heady scent and cumin which will be the predominant note! awakening the spices in a pan all inzieranno scents to spread in the house and in a moment you will feel transported to one of the classic spice markets, perhaps directly to new delhi! you even made our chicken curry for ethnically themed dinner and do not forget to prepare a bowl of basmati rice to accompany him, just as tradition!</v>
      </c>
    </row>
    <row r="109" spans="1:2" ht="15.75" customHeight="1" x14ac:dyDescent="0.25">
      <c r="A109" s="3" t="s">
        <v>109</v>
      </c>
      <c r="B109" s="3" t="str">
        <f ca="1">IFERROR(__xludf.DUMMYFUNCTION("GOOGLETRANSLATE(A109, ""it"", ""en"")"),"saltimbocca alla romana, as the name suggests, they are one of the horses of battle of Roman cuisine, such as carbonara. regardless of the geographical origin, saltimbocca alla romana abroad represent a great source of pride for the good Italian cuisine, "&amp;"are in fact the main course best known immediately after the spaghetti. can you imagine why? a succulent dish that can not jump directly into the mouth! over the years the recipe has undergone customizations such a short floured before cooking, the saltim"&amp;"bocca are rolled before cooking, there is also the person replacing the butter with the oil. come and discover our own version of this delicious and easy recipe for saltimbocca alla romana.")</f>
        <v>saltimbocca alla romana, as the name suggests, they are one of the horses of battle of Roman cuisine, such as carbonara. regardless of the geographical origin, saltimbocca alla romana abroad represent a great source of pride for the good Italian cuisine, are in fact the main course best known immediately after the spaghetti. can you imagine why? a succulent dish that can not jump directly into the mouth! over the years the recipe has undergone customizations such a short floured before cooking, the saltimbocca are rolled before cooking, there is also the person replacing the butter with the oil. come and discover our own version of this delicious and easy recipe for saltimbocca alla romana.</v>
      </c>
    </row>
    <row r="110" spans="1:2" ht="15.75" customHeight="1" x14ac:dyDescent="0.25">
      <c r="A110" s="3" t="s">
        <v>110</v>
      </c>
      <c r="B110" s="3" t="str">
        <f ca="1">IFERROR(__xludf.DUMMYFUNCTION("GOOGLETRANSLATE(A110, ""it"", ""en"")"),"in Italy it is often confused with diplomatic cream, while in France is recognized at first glance ... the whipped cream is a basic preparation widely used in confectionery, not only in French, and is perfect for garnishing cakes, puff pastry or puffs wat"&amp;"erfall as profiteroles, majestic cakes like the saint honor and even of simple rolls and sweet tooth such as gluten-free because the preparation does not include ingredients from wheat. contrary to what many Italians think, Chantilly cream is not made up "&amp;"of custard and whipped cream, but only the latter worked with icing sugar and vaniglia.creata from French françois vatel in the seventeenth century, the chantilly cream takes its the name of the castle where vatel was superintendent of the kitchen. then f"&amp;"rom there it spread rapidly, probably because of its simple taste, ease of performance and elegance that gives many desserts!")</f>
        <v>in Italy it is often confused with diplomatic cream, while in France is recognized at first glance ... the whipped cream is a basic preparation widely used in confectionery, not only in French, and is perfect for garnishing cakes, puff pastry or puffs waterfall as profiteroles, majestic cakes like the saint honor and even of simple rolls and sweet tooth such as gluten-free because the preparation does not include ingredients from wheat. contrary to what many Italians think, Chantilly cream is not made up of custard and whipped cream, but only the latter worked with icing sugar and vaniglia.creata from French françois vatel in the seventeenth century, the chantilly cream takes its the name of the castle where vatel was superintendent of the kitchen. then from there it spread rapidly, probably because of its simple taste, ease of performance and elegance that gives many desserts!</v>
      </c>
    </row>
    <row r="111" spans="1:2" ht="15.75" customHeight="1" x14ac:dyDescent="0.25">
      <c r="A111" s="3" t="s">
        <v>111</v>
      </c>
      <c r="B111" s="3" t="str">
        <f ca="1">IFERROR(__xludf.DUMMYFUNCTION("GOOGLETRANSLATE(A111, ""it"", ""en"")"),"the omelet is a dish of French origin, which should not be confused with the classic Italian frittata. It may seem like a simple thing to prepare and actually the omelet is accomplished in a few minutes, but this recipe can hide many dangers! Today in the"&amp;" saffron kitchen we had the honor to host Cristina Bowerman, a great chef who explained how to get the perfect omelets! it starts with the choice of eggs, which must be fresh, with only an excellent ingredient can turn a simple dish like the omelet into s"&amp;"omething really special! then you switch to cooking, which must take place at low flame: the egg cooking slowly in fact will give all its softness. but beware, despite all our tips, you'll have to trust your feelings and understand when is the right time "&amp;"to fold the omelet as a kind of crescent! that moment that will allow you to get a slight uniform browning on the outside, creamy inside and an even or, as they say in ""slimy"". enriched the omelet with cheese or salami, maybe you can also taste the vege"&amp;"table omelets! your omelets served with a fruit juice or a juice for a rich and full breakfast ... more ""breakfast"" that breakfast! a moment that can give you the right energy for the whole day ... good and very nutritious!")</f>
        <v>the omelet is a dish of French origin, which should not be confused with the classic Italian frittata. It may seem like a simple thing to prepare and actually the omelet is accomplished in a few minutes, but this recipe can hide many dangers! Today in the saffron kitchen we had the honor to host Cristina Bowerman, a great chef who explained how to get the perfect omelets! it starts with the choice of eggs, which must be fresh, with only an excellent ingredient can turn a simple dish like the omelet into something really special! then you switch to cooking, which must take place at low flame: the egg cooking slowly in fact will give all its softness. but beware, despite all our tips, you'll have to trust your feelings and understand when is the right time to fold the omelet as a kind of crescent! that moment that will allow you to get a slight uniform browning on the outside, creamy inside and an even or, as they say in "slimy". enriched the omelet with cheese or salami, maybe you can also taste the vegetable omelets! your omelets served with a fruit juice or a juice for a rich and full breakfast ... more "breakfast" that breakfast! a moment that can give you the right energy for the whole day ... good and very nutritious!</v>
      </c>
    </row>
    <row r="112" spans="1:2" ht="15.75" customHeight="1" x14ac:dyDescent="0.25">
      <c r="A112" s="3" t="s">
        <v>112</v>
      </c>
      <c r="B112" s="3" t="str">
        <f ca="1">IFERROR(__xludf.DUMMYFUNCTION("GOOGLETRANSLATE(A112, ""it"", ""en"")"),"slices of milk cocoa are greedy snacks homemade fluffy composed of two layers of cookie dough to cocoa stuffed with a tasty and velvety cream milk. prepare at home the cocoa slices milk is simple and fun, and you can also involve your children! a soft can"&amp;"dy to be enjoyed as an afternoon snack, ideal to wear to a party, maybe with our soft cakes and the irresistible cake mars! you will see that is sweeping the little ones ... and more!")</f>
        <v>slices of milk cocoa are greedy snacks homemade fluffy composed of two layers of cookie dough to cocoa stuffed with a tasty and velvety cream milk. prepare at home the cocoa slices milk is simple and fun, and you can also involve your children! a soft candy to be enjoyed as an afternoon snack, ideal to wear to a party, maybe with our soft cakes and the irresistible cake mars! you will see that is sweeping the little ones ... and more!</v>
      </c>
    </row>
    <row r="113" spans="1:2" ht="15.75" customHeight="1" x14ac:dyDescent="0.25">
      <c r="A113" s="3" t="s">
        <v>113</v>
      </c>
      <c r="B113" s="3" t="str">
        <f ca="1">IFERROR(__xludf.DUMMYFUNCTION("GOOGLETRANSLATE(A113, ""it"", ""en"")"),"what is for lunch? baked meatloaf! who among us has never tasted a genuine and rich homemade meatloaf prepared with loving hands of mothers and grandmothers, inevitable appointment Sunday, churn out this fragrant delight able to muster all guests? the mea"&amp;"tloaf in the oven is a traditional recipe with a thousand variations, such as stuffed with spinach and smoked cheese and the chicken. top secret ingredients are kept in old cookbooks or even just in the historical memory of the cooks at home ... one thing"&amp;" is certain and common to all these versions: the meatloaf is an easy recipe to make, which began as a flat recovery, so it is versatile in the choice meat and aromas. only undisputed rule: the result of this judicious mix must return a soft and juicy dis"&amp;"h to accompany savory contours, such as potatoes, for example, the Mediterranean. to those who already have the perfect recipe, to those who are still searching and finally to those who have never competed in this preparation, our baked meatloaf is dedica"&amp;"ted to all of you!")</f>
        <v>what is for lunch? baked meatloaf! who among us has never tasted a genuine and rich homemade meatloaf prepared with loving hands of mothers and grandmothers, inevitable appointment Sunday, churn out this fragrant delight able to muster all guests? the meatloaf in the oven is a traditional recipe with a thousand variations, such as stuffed with spinach and smoked cheese and the chicken. top secret ingredients are kept in old cookbooks or even just in the historical memory of the cooks at home ... one thing is certain and common to all these versions: the meatloaf is an easy recipe to make, which began as a flat recovery, so it is versatile in the choice meat and aromas. only undisputed rule: the result of this judicious mix must return a soft and juicy dish to accompany savory contours, such as potatoes, for example, the Mediterranean. to those who already have the perfect recipe, to those who are still searching and finally to those who have never competed in this preparation, our baked meatloaf is dedicated to all of you!</v>
      </c>
    </row>
    <row r="114" spans="1:2" ht="15.75" customHeight="1" x14ac:dyDescent="0.25">
      <c r="A114" s="3" t="s">
        <v>114</v>
      </c>
      <c r="B114" s="3" t="str">
        <f ca="1">IFERROR(__xludf.DUMMYFUNCTION("GOOGLETRANSLATE(A114, ""it"", ""en"")"),"how to resist a delicious vegetable gratin? we are left groped by so many tempting recipes using pumpkin, endive and mixed vegetables, tasty made from brown and crispy surface that is created with the gratin in the oven. Here we suggest a timeless classic"&amp;", a typical winter home preparation that can make even the least loved sweet tooth vegetables: cauliflower au gratin. the irresistible crust that is created during cooking hides a creamy and flavorful heart of bechamel sauce and parmesan. the result is a "&amp;"vegetarian side dish delicious and genuine that will whet the appetite of the whole family.")</f>
        <v>how to resist a delicious vegetable gratin? we are left groped by so many tempting recipes using pumpkin, endive and mixed vegetables, tasty made from brown and crispy surface that is created with the gratin in the oven. Here we suggest a timeless classic, a typical winter home preparation that can make even the least loved sweet tooth vegetables: cauliflower au gratin. the irresistible crust that is created during cooking hides a creamy and flavorful heart of bechamel sauce and parmesan. the result is a vegetarian side dish delicious and genuine that will whet the appetite of the whole family.</v>
      </c>
    </row>
    <row r="115" spans="1:2" ht="15.75" customHeight="1" x14ac:dyDescent="0.25">
      <c r="A115" s="3" t="s">
        <v>115</v>
      </c>
      <c r="B115" s="3" t="str">
        <f ca="1">IFERROR(__xludf.DUMMYFUNCTION("GOOGLETRANSLATE(A115, ""it"", ""en"")"),"how many times did you provide a custard or a dessert that only required the use of egg yolks? besides the usual meringues to reuse the egg whites there are sweet tricks like the one we propose here: the cakes with coconut! with three simple ingredients a"&amp;"nd a few minutes you are able to prepare these delicious pastries, characterized by a fragrant outer crust and a soft heart! the cakes with coconut enclose all the taste of this amazing fruit used in the form of small flakes (rapè) in the kitchen give muc"&amp;"h satisfaction; you may have already tried the coconut rapè paired with chocolate, pineapple, lemon .. in this case takes center stage along with the egg whites and allow you to make these lovely tufts perfect for enriching a birthday buffet can be enjoye"&amp;"d while sipping a hot cup of tea, hot chocolate or to serve as a snack together with a cool drink!")</f>
        <v>how many times did you provide a custard or a dessert that only required the use of egg yolks? besides the usual meringues to reuse the egg whites there are sweet tricks like the one we propose here: the cakes with coconut! with three simple ingredients and a few minutes you are able to prepare these delicious pastries, characterized by a fragrant outer crust and a soft heart! the cakes with coconut enclose all the taste of this amazing fruit used in the form of small flakes (rapè) in the kitchen give much satisfaction; you may have already tried the coconut rapè paired with chocolate, pineapple, lemon .. in this case takes center stage along with the egg whites and allow you to make these lovely tufts perfect for enriching a birthday buffet can be enjoyed while sipping a hot cup of tea, hot chocolate or to serve as a snack together with a cool drink!</v>
      </c>
    </row>
    <row r="116" spans="1:2" ht="15.75" customHeight="1" x14ac:dyDescent="0.25">
      <c r="A116" s="3" t="s">
        <v>116</v>
      </c>
      <c r="B116" s="3" t="str">
        <f ca="1">IFERROR(__xludf.DUMMYFUNCTION("GOOGLETRANSLATE(A116, ""it"", ""en"")"),"Pesto is a versatile cream that lends itself to many variations depending on your taste: pesto zucchini, a very delicate flavor or otherwise to mint for a more intense flavor, or the classic pesto sauce. what we are proposing today is the rocket pesto, a "&amp;"delicate but tasty dressing, quick to prepare and perfect for pasta in the summer season, because of its unique taste freschezza.con this cream you can make tasty fillings such as roll omelet stuffed, but not all. you can make good pasta, using a type of "&amp;"pasta that embraces its creamy consistency, like tonnarelli, but also meat and fish, to give a refined and special touch to each of your reach. really only need a few steps to make this delicious dressing!")</f>
        <v>Pesto is a versatile cream that lends itself to many variations depending on your taste: pesto zucchini, a very delicate flavor or otherwise to mint for a more intense flavor, or the classic pesto sauce. what we are proposing today is the rocket pesto, a delicate but tasty dressing, quick to prepare and perfect for pasta in the summer season, because of its unique taste freschezza.con this cream you can make tasty fillings such as roll omelet stuffed, but not all. you can make good pasta, using a type of pasta that embraces its creamy consistency, like tonnarelli, but also meat and fish, to give a refined and special touch to each of your reach. really only need a few steps to make this delicious dressing!</v>
      </c>
    </row>
    <row r="117" spans="1:2" ht="15.75" customHeight="1" x14ac:dyDescent="0.25">
      <c r="A117" s="3" t="s">
        <v>117</v>
      </c>
      <c r="B117" s="3" t="str">
        <f ca="1">IFERROR(__xludf.DUMMYFUNCTION("GOOGLETRANSLATE(A117, ""it"", ""en"")"),"if you do not know the pasta and potatoes Neapolitan today will open a world! It is not an exaggeration because it is a dish that surprised us first, a tasty variation of the classic pasta and potatoes: his preparation, his cooking methods and, not least,"&amp;" its wonderful flavor. But we proceed with order. This is a dish whose roots are very humble. add the potatoes to the dough is in fact an ingenious way to prepare a very poor farmer plate. to make full preparation is added to the pork fat that let sizzle "&amp;"of fried vegetables. to give a little 'color is added to the concentrate, during the summer, it can be replaced with fresh cherry tomatoes for example. and then there is the key ingredient of pasta and potatoes Neapolitan: the rind! many in the discard, d"&amp;"o not know that you lose not add it in the pan like the recipe for pasta and beans. the crust in fact becomes soft releasing part of the still attached transforming the pot cheese in a creamy delicacy, while the outer part, thoroughly cleaned and scraped,"&amp;" is chewing: our advice, to avoid diplomatic clashes at the table, is to divide it into many pieces as the diners so each will have its portion. you're curious about how to make pasta and potatoes to the Neapolitan? come and discover our version and after"&amp;" trying it, cimentatevia ven bells in other recipes of traditional flavors like fried napolenato or Genoa.")</f>
        <v>if you do not know the pasta and potatoes Neapolitan today will open a world! It is not an exaggeration because it is a dish that surprised us first, a tasty variation of the classic pasta and potatoes: his preparation, his cooking methods and, not least, its wonderful flavor. But we proceed with order. This is a dish whose roots are very humble. add the potatoes to the dough is in fact an ingenious way to prepare a very poor farmer plate. to make full preparation is added to the pork fat that let sizzle of fried vegetables. to give a little 'color is added to the concentrate, during the summer, it can be replaced with fresh cherry tomatoes for example. and then there is the key ingredient of pasta and potatoes Neapolitan: the rind! many in the discard, do not know that you lose not add it in the pan like the recipe for pasta and beans. the crust in fact becomes soft releasing part of the still attached transforming the pot cheese in a creamy delicacy, while the outer part, thoroughly cleaned and scraped, is chewing: our advice, to avoid diplomatic clashes at the table, is to divide it into many pieces as the diners so each will have its portion. you're curious about how to make pasta and potatoes to the Neapolitan? come and discover our version and after trying it, cimentatevia ven bells in other recipes of traditional flavors like fried napolenato or Genoa.</v>
      </c>
    </row>
    <row r="118" spans="1:2" ht="15.75" customHeight="1" x14ac:dyDescent="0.25">
      <c r="A118" s="3" t="s">
        <v>118</v>
      </c>
      <c r="B118" s="3" t="str">
        <f ca="1">IFERROR(__xludf.DUMMYFUNCTION("GOOGLETRANSLATE(A118, ""it"", ""en"")"),"although there are many who claim authorship, it seems that the original recipe of chicken cacciatore was born in Tuscany. a recipe with no time has the typical taste of home: the one that restores, that consoles and especially that gives feeling of well "&amp;"being. we can say with absolute certainty that the chicken cacciatore is exactly like the meat with tomato sauce, they are so considerable as the two most important institutions of our popular Italian cuisine. for those who do not know this wonderful reci"&amp;"pe, it's chicken cut into pieces, browned in a pan and fragrant classic smells: onion, celery and carrot. a second very simple dish as delicious even that is capable of becoming very rich recipe and only if it fulfills the most important tasks: the shoe i"&amp;"n tasty sauce! Now we come to the preparation of the chicken cacciatore. that there are so many versions is an absolutely common knowledge, so we have decided to give our own, one that made us feel right at home. if you want to accompany it with a side di"&amp;"sh, we can suggest the flag, an Umbrian version of Ratatouille!")</f>
        <v>although there are many who claim authorship, it seems that the original recipe of chicken cacciatore was born in Tuscany. a recipe with no time has the typical taste of home: the one that restores, that consoles and especially that gives feeling of well being. we can say with absolute certainty that the chicken cacciatore is exactly like the meat with tomato sauce, they are so considerable as the two most important institutions of our popular Italian cuisine. for those who do not know this wonderful recipe, it's chicken cut into pieces, browned in a pan and fragrant classic smells: onion, celery and carrot. a second very simple dish as delicious even that is capable of becoming very rich recipe and only if it fulfills the most important tasks: the shoe in tasty sauce! Now we come to the preparation of the chicken cacciatore. that there are so many versions is an absolutely common knowledge, so we have decided to give our own, one that made us feel right at home. if you want to accompany it with a side dish, we can suggest the flag, an Umbrian version of Ratatouille!</v>
      </c>
    </row>
    <row r="119" spans="1:2" ht="15.75" customHeight="1" x14ac:dyDescent="0.25">
      <c r="A119" s="3" t="s">
        <v>119</v>
      </c>
      <c r="B119" s="3" t="str">
        <f ca="1">IFERROR(__xludf.DUMMYFUNCTION("GOOGLETRANSLATE(A119, ""it"", ""en"")"),"stuffed, fried, pickled, baked in parmesan or simply jump! zucchini are very versatile vegetable that there is never tired to have in the kitchen! Today we want to prepare with you a first quick and easy dish, the kind you do when you have a few ingredien"&amp;"ts available but do not want to leave anything to chance. even a simple pasta and zucchini can turn into a creamy and delicious recipe that brings all of their agreement! we decided to make the zucchini undisputed protagonists in this preparation, scented"&amp;" only with a few leaves of basil! in this way you will get an enveloping and delicate taste perfect for seasoning of short pasta.")</f>
        <v>stuffed, fried, pickled, baked in parmesan or simply jump! zucchini are very versatile vegetable that there is never tired to have in the kitchen! Today we want to prepare with you a first quick and easy dish, the kind you do when you have a few ingredients available but do not want to leave anything to chance. even a simple pasta and zucchini can turn into a creamy and delicious recipe that brings all of their agreement! we decided to make the zucchini undisputed protagonists in this preparation, scented only with a few leaves of basil! in this way you will get an enveloping and delicate taste perfect for seasoning of short pasta.</v>
      </c>
    </row>
    <row r="120" spans="1:2" ht="15.75" customHeight="1" x14ac:dyDescent="0.25">
      <c r="A120" s="3" t="s">
        <v>120</v>
      </c>
      <c r="B120" s="3" t="str">
        <f ca="1">IFERROR(__xludf.DUMMYFUNCTION("GOOGLETRANSLATE(A120, ""it"", ""en"")"),"Father's Day is approaching and the donuts of St. joseph have the typical dessert par excellence, rich in history and traditions! This dessert is prepared in now throughout Italy bell origin and March 19 all the ovens and the best pastry shops are full of"&amp;" donuts .. and not only that, just think of the raviole Emilia. They are definitely the most traditional fried donuts, but many prefer the cooked version in the oven, like the one we are proposing today! the result will be a little 'lighter and more delic"&amp;"ate taste, but the donuts St. joseph baked will still have a rich filling made of a velvety custard. to top it all will be the inevitable black cherry and a cascade of sugar icing. to celebrate Father's Day in an absolutely special and tempting, even try "&amp;"another always baked version: the donuts with chocolate!")</f>
        <v>Father's Day is approaching and the donuts of St. joseph have the typical dessert par excellence, rich in history and traditions! This dessert is prepared in now throughout Italy bell origin and March 19 all the ovens and the best pastry shops are full of donuts .. and not only that, just think of the raviole Emilia. They are definitely the most traditional fried donuts, but many prefer the cooked version in the oven, like the one we are proposing today! the result will be a little 'lighter and more delicate taste, but the donuts St. joseph baked will still have a rich filling made of a velvety custard. to top it all will be the inevitable black cherry and a cascade of sugar icing. to celebrate Father's Day in an absolutely special and tempting, even try another always baked version: the donuts with chocolate!</v>
      </c>
    </row>
    <row r="121" spans="1:2" ht="15.75" customHeight="1" x14ac:dyDescent="0.25">
      <c r="A121" s="3" t="s">
        <v>121</v>
      </c>
      <c r="B121" s="3" t="str">
        <f ca="1">IFERROR(__xludf.DUMMYFUNCTION("GOOGLETRANSLATE(A121, ""it"", ""en"")"),"will be their characteristic shape or intense and earthy, will that seem to tell a story of fairies and enchanted forests, when it was once narrated to sprout where they had danced the elves ... the mushrooms are one of the most precious gifts that the ea"&amp;"rth gives us and there is no better way to taste a nice risotto with porcini mushrooms! a creamy and enveloping vegetarian main course, the perfect choice to rip applause to your guests, but also to pamper the family when the days begin to shorten. whatev"&amp;"er the occasion, the risotto with porcini mushrooms is a recipe rich in taste and charm ... more than a plate, an autumn fairy tale!")</f>
        <v>will be their characteristic shape or intense and earthy, will that seem to tell a story of fairies and enchanted forests, when it was once narrated to sprout where they had danced the elves ... the mushrooms are one of the most precious gifts that the earth gives us and there is no better way to taste a nice risotto with porcini mushrooms! a creamy and enveloping vegetarian main course, the perfect choice to rip applause to your guests, but also to pamper the family when the days begin to shorten. whatever the occasion, the risotto with porcini mushrooms is a recipe rich in taste and charm ... more than a plate, an autumn fairy tale!</v>
      </c>
    </row>
    <row r="122" spans="1:2" ht="15.75" customHeight="1" x14ac:dyDescent="0.25">
      <c r="A122" s="3" t="s">
        <v>122</v>
      </c>
      <c r="B122" s="3" t="str">
        <f ca="1">IFERROR(__xludf.DUMMYFUNCTION("GOOGLETRANSLATE(A122, ""it"", ""en"")"),"The tomato risotto is a classic first dish, tasty and fast execution, which will be appreciated by children as by adulti.il tomato risotto is a very simple dish in which the sweet taste of cherry tomato is combined with the freshness and l ' basil aroma t"&amp;"ritato.il tomato risotto of a first plate by the well-balanced nutritional values ​​and can also be consumed as a dish unico.il tomato risotto can be prepared using ready peeled tomatoes or with a mix of fresh cherry tomatoes and tomato puree.")</f>
        <v>The tomato risotto is a classic first dish, tasty and fast execution, which will be appreciated by children as by adulti.il tomato risotto is a very simple dish in which the sweet taste of cherry tomato is combined with the freshness and l ' basil aroma tritato.il tomato risotto of a first plate by the well-balanced nutritional values ​​and can also be consumed as a dish unico.il tomato risotto can be prepared using ready peeled tomatoes or with a mix of fresh cherry tomatoes and tomato puree.</v>
      </c>
    </row>
    <row r="123" spans="1:2" ht="15.75" customHeight="1" x14ac:dyDescent="0.25">
      <c r="A123" s="3" t="s">
        <v>123</v>
      </c>
      <c r="B123" s="3" t="str">
        <f ca="1">IFERROR(__xludf.DUMMYFUNCTION("GOOGLETRANSLATE(A123, ""it"", ""en"")"),"the mushroom risotto is a first timeless dish. some like the risotto with porcini, but this type of fungus is often difficult to find and sometimes given their intense flavor is not always appreciated by all. we propose instead a more delicate version, av"&amp;"ailable to everyone, created by chef Fabio abbattista that involves the use of mushrooms and wild mushrooms: two families definitely easier to find not only in the fall but also during the rest of the year ! the secret of this dish? surely the broth made "&amp;"from the stems of the mushrooms ... as you know here in saffron yellow do not like waste; is true that the stems are less valuable but it is also true that enclose all their taste, so why throw them away? laced apron, we prepare together this creamy and d"&amp;"elicious mushroom risotto, creamed to perfection!")</f>
        <v>the mushroom risotto is a first timeless dish. some like the risotto with porcini, but this type of fungus is often difficult to find and sometimes given their intense flavor is not always appreciated by all. we propose instead a more delicate version, available to everyone, created by chef Fabio abbattista that involves the use of mushrooms and wild mushrooms: two families definitely easier to find not only in the fall but also during the rest of the year ! the secret of this dish? surely the broth made from the stems of the mushrooms ... as you know here in saffron yellow do not like waste; is true that the stems are less valuable but it is also true that enclose all their taste, so why throw them away? laced apron, we prepare together this creamy and delicious mushroom risotto, creamed to perfection!</v>
      </c>
    </row>
    <row r="124" spans="1:2" ht="15.75" customHeight="1" x14ac:dyDescent="0.25">
      <c r="A124" s="3" t="s">
        <v>124</v>
      </c>
      <c r="B124" s="3" t="str">
        <f ca="1">IFERROR(__xludf.DUMMYFUNCTION("GOOGLETRANSLATE(A124, ""it"", ""en"")"),"if you want to enjoy a delicious appetizer that includes the delicious flavors of summer, the pumpkin flowers in batter are the perfect recipe for your menus: an ideal dish to color your table with taste and simplicity! and the fried zucchini flowers, cha"&amp;"racterized by a delicate flavor, they are well suited to accommodate delicious fillings, such as those with burrata cheese and sun-dried tomatoes. but you can vary not only on filling: why settle for just one batter? Chef Fabio abbattista offers two varia"&amp;"nts to choose from: the classic with a leavened batter and a more crispy tempura. Once ready, you can serve your pumpkin flowers in batter into small cones cone-shaped and impress your guests: you are undecided? then, you just have to try these delicious "&amp;"fried zucchini flowers in both variants, to find out which suits you!")</f>
        <v>if you want to enjoy a delicious appetizer that includes the delicious flavors of summer, the pumpkin flowers in batter are the perfect recipe for your menus: an ideal dish to color your table with taste and simplicity! and the fried zucchini flowers, characterized by a delicate flavor, they are well suited to accommodate delicious fillings, such as those with burrata cheese and sun-dried tomatoes. but you can vary not only on filling: why settle for just one batter? Chef Fabio abbattista offers two variants to choose from: the classic with a leavened batter and a more crispy tempura. Once ready, you can serve your pumpkin flowers in batter into small cones cone-shaped and impress your guests: you are undecided? then, you just have to try these delicious fried zucchini flowers in both variants, to find out which suits you!</v>
      </c>
    </row>
    <row r="125" spans="1:2" ht="15.75" customHeight="1" x14ac:dyDescent="0.25">
      <c r="A125" s="3" t="s">
        <v>125</v>
      </c>
      <c r="B125" s="3" t="str">
        <f ca="1">IFERROR(__xludf.DUMMYFUNCTION("GOOGLETRANSLATE(A125, ""it"", ""en"")"),"sea ​​bream baked in foil is a second genuine and tasty dish that enhances the delicate flavor of this seafood. cooking in foil not only preserves the nutrients of the food but it reduces fat and season lightly; we chose herbs such as thyme and parsley, l"&amp;"emon and garlic to make this special dish in its simplicity. once clean sea bream, the preparation will be a breeze. brought to the table the whole sea bream in foil then sfilettarla at the moment, so it unleashes all the aromas and fragrances.")</f>
        <v>sea ​​bream baked in foil is a second genuine and tasty dish that enhances the delicate flavor of this seafood. cooking in foil not only preserves the nutrients of the food but it reduces fat and season lightly; we chose herbs such as thyme and parsley, lemon and garlic to make this special dish in its simplicity. once clean sea bream, the preparation will be a breeze. brought to the table the whole sea bream in foil then sfilettarla at the moment, so it unleashes all the aromas and fragrances.</v>
      </c>
    </row>
    <row r="126" spans="1:2" ht="15.75" customHeight="1" x14ac:dyDescent="0.25">
      <c r="A126" s="3" t="s">
        <v>126</v>
      </c>
      <c r="B126" s="3" t="str">
        <f ca="1">IFERROR(__xludf.DUMMYFUNCTION("GOOGLETRANSLATE(A126, ""it"", ""en"")"),"The sponge cake is considered among the basic preparations of pastry, one of the most classic sweet and popular that can not miss in our cookbooks. and 'an old sweet, belongs to the rural tradition of central and northern Italy; was ""the sweetest of part"&amp;"ies"" who suffered then changes in the composition and preparation to become one of the glories of the best laboratories of master pastry chefs, always looking for the perfect whipped mass. The sponge cake is made by a very simple and fragrant dough made "&amp;"with eggs, flour and sugar, enriched by lemon zest, which gives an inviting aromatic touch and dampens the taste of the eggs, the main protagonists of this cake. Daisy cake probably owes its name to the intense yellow color of the dough and the generous s"&amp;"prinkling of powdered sugar that simulate precisely the colors of a daisy. and 'a very soft and delicate sweet, good to enjoy simple, but also ideal to be stuffed. Try our version, to make it cheerful snack for your kids or for a sweet breakfast: will be "&amp;"enraptured by his infinite goodness!")</f>
        <v>The sponge cake is considered among the basic preparations of pastry, one of the most classic sweet and popular that can not miss in our cookbooks. and 'an old sweet, belongs to the rural tradition of central and northern Italy; was "the sweetest of parties" who suffered then changes in the composition and preparation to become one of the glories of the best laboratories of master pastry chefs, always looking for the perfect whipped mass. The sponge cake is made by a very simple and fragrant dough made with eggs, flour and sugar, enriched by lemon zest, which gives an inviting aromatic touch and dampens the taste of the eggs, the main protagonists of this cake. Daisy cake probably owes its name to the intense yellow color of the dough and the generous sprinkling of powdered sugar that simulate precisely the colors of a daisy. and 'a very soft and delicate sweet, good to enjoy simple, but also ideal to be stuffed. Try our version, to make it cheerful snack for your kids or for a sweet breakfast: will be enraptured by his infinite goodness!</v>
      </c>
    </row>
    <row r="127" spans="1:2" ht="15.75" customHeight="1" x14ac:dyDescent="0.25">
      <c r="A127" s="3" t="s">
        <v>127</v>
      </c>
      <c r="B127" s="3" t="str">
        <f ca="1">IFERROR(__xludf.DUMMYFUNCTION("GOOGLETRANSLATE(A127, ""it"", ""en"")"),"grilled, almond salad or breaded and fried! the chicken breast can be prepared in so many ways to satisfy the tastes of all. in this recipe we turn to those who love the taste of citrus: lemon chicken. keep chicken breast strips dipped in a thick, envelop"&amp;"ing creamy sauce that will make this second course irresistible and fragrant. you can decide to spice it with parsley, rosemary or sage ... we prefer the chicken so lemon, pure! We expect to know your version!")</f>
        <v>grilled, almond salad or breaded and fried! the chicken breast can be prepared in so many ways to satisfy the tastes of all. in this recipe we turn to those who love the taste of citrus: lemon chicken. keep chicken breast strips dipped in a thick, enveloping creamy sauce that will make this second course irresistible and fragrant. you can decide to spice it with parsley, rosemary or sage ... we prefer the chicken so lemon, pure! We expect to know your version!</v>
      </c>
    </row>
    <row r="128" spans="1:2" ht="15.75" customHeight="1" x14ac:dyDescent="0.25">
      <c r="A128" s="3" t="s">
        <v>128</v>
      </c>
      <c r="B128" s="3" t="str">
        <f ca="1">IFERROR(__xludf.DUMMYFUNCTION("GOOGLETRANSLATE(A128, ""it"", ""en"")"),"couscous: just the name to drag us into the magical world of African cuisine, made of fragrant spices, pungent aromas and flavors marked. the culinary tradition of these gold grains have traveled from Africa to reach the coasts of Sicily and then spread a"&amp;"cross the European continent. today we propose an interpretation of Mediterranean flavor: couscous with vegetables. a pan of fresh and colorful vegetables meets the couscous, this extraordinary ingredient from ancient history, in a marriage of flavors and"&amp;" aromas that mixes traditions and cultures. you can decide to eat the couscous still warm and serve it in a tagine for dinner from unusual taste or wearing cool as schiscia under the umbrella. however, you decide to assapore this summer dish can accompany"&amp;" it with sauces from aromatic flavors such as traditional harissa: you will conquer the first grain!")</f>
        <v>couscous: just the name to drag us into the magical world of African cuisine, made of fragrant spices, pungent aromas and flavors marked. the culinary tradition of these gold grains have traveled from Africa to reach the coasts of Sicily and then spread across the European continent. today we propose an interpretation of Mediterranean flavor: couscous with vegetables. a pan of fresh and colorful vegetables meets the couscous, this extraordinary ingredient from ancient history, in a marriage of flavors and aromas that mixes traditions and cultures. you can decide to eat the couscous still warm and serve it in a tagine for dinner from unusual taste or wearing cool as schiscia under the umbrella. however, you decide to assapore this summer dish can accompany it with sauces from aromatic flavors such as traditional harissa: you will conquer the first grain!</v>
      </c>
    </row>
    <row r="129" spans="1:2" ht="15.75" customHeight="1" x14ac:dyDescent="0.25">
      <c r="A129" s="3" t="s">
        <v>129</v>
      </c>
      <c r="B129" s="3" t="str">
        <f ca="1">IFERROR(__xludf.DUMMYFUNCTION("GOOGLETRANSLATE(A129, ""it"", ""en"")"),"gnocchi, such as meatballs, are loved by everyone and can be cooked in many different ways depending on the tastes and areas. Today we bring you in Trentino-South Tyrol where for centuries they prepare dumplings, dumplings! hearty bread dumplings made fro"&amp;"m stale white bread, chives, eggs, bacon and onion (Tyrolean) or addition of smoked sausage (late twenties). every family has its secrets for preparing the dumplings from the right consistency, neither too hard nor too soft, but all agree that the meat br"&amp;"oth is the most genuine and tasty way to cook and enjoy them. If instead you want to serve them with butter, then you can boil them in salted boiling water before you toss. we have entrusted to the recipe of the Tyrolean dumplings filed on August 8, 2003,"&amp;" but we also listened to some advice from people who make them at home for decades according to the recipe passed down in the family: the dumplings should be ""dirty"", with pieces of meat and chives visible. we preferred a rather rustic version, with a d"&amp;"ough that is compact and blends without losing the view and tasting the bread. Today in restaurants, delis and at fairs you can find so many different flavors of dumplings: with spinach, with herbs, beetroot but we encourage you first to try the classic: "&amp;"Tyrolean dumplings! are you ready to immerse yourself in the atmosphere of the mountains?")</f>
        <v>gnocchi, such as meatballs, are loved by everyone and can be cooked in many different ways depending on the tastes and areas. Today we bring you in Trentino-South Tyrol where for centuries they prepare dumplings, dumplings! hearty bread dumplings made from stale white bread, chives, eggs, bacon and onion (Tyrolean) or addition of smoked sausage (late twenties). every family has its secrets for preparing the dumplings from the right consistency, neither too hard nor too soft, but all agree that the meat broth is the most genuine and tasty way to cook and enjoy them. If instead you want to serve them with butter, then you can boil them in salted boiling water before you toss. we have entrusted to the recipe of the Tyrolean dumplings filed on August 8, 2003, but we also listened to some advice from people who make them at home for decades according to the recipe passed down in the family: the dumplings should be "dirty", with pieces of meat and chives visible. we preferred a rather rustic version, with a dough that is compact and blends without losing the view and tasting the bread. Today in restaurants, delis and at fairs you can find so many different flavors of dumplings: with spinach, with herbs, beetroot but we encourage you first to try the classic: Tyrolean dumplings! are you ready to immerse yourself in the atmosphere of the mountains?</v>
      </c>
    </row>
    <row r="130" spans="1:2" ht="15.75" customHeight="1" x14ac:dyDescent="0.25">
      <c r="A130" s="3" t="s">
        <v>130</v>
      </c>
      <c r="B130" s="3" t="str">
        <f ca="1">IFERROR(__xludf.DUMMYFUNCTION("GOOGLETRANSLATE(A130, ""it"", ""en"")"),"for someone mashed potatoes is a real comfort food, basically those foods capable of arousing feelings of well being. and there is no need even to ask how it is possible, especially when it comes to this recipe! Imagine an irresistible creaminess, the sce"&amp;"nt of butter and the hint of tangy given by grated cheese. the mashed potatoes is practically a perfect side dish to accompany main courses of meat, fish or vegetarian, such as lentils! Then there's the creamy version, which is for real sweet tooth, is ma"&amp;"de with cream and its conquest texture even the most skeptical palates and large loyal to the traditional recipe. but in the end the only one able to put all agree, what they like to anyone in short, is always and only the mashed potatoes in its classic v"&amp;"ersion. Ladies and Gentlemen Today in your kitchen is the most famous of comfort food!")</f>
        <v>for someone mashed potatoes is a real comfort food, basically those foods capable of arousing feelings of well being. and there is no need even to ask how it is possible, especially when it comes to this recipe! Imagine an irresistible creaminess, the scent of butter and the hint of tangy given by grated cheese. the mashed potatoes is practically a perfect side dish to accompany main courses of meat, fish or vegetarian, such as lentils! Then there's the creamy version, which is for real sweet tooth, is made with cream and its conquest texture even the most skeptical palates and large loyal to the traditional recipe. but in the end the only one able to put all agree, what they like to anyone in short, is always and only the mashed potatoes in its classic version. Ladies and Gentlemen Today in your kitchen is the most famous of comfort food!</v>
      </c>
    </row>
    <row r="131" spans="1:2" ht="15.75" customHeight="1" x14ac:dyDescent="0.25">
      <c r="A131" s="3" t="s">
        <v>131</v>
      </c>
      <c r="B131" s="3" t="str">
        <f ca="1">IFERROR(__xludf.DUMMYFUNCTION("GOOGLETRANSLATE(A131, ""it"", ""en"")"),"is that once things were simpler, but they were also very good. such as cakes, cookies or donut that her grandmother also prepared to last, knowing that you would be gone for a snack: eggs, sugar and flour. nothing more basic but in her hands, stirring an"&amp;"d firing, became one of the delicacies to accompany the juice in the afternoon or milk and coffee in the morning. that's our recipe of donut at what's atmosphere is inspired, the house and authenticity: a handful of lemon peel and a sprinkling of powdered"&amp;" sugar, you will make this soft and inviting fragrant delight. and for once will be the grandmother to congratulate you for having prepared a soft donut, so good that never goes out of style!")</f>
        <v>is that once things were simpler, but they were also very good. such as cakes, cookies or donut that her grandmother also prepared to last, knowing that you would be gone for a snack: eggs, sugar and flour. nothing more basic but in her hands, stirring and firing, became one of the delicacies to accompany the juice in the afternoon or milk and coffee in the morning. that's our recipe of donut at what's atmosphere is inspired, the house and authenticity: a handful of lemon peel and a sprinkling of powdered sugar, you will make this soft and inviting fragrant delight. and for once will be the grandmother to congratulate you for having prepared a soft donut, so good that never goes out of style!</v>
      </c>
    </row>
    <row r="132" spans="1:2" ht="15.75" customHeight="1" x14ac:dyDescent="0.25">
      <c r="A132" s="3" t="s">
        <v>132</v>
      </c>
      <c r="B132" s="3" t="str">
        <f ca="1">IFERROR(__xludf.DUMMYFUNCTION("GOOGLETRANSLATE(A132, ""it"", ""en"")"),"officially opened the season of picnics! We sfoderiamo our wicker baskets and get ready to prepare so many delicious dishes to bring to our outings such as zucchini quiche! absolute protagonists of our lunches in the open air, the pies are a classic inevi"&amp;"table housewives preparations, perfect to cook in advance and offering delicious to be enjoyed hot or cold. but do not expect your typical pie with pasta brisa, in this recipe we propose an aromatic crazy scented pasta with thyme. Quick and easy, addicted"&amp;" to pasta is a special mixture without perfect butter as an alternative fast to brisè pasta or pizza dough for the filling of the pie zucchini we find solace in the summer with her luscious zucchini and to give a delicious irresistible touch we added dice"&amp;"d bacon. are you ready to get your hands dirty? come and discover our recipe!")</f>
        <v>officially opened the season of picnics! We sfoderiamo our wicker baskets and get ready to prepare so many delicious dishes to bring to our outings such as zucchini quiche! absolute protagonists of our lunches in the open air, the pies are a classic inevitable housewives preparations, perfect to cook in advance and offering delicious to be enjoyed hot or cold. but do not expect your typical pie with pasta brisa, in this recipe we propose an aromatic crazy scented pasta with thyme. Quick and easy, addicted to pasta is a special mixture without perfect butter as an alternative fast to brisè pasta or pizza dough for the filling of the pie zucchini we find solace in the summer with her luscious zucchini and to give a delicious irresistible touch we added diced bacon. are you ready to get your hands dirty? come and discover our recipe!</v>
      </c>
    </row>
    <row r="133" spans="1:2" ht="15.75" customHeight="1" x14ac:dyDescent="0.25">
      <c r="A133" s="3" t="s">
        <v>133</v>
      </c>
      <c r="B133" s="3" t="str">
        <f ca="1">IFERROR(__xludf.DUMMYFUNCTION("GOOGLETRANSLATE(A133, ""it"", ""en"")"),"many do not know that the vitello tonnato, or vitel tonnè, is a pride of the Piedmont cuisine enough to pass two different versions; the ancient manner, and this we all know. it is a recipe that in the 80 depopulated of all boards of the parties, special "&amp;"occasions, the first made chic cocktails at home and even on cruise ships! vitello tonnato is to appetizers to the ground just as the shrimp cocktail are those of the sea and together are the two real stars of the so-called fabulous years! what really set"&amp;"s this recipe is the tenderness of the meat does not overcook becoming so dark and stringy. So thanks to our tips will get slices of tender and succulent from nappare with delicious sauce of eggs and tuna. ladies and gentlemen, make sure you have everythi"&amp;"ng you need, now prepares the timeless recipe of veal with tuna sauce!")</f>
        <v>many do not know that the vitello tonnato, or vitel tonnè, is a pride of the Piedmont cuisine enough to pass two different versions; the ancient manner, and this we all know. it is a recipe that in the 80 depopulated of all boards of the parties, special occasions, the first made chic cocktails at home and even on cruise ships! vitello tonnato is to appetizers to the ground just as the shrimp cocktail are those of the sea and together are the two real stars of the so-called fabulous years! what really sets this recipe is the tenderness of the meat does not overcook becoming so dark and stringy. So thanks to our tips will get slices of tender and succulent from nappare with delicious sauce of eggs and tuna. ladies and gentlemen, make sure you have everything you need, now prepares the timeless recipe of veal with tuna sauce!</v>
      </c>
    </row>
    <row r="134" spans="1:2" ht="15.75" customHeight="1" x14ac:dyDescent="0.25">
      <c r="A134" s="3" t="s">
        <v>134</v>
      </c>
      <c r="B134" s="3" t="str">
        <f ca="1">IFERROR(__xludf.DUMMYFUNCTION("GOOGLETRANSLATE(A134, ""it"", ""en"")"),"Soft, white and versatile, the diplomatic cream is one of the basic recipes of pastry around the world. born from the union of custard and whipped cream is really simple to prepare, but by following a few tricks of the master iginio Massari you will get a"&amp;" perfect consistency. diplomatic cream is perfect to stuff lots of desserts, such as cream puffs, a puff pastry or the famous diplomatic cake. but you can also use it to make the dessert spoon and garnish your cups with berries or chocolate chips. its use"&amp;"s are truly endless, in fact you can spice up this base with hazelnut paste, pistachio and pieces of fresh fruit! whatever use we recommend you follow our recipe, you will get a delicious and delicate result.")</f>
        <v>Soft, white and versatile, the diplomatic cream is one of the basic recipes of pastry around the world. born from the union of custard and whipped cream is really simple to prepare, but by following a few tricks of the master iginio Massari you will get a perfect consistency. diplomatic cream is perfect to stuff lots of desserts, such as cream puffs, a puff pastry or the famous diplomatic cake. but you can also use it to make the dessert spoon and garnish your cups with berries or chocolate chips. its uses are truly endless, in fact you can spice up this base with hazelnut paste, pistachio and pieces of fresh fruit! whatever use we recommend you follow our recipe, you will get a delicious and delicate result.</v>
      </c>
    </row>
    <row r="135" spans="1:2" ht="15.75" customHeight="1" x14ac:dyDescent="0.25">
      <c r="A135" s="3" t="s">
        <v>135</v>
      </c>
      <c r="B135" s="3" t="str">
        <f ca="1">IFERROR(__xludf.DUMMYFUNCTION("GOOGLETRANSLATE(A135, ""it"", ""en"")"),"The pumpkin risotto is a real institution of Italian cuisine: a first course which encloses all the heat of baking, the genuine flavors of the good perfume that smells of home. a dish of peasant origins, like many of the best dishes of our tradition: only"&amp;" intuition, practice and imagination have transformed the squash and rice on a plate today celebrated by gourmets and loved by connoisseurs. What's so special about a pumpkin risotto, what makes it irresistible? its simplicity, it would like to answer; a "&amp;"simplicity that embodies wisdom, care, immutable, necessary gestures, devoid of pompous frivolities: roasting of rice, which waterproofs the beans and gives them an extraordinary cooking resistance. cooking followed step by step, a ladle of broth at a tim"&amp;"e, because a boiled rice is different than a risotto. creaming, that moment in which the starch transforms the remnants of broth in a creamy sauce which then makes the butter glossy and dark. many small things of the past, that make this dish a delight ca"&amp;"pable of so much conquer the most refined palates as lovers of simple and authentic flavors. a perfect dish for every occasion, from dinner for two evenings with friends, even the prince pumpkin festival: Halloween! Follow our step-by-step: for you the pu"&amp;"mpkin risotto will have no secrets!")</f>
        <v>The pumpkin risotto is a real institution of Italian cuisine: a first course which encloses all the heat of baking, the genuine flavors of the good perfume that smells of home. a dish of peasant origins, like many of the best dishes of our tradition: only intuition, practice and imagination have transformed the squash and rice on a plate today celebrated by gourmets and loved by connoisseurs. What's so special about a pumpkin risotto, what makes it irresistible? its simplicity, it would like to answer; a simplicity that embodies wisdom, care, immutable, necessary gestures, devoid of pompous frivolities: roasting of rice, which waterproofs the beans and gives them an extraordinary cooking resistance. cooking followed step by step, a ladle of broth at a time, because a boiled rice is different than a risotto. creaming, that moment in which the starch transforms the remnants of broth in a creamy sauce which then makes the butter glossy and dark. many small things of the past, that make this dish a delight capable of so much conquer the most refined palates as lovers of simple and authentic flavors. a perfect dish for every occasion, from dinner for two evenings with friends, even the prince pumpkin festival: Halloween! Follow our step-by-step: for you the pumpkin risotto will have no secrets!</v>
      </c>
    </row>
    <row r="136" spans="1:2" ht="15.75" customHeight="1" x14ac:dyDescent="0.25">
      <c r="A136" s="3" t="s">
        <v>136</v>
      </c>
      <c r="B136" s="3" t="str">
        <f ca="1">IFERROR(__xludf.DUMMYFUNCTION("GOOGLETRANSLATE(A136, ""it"", ""en"")"),"if you say what the octopus is the first ingredient that comes to mind to pull over? undoubtedly the potatoes! the warm octopus salad and potatoes is in fact a summer dish of our tradition that never goes out of fashion, a dish that highlights Mediterrane"&amp;"an flavors with ease. tender octopus and potato cubes, a cascade of fragrant and fresh parsley and finally the aromatic touch of a citronette that flavor to this substantial salad, so rich and nutritious. excellent to be enjoyed in all seasons when you fa"&amp;"ncy a quick and tasty fish dish. once discovered how to clean and how to cook the octopus does not do more for less in your menus!")</f>
        <v>if you say what the octopus is the first ingredient that comes to mind to pull over? undoubtedly the potatoes! the warm octopus salad and potatoes is in fact a summer dish of our tradition that never goes out of fashion, a dish that highlights Mediterranean flavors with ease. tender octopus and potato cubes, a cascade of fragrant and fresh parsley and finally the aromatic touch of a citronette that flavor to this substantial salad, so rich and nutritious. excellent to be enjoyed in all seasons when you fancy a quick and tasty fish dish. once discovered how to clean and how to cook the octopus does not do more for less in your menus!</v>
      </c>
    </row>
    <row r="137" spans="1:2" ht="15.75" customHeight="1" x14ac:dyDescent="0.25">
      <c r="A137" s="3" t="s">
        <v>137</v>
      </c>
      <c r="B137" s="3" t="str">
        <f ca="1">IFERROR(__xludf.DUMMYFUNCTION("GOOGLETRANSLATE(A137, ""it"", ""en"")"),"the tea ritual of the five is not only the prerogative of the Queen of England but a fad that with his retro-chic character has won local and cafes, as well as living rooms. in the coldest season what's better if you do not have a good aromatic tea, accom"&amp;"panied perhaps with fragrant and delicious cookies, such as those that we propose to accomplish today: chocolate chip cookies. the simplicity of these small dark gems hides all their goodness: with their perfectly round shape and the irresistible aroma th"&amp;"at emit in cooking, it will come conquered ... one pulls the other!")</f>
        <v>the tea ritual of the five is not only the prerogative of the Queen of England but a fad that with his retro-chic character has won local and cafes, as well as living rooms. in the coldest season what's better if you do not have a good aromatic tea, accompanied perhaps with fragrant and delicious cookies, such as those that we propose to accomplish today: chocolate chip cookies. the simplicity of these small dark gems hides all their goodness: with their perfectly round shape and the irresistible aroma that emit in cooking, it will come conquered ... one pulls the other!</v>
      </c>
    </row>
    <row r="138" spans="1:2" ht="15.75" customHeight="1" x14ac:dyDescent="0.25">
      <c r="A138" s="3" t="s">
        <v>138</v>
      </c>
      <c r="B138" s="3" t="str">
        <f ca="1">IFERROR(__xludf.DUMMYFUNCTION("GOOGLETRANSLATE(A138, ""it"", ""en"")"),"the meatballs are a simple recipe to make and very tasty: these tender morsels of seasoned ground beef with provolone, parmesan, egg and parsley can not really miss the menu of a beautiful festive banquet or a Sunday family lunch. in this version they are"&amp;" fried proposals, but thanks to their versatility, you can cook the meatballs in different ways just as inviting. try them for example the oven, or in a pan with tomato sauce for a second hot plate succulento.se submitted accompanied by a fresh salad and "&amp;"colored toothpicks or mini forks for use in an informal way, no one can resist these delicious meatballs !")</f>
        <v>the meatballs are a simple recipe to make and very tasty: these tender morsels of seasoned ground beef with provolone, parmesan, egg and parsley can not really miss the menu of a beautiful festive banquet or a Sunday family lunch. in this version they are fried proposals, but thanks to their versatility, you can cook the meatballs in different ways just as inviting. try them for example the oven, or in a pan with tomato sauce for a second hot plate succulento.se submitted accompanied by a fresh salad and colored toothpicks or mini forks for use in an informal way, no one can resist these delicious meatballs !</v>
      </c>
    </row>
    <row r="139" spans="1:2" ht="15.75" customHeight="1" x14ac:dyDescent="0.25">
      <c r="A139" s="3" t="s">
        <v>139</v>
      </c>
      <c r="B139" s="3" t="str">
        <f ca="1">IFERROR(__xludf.DUMMYFUNCTION("GOOGLETRANSLATE(A139, ""it"", ""en"")"),"chick peas are legumes that with their wholesomeness and sweetness lend themselves to the preparation of very different recipes each other, with those linked to regional traditions such as chickpea flour, typical Ligurian food, to more rustic dishes such "&amp;"as chickpea soup, up to appetizers or fanciful seconds as the omelette baked chickpeas or chickpea burger. If you fancy a nice plate of pasta ingredients that encompasses simple yet delicious and tasty, we offer a recipe of Italian tradition, with a good "&amp;"taste than once: pasta and chickpeas! a dish that surely will have brought at least once on your table, perhaps in the ""classic white"". however, we suggest you a delicious variant with the addition of tomato sauce and bacon, which offer a touch more to "&amp;"the recipe, creating a delicious contrast with the delicate flavor of the chickpeas. so we just have to try this tasty and succulent version of pasta and chickpeas, who with his genuine goodness will warm you on cold winter evenings!")</f>
        <v>chick peas are legumes that with their wholesomeness and sweetness lend themselves to the preparation of very different recipes each other, with those linked to regional traditions such as chickpea flour, typical Ligurian food, to more rustic dishes such as chickpea soup, up to appetizers or fanciful seconds as the omelette baked chickpeas or chickpea burger. If you fancy a nice plate of pasta ingredients that encompasses simple yet delicious and tasty, we offer a recipe of Italian tradition, with a good taste than once: pasta and chickpeas! a dish that surely will have brought at least once on your table, perhaps in the "classic white". however, we suggest you a delicious variant with the addition of tomato sauce and bacon, which offer a touch more to the recipe, creating a delicious contrast with the delicate flavor of the chickpeas. so we just have to try this tasty and succulent version of pasta and chickpeas, who with his genuine goodness will warm you on cold winter evenings!</v>
      </c>
    </row>
    <row r="140" spans="1:2" ht="15.75" customHeight="1" x14ac:dyDescent="0.25">
      <c r="A140" s="3" t="s">
        <v>140</v>
      </c>
      <c r="B140" s="3" t="str">
        <f ca="1">IFERROR(__xludf.DUMMYFUNCTION("GOOGLETRANSLATE(A140, ""it"", ""en"")"),"knew better who invented the famous saying ""the farmer not to know how good the cheese with pears"", a sweet-salty combination of the most beloved. and we who know him well, we propose here another famous combination of which many are greedy: Pear and ch"&amp;"ocolate! the sweetness of the pears, soft and juicy goes deliciously with the strong taste of dark chocolate. This delicious combination has given rise to many dishes such as the classic chocolate pears, exotic pear tart, chocolate and pecans, pears the m"&amp;"ost refined to the beautiful elena or soft plum pear and chocolate ... plus of course the most classic desserts: the pear and chocolate cake. a soft dough that hides in its interior all the creaminess of the thigh pears, cooked for yet to unleash more ple"&amp;"asant aromatic notes. we are sure that you already have your mouth watering, you just need to discover our recipe!")</f>
        <v>knew better who invented the famous saying "the farmer not to know how good the cheese with pears", a sweet-salty combination of the most beloved. and we who know him well, we propose here another famous combination of which many are greedy: Pear and chocolate! the sweetness of the pears, soft and juicy goes deliciously with the strong taste of dark chocolate. This delicious combination has given rise to many dishes such as the classic chocolate pears, exotic pear tart, chocolate and pecans, pears the most refined to the beautiful elena or soft plum pear and chocolate ... plus of course the most classic desserts: the pear and chocolate cake. a soft dough that hides in its interior all the creaminess of the thigh pears, cooked for yet to unleash more pleasant aromatic notes. we are sure that you already have your mouth watering, you just need to discover our recipe!</v>
      </c>
    </row>
    <row r="141" spans="1:2" ht="15.75" customHeight="1" x14ac:dyDescent="0.25">
      <c r="A141" s="3" t="s">
        <v>141</v>
      </c>
      <c r="B141" s="3" t="str">
        <f ca="1">IFERROR(__xludf.DUMMYFUNCTION("GOOGLETRANSLATE(A141, ""it"", ""en"")"),"pasta with eggplant is a first summer and colorful vegetarian dish, which in the simplicity of its ingredients contains the scents of the Mediterranean. many cubes of aubergine stew gently make the wrapping flat and smooth, and the basil and the tomatoes "&amp;"in the balance freshness. a first good to enjoy warm, but also cold, at the beach or in the office, just like the classic pasta salad or pasta with grilled vegetables! the authenticity and versatility are the winning cards of this pasta with aubergines, a"&amp;" timeless recipe and always tantalizing!")</f>
        <v>pasta with eggplant is a first summer and colorful vegetarian dish, which in the simplicity of its ingredients contains the scents of the Mediterranean. many cubes of aubergine stew gently make the wrapping flat and smooth, and the basil and the tomatoes in the balance freshness. a first good to enjoy warm, but also cold, at the beach or in the office, just like the classic pasta salad or pasta with grilled vegetables! the authenticity and versatility are the winning cards of this pasta with aubergines, a timeless recipe and always tantalizing!</v>
      </c>
    </row>
    <row r="142" spans="1:2" ht="15.75" customHeight="1" x14ac:dyDescent="0.25">
      <c r="A142" s="3" t="s">
        <v>142</v>
      </c>
      <c r="B142" s="3" t="str">
        <f ca="1">IFERROR(__xludf.DUMMYFUNCTION("GOOGLETRANSLATE(A142, ""it"", ""en"")"),"the recipe for pasta and beans is a classic Italian dishes, a main course with a unique taste that has its roots in the rural tradition. in its most rustic version it is flavored with pork rind, as in the Neapolitan pasta and beans, while other variants l"&amp;"egumes are combined with shellfish that give the dish an intense taste of the sea, as in cicatielli with mussels and beans. a poor and economic plate, therefore, but always extremely tasty and genuine. just like our version of pasta and beans! dense enoug"&amp;"h to ""hold the spoon standing"" (the traditionalists say this is the way to recognize the right texture, creamy and full-bodied at the same time) and rich in aromas, with the inevitable savory note given by the addition of lard and raw ham. a timeless It"&amp;"alian comfort food that warms the heart and arranges all thanks to its timeless flavor, try it even in the summer version with fresh vegetables. taste our pasta and beans and you will see that the longer you leave!")</f>
        <v>the recipe for pasta and beans is a classic Italian dishes, a main course with a unique taste that has its roots in the rural tradition. in its most rustic version it is flavored with pork rind, as in the Neapolitan pasta and beans, while other variants legumes are combined with shellfish that give the dish an intense taste of the sea, as in cicatielli with mussels and beans. a poor and economic plate, therefore, but always extremely tasty and genuine. just like our version of pasta and beans! dense enough to "hold the spoon standing" (the traditionalists say this is the way to recognize the right texture, creamy and full-bodied at the same time) and rich in aromas, with the inevitable savory note given by the addition of lard and raw ham. a timeless Italian comfort food that warms the heart and arranges all thanks to its timeless flavor, try it even in the summer version with fresh vegetables. taste our pasta and beans and you will see that the longer you leave!</v>
      </c>
    </row>
    <row r="143" spans="1:2" ht="15.75" customHeight="1" x14ac:dyDescent="0.25">
      <c r="A143" s="3" t="s">
        <v>143</v>
      </c>
      <c r="B143" s="3" t="str">
        <f ca="1">IFERROR(__xludf.DUMMYFUNCTION("GOOGLETRANSLATE(A143, ""it"", ""en"")"),"Simple, rustic flavors to a dish exquisitely Italian: cuttlefish with peas are a second fish that never goes out of style, such as stuffed squid, other recipe housewife timeless. widespread in many coastal regions, very often also inserted in the menus as"&amp;" a second Christmas plate. therefore represents a typical dish that knows several small variations, there makers flavor with a hint of chilli, who uses fresh tomatoes and who concentrated, those who prefer the white version without tomato. only essential "&amp;"rule: the squid must be ... keep the secret to obtain soft cuttlefish is not only in cooking but also in the choice of fresh and quality ingredients that will ensure a good result.")</f>
        <v>Simple, rustic flavors to a dish exquisitely Italian: cuttlefish with peas are a second fish that never goes out of style, such as stuffed squid, other recipe housewife timeless. widespread in many coastal regions, very often also inserted in the menus as a second Christmas plate. therefore represents a typical dish that knows several small variations, there makers flavor with a hint of chilli, who uses fresh tomatoes and who concentrated, those who prefer the white version without tomato. only essential rule: the squid must be ... keep the secret to obtain soft cuttlefish is not only in cooking but also in the choice of fresh and quality ingredients that will ensure a good result.</v>
      </c>
    </row>
    <row r="144" spans="1:2" ht="15.75" customHeight="1" x14ac:dyDescent="0.25">
      <c r="A144" s="3" t="s">
        <v>144</v>
      </c>
      <c r="B144" s="3" t="str">
        <f ca="1">IFERROR(__xludf.DUMMYFUNCTION("GOOGLETRANSLATE(A144, ""it"", ""en"")"),"few recipes are so controversial as the Russian salad: what we call Russian salad, first of all, is known in Russia under the name olivier salad while in Germany and Denmark is called ""Italian salad""! each country also use different ingredients ... for "&amp;"example the presence in Russia of meat is deemed essential, while in Poland plus apples and celeriac. amid utter confusion, however, there are some certainties: carrots, potatoes, peas and boiled eggs are almost always found, along with the inevitable may"&amp;"onnaise. and it is precisely from these basic elements will now explain how to prepare the most classic Russian salad, for instance one that always brings families across Italy around the festive table. it served as an appetizer or side dish, or in portio"&amp;"ns of a single tray or decorated with pickles and boiled eggs, Russian salad is perfect for a home in the name of (your) tradition!")</f>
        <v>few recipes are so controversial as the Russian salad: what we call Russian salad, first of all, is known in Russia under the name olivier salad while in Germany and Denmark is called "Italian salad"! each country also use different ingredients ... for example the presence in Russia of meat is deemed essential, while in Poland plus apples and celeriac. amid utter confusion, however, there are some certainties: carrots, potatoes, peas and boiled eggs are almost always found, along with the inevitable mayonnaise. and it is precisely from these basic elements will now explain how to prepare the most classic Russian salad, for instance one that always brings families across Italy around the festive table. it served as an appetizer or side dish, or in portions of a single tray or decorated with pickles and boiled eggs, Russian salad is perfect for a home in the name of (your) tradition!</v>
      </c>
    </row>
    <row r="145" spans="1:2" ht="15.75" customHeight="1" x14ac:dyDescent="0.25">
      <c r="A145" s="3" t="s">
        <v>145</v>
      </c>
      <c r="B145" s="3" t="str">
        <f ca="1">IFERROR(__xludf.DUMMYFUNCTION("GOOGLETRANSLATE(A145, ""it"", ""en"")"),"the desert roses are some sweets with almond flour, characterized by a form very pretty incredible. their name derives from the homonymous yellow-ocher mineral formation composed of gypsum crystals, which form in certain climatic conditions, namely in the"&amp;" desert areas. the roses are made with a tender heart made with almond flour and then are coated with light and crispy corn flakes in a tasty mix that will win you over at first taste. brought to the table these tasty treats soft inside and crispy outside"&amp;" and you will see that soon will go like hot cakes!")</f>
        <v>the desert roses are some sweets with almond flour, characterized by a form very pretty incredible. their name derives from the homonymous yellow-ocher mineral formation composed of gypsum crystals, which form in certain climatic conditions, namely in the desert areas. the roses are made with a tender heart made with almond flour and then are coated with light and crispy corn flakes in a tasty mix that will win you over at first taste. brought to the table these tasty treats soft inside and crispy outside and you will see that soon will go like hot cakes!</v>
      </c>
    </row>
    <row r="146" spans="1:2" ht="15.75" customHeight="1" x14ac:dyDescent="0.25">
      <c r="A146" s="3" t="s">
        <v>146</v>
      </c>
      <c r="B146" s="3" t="str">
        <f ca="1">IFERROR(__xludf.DUMMYFUNCTION("GOOGLETRANSLATE(A146, ""it"", ""en"")"),"Fortunately there are the scallops! delicate slices of veal that make special dinners, even in the fastest and frugal, provided that every time you choose the right seasoning that can tantalize the taste buds. This time we turn to those who love the fresh"&amp;" and pungent essence of lemon, which will become a thickening prelibatissima sauce! the scallops with lemon, as well as the lemon chicken, will win you over immediately with their delicate and fragrant taste. this recommendation? surely to be generous wit"&amp;"h the doses, because the scallops with lemon are truly irresistible!")</f>
        <v>Fortunately there are the scallops! delicate slices of veal that make special dinners, even in the fastest and frugal, provided that every time you choose the right seasoning that can tantalize the taste buds. This time we turn to those who love the fresh and pungent essence of lemon, which will become a thickening prelibatissima sauce! the scallops with lemon, as well as the lemon chicken, will win you over immediately with their delicate and fragrant taste. this recommendation? surely to be generous with the doses, because the scallops with lemon are truly irresistible!</v>
      </c>
    </row>
    <row r="147" spans="1:2" ht="15.75" customHeight="1" x14ac:dyDescent="0.25">
      <c r="A147" s="3" t="s">
        <v>147</v>
      </c>
      <c r="B147" s="3" t="str">
        <f ca="1">IFERROR(__xludf.DUMMYFUNCTION("GOOGLETRANSLATE(A147, ""it"", ""en"")"),"you have guests for dinner and little time to cook? be it of your in-laws, a couple of friends or a small group of colleagues, we offer a simple and elegant recipe that will make a great impression: baked salmon! in a few steps you will discover how to tu"&amp;"rn a slice of salmon in an elegant medallion. thanks to the coverage of thin potato slices and the perfect browning will get a fish from perfect cooking, tender and juicy. a second looking inviting dish that can be combined with a cream pasta and shrimp, "&amp;"for informal evenings, or spaghetti with roe, for the most important occasions for a menu by the success assured!")</f>
        <v>you have guests for dinner and little time to cook? be it of your in-laws, a couple of friends or a small group of colleagues, we offer a simple and elegant recipe that will make a great impression: baked salmon! in a few steps you will discover how to turn a slice of salmon in an elegant medallion. thanks to the coverage of thin potato slices and the perfect browning will get a fish from perfect cooking, tender and juicy. a second looking inviting dish that can be combined with a cream pasta and shrimp, for informal evenings, or spaghetti with roe, for the most important occasions for a menu by the success assured!</v>
      </c>
    </row>
    <row r="148" spans="1:2" ht="15.75" customHeight="1" x14ac:dyDescent="0.25">
      <c r="A148" s="3" t="s">
        <v>148</v>
      </c>
      <c r="B148" s="3" t="str">
        <f ca="1">IFERROR(__xludf.DUMMYFUNCTION("GOOGLETRANSLATE(A148, ""it"", ""en"")"),"green is the color of spring, which spreads when the trees are covered in their leaves and flowers begin to bloom. but in this fantastic season we are not just the flowers to be protagonists, nature offers us also wonderful vegetables ready to enrich our "&amp;"dishes! this is precisely the case of asparagus, so delicate and delicious taste are perfect for giving to a first plate of the season. them we have already combined in so many ways, one among all the cream! today we present the pasta with asparagus and b"&amp;"acon. sedanini stripes are perfect to accommodate this enveloping cream, a pastel nuances and sweet flavor that is enhanced by a cascade of crispy bacon cubes ... but if you are a vegetarian version, simply omit them and make a tasty pasta with asparagus "&amp;"and fontina cheese, for example! ideal for a family lunch or a dinner with friends, pasta with asparagus and bacon waiting to be tasted!")</f>
        <v>green is the color of spring, which spreads when the trees are covered in their leaves and flowers begin to bloom. but in this fantastic season we are not just the flowers to be protagonists, nature offers us also wonderful vegetables ready to enrich our dishes! this is precisely the case of asparagus, so delicate and delicious taste are perfect for giving to a first plate of the season. them we have already combined in so many ways, one among all the cream! today we present the pasta with asparagus and bacon. sedanini stripes are perfect to accommodate this enveloping cream, a pastel nuances and sweet flavor that is enhanced by a cascade of crispy bacon cubes ... but if you are a vegetarian version, simply omit them and make a tasty pasta with asparagus and fontina cheese, for example! ideal for a family lunch or a dinner with friends, pasta with asparagus and bacon waiting to be tasted!</v>
      </c>
    </row>
    <row r="149" spans="1:2" ht="15.75" customHeight="1" x14ac:dyDescent="0.25">
      <c r="A149" s="3" t="s">
        <v>149</v>
      </c>
      <c r="B149" s="3" t="str">
        <f ca="1">IFERROR(__xludf.DUMMYFUNCTION("GOOGLETRANSLATE(A149, ""it"", ""en"")"),"typical Emilian cuisine, tortellini are among the stuffed egg pasta, the best known in the world; Etymologically speaking, the name ""tortellini"" is a diminutive of tortelli which in turn derives from the word ""cake"", just to indicate that as a small c"&amp;"ake, also can be stuffed tortellini. tortellini have always been considered a purely flat Bologna, perhaps few know that even today bologna and modena it for its paternity, and it is to this eternal rivalry that is linked to the history of tortellini. vie"&amp;"w of the great confusion has always created over the filling ""perfect"" for the tortellini, the ""Brotherhood of tortellini"" in 1974 filed the original recipe for tortellini filling consisting of: pork loin, prosciutto, mortadella bologna, cheese cheese"&amp;", eggs and nutmeg. Always according to the original recipe filed, the puff of tortellini must be simply prepared with flour and eggs and each tortellini must be obtained from a piece of sheet of 4 cm per side. in fact, as each regional recipe, tortellini "&amp;"filling undergoes change from family to family: someone using veal or chicken along with the pig, who puts nutmeg. moreover, having a very ancient tradition, the tortellini were prepared with what the housewives had at home. GialloZafferano also has its o"&amp;"wn recipe for the filling: to make it more tasty we used half of lean veal and half pork loin and the inevitable Parma ham and mortadella bologna! tortellini are one of the most delicious Italian dishes that require patience and dedication in the preparat"&amp;"ion, elements that make this dish unique and inimitable!")</f>
        <v>typical Emilian cuisine, tortellini are among the stuffed egg pasta, the best known in the world; Etymologically speaking, the name "tortellini" is a diminutive of tortelli which in turn derives from the word "cake", just to indicate that as a small cake, also can be stuffed tortellini. tortellini have always been considered a purely flat Bologna, perhaps few know that even today bologna and modena it for its paternity, and it is to this eternal rivalry that is linked to the history of tortellini. view of the great confusion has always created over the filling "perfect" for the tortellini, the "Brotherhood of tortellini" in 1974 filed the original recipe for tortellini filling consisting of: pork loin, prosciutto, mortadella bologna, cheese cheese, eggs and nutmeg. Always according to the original recipe filed, the puff of tortellini must be simply prepared with flour and eggs and each tortellini must be obtained from a piece of sheet of 4 cm per side. in fact, as each regional recipe, tortellini filling undergoes change from family to family: someone using veal or chicken along with the pig, who puts nutmeg. moreover, having a very ancient tradition, the tortellini were prepared with what the housewives had at home. GialloZafferano also has its own recipe for the filling: to make it more tasty we used half of lean veal and half pork loin and the inevitable Parma ham and mortadella bologna! tortellini are one of the most delicious Italian dishes that require patience and dedication in the preparation, elements that make this dish unique and inimitable!</v>
      </c>
    </row>
    <row r="150" spans="1:2" ht="15.75" customHeight="1" x14ac:dyDescent="0.25">
      <c r="A150" s="3" t="s">
        <v>150</v>
      </c>
      <c r="B150" s="3" t="str">
        <f ca="1">IFERROR(__xludf.DUMMYFUNCTION("GOOGLETRANSLATE(A150, ""it"", ""en"")"),"a first course he dedicated to all lovers of delicate flavors. pasta with asparagus is a delicious dish made with a single ingredient: asparagus. a recipe especially suited to savor the subtle and refined taste of this typical vegetable of spring. Here as"&amp;"paragus they are simply blown up in a pan to preserve their typical flavor. prepared this dish when friends to dinner: with a few easy steps you will bring to the table a balanced dish, simple but tasty just like that at all!")</f>
        <v>a first course he dedicated to all lovers of delicate flavors. pasta with asparagus is a delicious dish made with a single ingredient: asparagus. a recipe especially suited to savor the subtle and refined taste of this typical vegetable of spring. Here asparagus they are simply blown up in a pan to preserve their typical flavor. prepared this dish when friends to dinner: with a few easy steps you will bring to the table a balanced dish, simple but tasty just like that at all!</v>
      </c>
    </row>
    <row r="151" spans="1:2" ht="15.75" customHeight="1" x14ac:dyDescent="0.25">
      <c r="A151" s="3" t="s">
        <v>151</v>
      </c>
      <c r="B151" s="3" t="str">
        <f ca="1">IFERROR(__xludf.DUMMYFUNCTION("GOOGLETRANSLATE(A151, ""it"", ""en"")"),"crescentine (from dough that grows), commonly known as tigelle, are typical Modena scones, prepared with a dough made of flour, lard, yeast and water. once crescentine were cooked in special earthenware discs or refractory stone called ""tigelle"", hence "&amp;"the current name of this typical Emilian bread. after leavening the dough is rolled out and cut with a circular coppapasta finally crescentine are cooked for a few minutes in a hot tigelliera well. when ready and golden brown, crescentine can be stuffed w"&amp;"ith the typical ""cunza"", made of lard, rosemary and garlic, or can be served with vegetables, meats and cheeses to taste. to you the choice!")</f>
        <v>crescentine (from dough that grows), commonly known as tigelle, are typical Modena scones, prepared with a dough made of flour, lard, yeast and water. once crescentine were cooked in special earthenware discs or refractory stone called "tigelle", hence the current name of this typical Emilian bread. after leavening the dough is rolled out and cut with a circular coppapasta finally crescentine are cooked for a few minutes in a hot tigelliera well. when ready and golden brown, crescentine can be stuffed with the typical "cunza", made of lard, rosemary and garlic, or can be served with vegetables, meats and cheeses to taste. to you the choice!</v>
      </c>
    </row>
    <row r="152" spans="1:2" ht="15.75" customHeight="1" x14ac:dyDescent="0.25">
      <c r="A152" s="3" t="s">
        <v>152</v>
      </c>
      <c r="B152" s="3" t="str">
        <f ca="1">IFERROR(__xludf.DUMMYFUNCTION("GOOGLETRANSLATE(A152, ""it"", ""en"")"),"prezzemolata octopus salad is a tasty appetizer typical of Mediterranean cooking, always appreciated on our tables for its freshness. topped with lemon, parsley and oil, this salad is great accompanied with a garnish of potatoes or olives. the secret of t"&amp;"he success of this dish is due to the right cooking time and the freshness of the octopus that must have a very vivid and intense color in all its shades.")</f>
        <v>prezzemolata octopus salad is a tasty appetizer typical of Mediterranean cooking, always appreciated on our tables for its freshness. topped with lemon, parsley and oil, this salad is great accompanied with a garnish of potatoes or olives. the secret of the success of this dish is due to the right cooking time and the freshness of the octopus that must have a very vivid and intense color in all its shades.</v>
      </c>
    </row>
    <row r="153" spans="1:2" ht="15.75" customHeight="1" x14ac:dyDescent="0.25">
      <c r="A153" s="3" t="s">
        <v>153</v>
      </c>
      <c r="B153" s="3" t="str">
        <f ca="1">IFERROR(__xludf.DUMMYFUNCTION("GOOGLETRANSLATE(A153, ""it"", ""en"")"),"welcome autumn! what better way to celebrate this season full of warm colors, bright and delicious flavors than with a good plate of tagliatelle with porcini mushrooms! a first course of pasta among the autumn classic, intense and enveloping taste. noodle"&amp;"s, made strictly by hand, have the right porosity to absorb all the flavor of fleshy mushrooms, popular and undisputed protagonists of the season. easy to prepare and very tasty, this succulent recipe is perfect for your Sunday menu! gathered for lunch th"&amp;"e whole family: following step by step the process discover the secrets to show off a perfect dish of tagliatelle with porcini mushrooms!")</f>
        <v>welcome autumn! what better way to celebrate this season full of warm colors, bright and delicious flavors than with a good plate of tagliatelle with porcini mushrooms! a first course of pasta among the autumn classic, intense and enveloping taste. noodles, made strictly by hand, have the right porosity to absorb all the flavor of fleshy mushrooms, popular and undisputed protagonists of the season. easy to prepare and very tasty, this succulent recipe is perfect for your Sunday menu! gathered for lunch the whole family: following step by step the process discover the secrets to show off a perfect dish of tagliatelle with porcini mushrooms!</v>
      </c>
    </row>
    <row r="154" spans="1:2" ht="15.75" customHeight="1" x14ac:dyDescent="0.25">
      <c r="A154" s="3" t="s">
        <v>154</v>
      </c>
      <c r="B154" s="3" t="str">
        <f ca="1">IFERROR(__xludf.DUMMYFUNCTION("GOOGLETRANSLATE(A154, ""it"", ""en"")"),"for many children is the only way to eat vegetables, and the fashion of street food has revived success. I am an evergreen of the recovery kitchen, but their origins are very noble and unexpectedly go back at least to the Renaissance. there are many diffe"&amp;"rent versions, but for all the most delicious are those of grandmother. we are talking about the meatballs! Today we prepare together one of the poorest and best versions: Meatballs with zucchini! we will reveal all secrets of preparation and cooking to a"&amp;" golden and crisp results, so tasty that dinner will turn into a race to the last meatball! and you, you will leave to win smaller, or the irresistible goodness of zucchini patties will make you forget your manners ?! If you can not resist, even try the m"&amp;"eatballs with tomato zucchini: dipped in a wonderful tomato sauce!")</f>
        <v>for many children is the only way to eat vegetables, and the fashion of street food has revived success. I am an evergreen of the recovery kitchen, but their origins are very noble and unexpectedly go back at least to the Renaissance. there are many different versions, but for all the most delicious are those of grandmother. we are talking about the meatballs! Today we prepare together one of the poorest and best versions: Meatballs with zucchini! we will reveal all secrets of preparation and cooking to a golden and crisp results, so tasty that dinner will turn into a race to the last meatball! and you, you will leave to win smaller, or the irresistible goodness of zucchini patties will make you forget your manners ?! If you can not resist, even try the meatballs with tomato zucchini: dipped in a wonderful tomato sauce!</v>
      </c>
    </row>
    <row r="155" spans="1:2" ht="15.75" customHeight="1" x14ac:dyDescent="0.25">
      <c r="A155" s="3" t="s">
        <v>155</v>
      </c>
      <c r="B155" s="3" t="str">
        <f ca="1">IFERROR(__xludf.DUMMYFUNCTION("GOOGLETRANSLATE(A155, ""it"", ""en"")"),"the scallops are a second flat simple to implement and extremely tasty! in this recipe we offer a classic scallops with lemon twist: the scallops with mushrooms! an appetizing and tasty main course of meat, full contour with the scents of the undergrowth "&amp;"... a classic that allows you to give a refined touch to your so simple menu but especially in a short time. for this recipe we chose pulpy and very versatile fungi: the mushrooms cream mushrooms, a perfect accompaniment for the veal slices who, according"&amp;" to the traditional recipe, are skillfully gilded in the pan to create the tasty golden crust that makes this irresistible dish. the scallops with mushrooms will be the trump card of your most delicious menu, and do not forget to uncork a good wine!")</f>
        <v>the scallops are a second flat simple to implement and extremely tasty! in this recipe we offer a classic scallops with lemon twist: the scallops with mushrooms! an appetizing and tasty main course of meat, full contour with the scents of the undergrowth ... a classic that allows you to give a refined touch to your so simple menu but especially in a short time. for this recipe we chose pulpy and very versatile fungi: the mushrooms cream mushrooms, a perfect accompaniment for the veal slices who, according to the traditional recipe, are skillfully gilded in the pan to create the tasty golden crust that makes this irresistible dish. the scallops with mushrooms will be the trump card of your most delicious menu, and do not forget to uncork a good wine!</v>
      </c>
    </row>
    <row r="156" spans="1:2" ht="15.75" customHeight="1" x14ac:dyDescent="0.25">
      <c r="A156" s="3" t="s">
        <v>156</v>
      </c>
      <c r="B156" s="3" t="str">
        <f ca="1">IFERROR(__xludf.DUMMYFUNCTION("GOOGLETRANSLATE(A156, ""it"", ""en"")"),"the best recipes of the Italian cuisine competed from north to south, and just like the eggplant parmigiana this is also the case of meat with tomato sauce. the ingredients simple and Mediterranean are strictly the same as the pizza marinara and probably "&amp;"the meat with tomato sauce is so named for this reason. versions are many, such as someone prefers first browning the meat, but the ingredients remain the same ... tomato, garlic and oregano turn into a sauce that will allow the meat to cook remaining ten"&amp;"der! But while the meat is cooking you will have to make a choice very, very difficult! You will use the sauce on pasta or to make a shoe with a good homemade bread?")</f>
        <v>the best recipes of the Italian cuisine competed from north to south, and just like the eggplant parmigiana this is also the case of meat with tomato sauce. the ingredients simple and Mediterranean are strictly the same as the pizza marinara and probably the meat with tomato sauce is so named for this reason. versions are many, such as someone prefers first browning the meat, but the ingredients remain the same ... tomato, garlic and oregano turn into a sauce that will allow the meat to cook remaining tender! But while the meat is cooking you will have to make a choice very, very difficult! You will use the sauce on pasta or to make a shoe with a good homemade bread?</v>
      </c>
    </row>
    <row r="157" spans="1:2" ht="15.75" customHeight="1" x14ac:dyDescent="0.25">
      <c r="A157" s="3" t="s">
        <v>157</v>
      </c>
      <c r="B157" s="3" t="str">
        <f ca="1">IFERROR(__xludf.DUMMYFUNCTION("GOOGLETRANSLATE(A157, ""it"", ""en"")"),"what is the typical Sunday dish? hard to pick one that is shared by everyone, each of us will remember the family dishes because the end is so, are the roots that influence our food. but after taking a virtual tour from north to south and have explored th"&amp;"e numerous recipes of our tradition, the typical Neapolitan ragu to the timeless lasagna, we found an agreement when someone said the word ""roast."" some people suggested that milk, the lard or stuffed with plums. we opted for a classic in the end, what "&amp;"juicy served with diced potatoes! within an hour we were all at the table to talk about how good, and succulent roast veal with potatoes. here's how to prepare it to us, a few ingredients the right time for cooking and efforts are then rewarded the effort"&amp;". You should also be prepared to receive many compliments: a roast so it is not just for Sundays, but for all the great occasions when even finish the meal with a fabulous soft tart with cream!")</f>
        <v>what is the typical Sunday dish? hard to pick one that is shared by everyone, each of us will remember the family dishes because the end is so, are the roots that influence our food. but after taking a virtual tour from north to south and have explored the numerous recipes of our tradition, the typical Neapolitan ragu to the timeless lasagna, we found an agreement when someone said the word "roast." some people suggested that milk, the lard or stuffed with plums. we opted for a classic in the end, what juicy served with diced potatoes! within an hour we were all at the table to talk about how good, and succulent roast veal with potatoes. here's how to prepare it to us, a few ingredients the right time for cooking and efforts are then rewarded the effort. You should also be prepared to receive many compliments: a roast so it is not just for Sundays, but for all the great occasions when even finish the meal with a fabulous soft tart with cream!</v>
      </c>
    </row>
    <row r="158" spans="1:2" ht="15.75" customHeight="1" x14ac:dyDescent="0.25">
      <c r="A158" s="3" t="s">
        <v>158</v>
      </c>
      <c r="B158" s="3" t="str">
        <f ca="1">IFERROR(__xludf.DUMMYFUNCTION("GOOGLETRANSLATE(A158, ""it"", ""en"")"),"every time you find yourself in front of the fish counter you leave disconsolate because you never know how to cook it? you have to organize an intimate dinner and discarded a priori the fish dishes for fear of the dreaded bones? do not worry: clean and c"&amp;"ook fish is easier than you think! then if the fish is a very tasty bream will make a great impression with your guests. maybe you can start with a plate of pasta. choosing such harmony between sea and mountains thanks to the dressing pistachio pesto, shr"&amp;"imp and tomatoes that we did for gluten-free pasta! the baked sea bream is a main course of fish easy to prepare, to enjoy all the good fish enhanced by the scent of lemon and herbs that enhancing it in cooking. accompanied with tasty potatoes, baked sea "&amp;"bream is ideal for a dinner or an important dinner, where the taste marries lightness. What are you waiting for? Set aside the doubts, once brought to the table that you will not receive the compliments of your guests!")</f>
        <v>every time you find yourself in front of the fish counter you leave disconsolate because you never know how to cook it? you have to organize an intimate dinner and discarded a priori the fish dishes for fear of the dreaded bones? do not worry: clean and cook fish is easier than you think! then if the fish is a very tasty bream will make a great impression with your guests. maybe you can start with a plate of pasta. choosing such harmony between sea and mountains thanks to the dressing pistachio pesto, shrimp and tomatoes that we did for gluten-free pasta! the baked sea bream is a main course of fish easy to prepare, to enjoy all the good fish enhanced by the scent of lemon and herbs that enhancing it in cooking. accompanied with tasty potatoes, baked sea bream is ideal for a dinner or an important dinner, where the taste marries lightness. What are you waiting for? Set aside the doubts, once brought to the table that you will not receive the compliments of your guests!</v>
      </c>
    </row>
    <row r="159" spans="1:2" ht="15.75" customHeight="1" x14ac:dyDescent="0.25">
      <c r="A159" s="3" t="s">
        <v>159</v>
      </c>
      <c r="B159" s="3" t="str">
        <f ca="1">IFERROR(__xludf.DUMMYFUNCTION("GOOGLETRANSLATE(A159, ""it"", ""en"")"),"in any way you prepare them, the damage squid always great satisfaction! fried squid, calamari grilled, baked or stewed ... are inevitable in the seaside restaurant menus, from the most popular to the most sophisticated, but they are also a good solution "&amp;"for your homemade dinners of fish. the recipe for stuffed squid is a classic Mediterranean cuisine and here we offer a version as simple as appetizing: you will need just a little 'bread, parmesan, anchovies and parsley to make a soft, dense filling, whic"&amp;"h will reveal a tasting 'explosion of flavors! you just have to be careful to not cook them too long in the pan, so as not to ruin the delicate texture of these molluscs. beautiful to look at and good for food, stuffed squid have a second effect looks out"&amp;"standing even with the most demanding guests ... follow our instructions and you can not go wrong!")</f>
        <v>in any way you prepare them, the damage squid always great satisfaction! fried squid, calamari grilled, baked or stewed ... are inevitable in the seaside restaurant menus, from the most popular to the most sophisticated, but they are also a good solution for your homemade dinners of fish. the recipe for stuffed squid is a classic Mediterranean cuisine and here we offer a version as simple as appetizing: you will need just a little 'bread, parmesan, anchovies and parsley to make a soft, dense filling, which will reveal a tasting 'explosion of flavors! you just have to be careful to not cook them too long in the pan, so as not to ruin the delicate texture of these molluscs. beautiful to look at and good for food, stuffed squid have a second effect looks outstanding even with the most demanding guests ... follow our instructions and you can not go wrong!</v>
      </c>
    </row>
    <row r="160" spans="1:2" ht="15.75" customHeight="1" x14ac:dyDescent="0.25">
      <c r="A160" s="3" t="s">
        <v>160</v>
      </c>
      <c r="B160" s="3" t="str">
        <f ca="1">IFERROR(__xludf.DUMMYFUNCTION("GOOGLETRANSLATE(A160, ""it"", ""en"")"),"you are looking for a truly appetizing and delicious first course ready in just 20 minutes? here it is served! penne al mustache are the perfect recipe to prepare for a family lunch, when you have little time to cook but a great desire for something tasty"&amp;" ... and why not, even when you are going to get your hungry friends! few simple steps will ensure an amazing result ... the pens are perfect for this type of condiments, such as the version of the old tavern and again absorb the velvety cream made with c"&amp;"ream and tomato, to release it with every bite! we have chosen to enrich the cream with the ham, but the variations are many: you can use bacon or opt for a completely different version using cubes of fish or squid! we recommend that you try them all and "&amp;"choose the one that suits you!")</f>
        <v>you are looking for a truly appetizing and delicious first course ready in just 20 minutes? here it is served! penne al mustache are the perfect recipe to prepare for a family lunch, when you have little time to cook but a great desire for something tasty ... and why not, even when you are going to get your hungry friends! few simple steps will ensure an amazing result ... the pens are perfect for this type of condiments, such as the version of the old tavern and again absorb the velvety cream made with cream and tomato, to release it with every bite! we have chosen to enrich the cream with the ham, but the variations are many: you can use bacon or opt for a completely different version using cubes of fish or squid! we recommend that you try them all and choose the one that suits you!</v>
      </c>
    </row>
    <row r="161" spans="1:2" ht="15.75" customHeight="1" x14ac:dyDescent="0.25">
      <c r="A161" s="3" t="s">
        <v>161</v>
      </c>
      <c r="B161" s="3" t="str">
        <f ca="1">IFERROR(__xludf.DUMMYFUNCTION("GOOGLETRANSLATE(A161, ""it"", ""en"")"),"the soup of legumes and cereals is a first course very easy to prepare, healthy and hearty. enriched with vegetables and herbs, the soup of legumes and cereals is ideal to eat well heated during the cold days of winter but also warm during the rest of the"&amp;" year. to prepare this soup you should use the packaging of legumes and mixed cereals that are sold ready-made in supermarkets. the soup that we propose in this recipe was made with 10 kinds of vegetables and two varieties of cereals. especially the soup "&amp;"contains: cannellini beans, beans, brown beans, black-eyed beans, blacks beans, adzuki beans green peas, green and red lentils, spelled and barley in the refrigerator perlato.se have crusts or leftover cheese for grating , also included those in the soup "&amp;"during cooking: you will see that flavor! soup legumes and cereals is a substantial first plate which for its nutritional characteristics may also be considered a balanced single dish.")</f>
        <v>the soup of legumes and cereals is a first course very easy to prepare, healthy and hearty. enriched with vegetables and herbs, the soup of legumes and cereals is ideal to eat well heated during the cold days of winter but also warm during the rest of the year. to prepare this soup you should use the packaging of legumes and mixed cereals that are sold ready-made in supermarkets. the soup that we propose in this recipe was made with 10 kinds of vegetables and two varieties of cereals. especially the soup contains: cannellini beans, beans, brown beans, black-eyed beans, blacks beans, adzuki beans green peas, green and red lentils, spelled and barley in the refrigerator perlato.se have crusts or leftover cheese for grating , also included those in the soup during cooking: you will see that flavor! soup legumes and cereals is a substantial first plate which for its nutritional characteristics may also be considered a balanced single dish.</v>
      </c>
    </row>
    <row r="162" spans="1:2" ht="15.75" customHeight="1" x14ac:dyDescent="0.25">
      <c r="A162" s="3" t="s">
        <v>162</v>
      </c>
      <c r="B162" s="3" t="str">
        <f ca="1">IFERROR(__xludf.DUMMYFUNCTION("GOOGLETRANSLATE(A162, ""it"", ""en"")"),"risotto with artichokes is a dish very delicate and at the same time simple to preparare.il typical bitter taste of the artichoke is here enhanced with the addition of a few simple ingredients but which make this wrap-scale and very gustosa.i artichoke he"&amp;"arts, stir a few minutes in the pan, are added to the risotto halfway through cooking, in order to preserve the softness and integrity, so that they can pleasantly enjoy at every taste! there are numerous variants of risotto, a first course always well re"&amp;"ceived on the table, especially in the autumn or winter season, which gives great satisfaction both to those who prepare it to diners! this refined version of risotto with artichokes is also suitable for a special occasion, perhaps accompanied by a good s"&amp;"till white wine: success is guaranteed and your guests gladly ask for an encore!")</f>
        <v>risotto with artichokes is a dish very delicate and at the same time simple to preparare.il typical bitter taste of the artichoke is here enhanced with the addition of a few simple ingredients but which make this wrap-scale and very gustosa.i artichoke hearts, stir a few minutes in the pan, are added to the risotto halfway through cooking, in order to preserve the softness and integrity, so that they can pleasantly enjoy at every taste! there are numerous variants of risotto, a first course always well received on the table, especially in the autumn or winter season, which gives great satisfaction both to those who prepare it to diners! this refined version of risotto with artichokes is also suitable for a special occasion, perhaps accompanied by a good still white wine: success is guaranteed and your guests gladly ask for an encore!</v>
      </c>
    </row>
    <row r="163" spans="1:2" ht="15.75" customHeight="1" x14ac:dyDescent="0.25">
      <c r="A163" s="3" t="s">
        <v>163</v>
      </c>
      <c r="B163" s="3" t="str">
        <f ca="1">IFERROR(__xludf.DUMMYFUNCTION("GOOGLETRANSLATE(A163, ""it"", ""en"")"),"the chicken breasts milk is an alternative view to the traditional scallops! many times you have asked us how to replace the wine to allow your children to enjoy together with you this second course, so today we will satisfied! the milk chicken breasts ar"&amp;"e a quick and easy recipe to prepare, with their delicate and creamy taste will delight young and old and you will avoid to cook two different dishes ... the addition of milk in fact creates a creamy sauce, very pleasant to palate. following our step will"&amp;" get the tender slices and you will not even need a knife to cut them! you also made the chicken breasts with milk, in a few minutes be able to bring to the table a genuine and tasty dish.")</f>
        <v>the chicken breasts milk is an alternative view to the traditional scallops! many times you have asked us how to replace the wine to allow your children to enjoy together with you this second course, so today we will satisfied! the milk chicken breasts are a quick and easy recipe to prepare, with their delicate and creamy taste will delight young and old and you will avoid to cook two different dishes ... the addition of milk in fact creates a creamy sauce, very pleasant to palate. following our step will get the tender slices and you will not even need a knife to cut them! you also made the chicken breasts with milk, in a few minutes be able to bring to the table a genuine and tasty dish.</v>
      </c>
    </row>
    <row r="164" spans="1:2" ht="15.75" customHeight="1" x14ac:dyDescent="0.25">
      <c r="A164" s="3" t="s">
        <v>164</v>
      </c>
      <c r="B164" s="3" t="str">
        <f ca="1">IFERROR(__xludf.DUMMYFUNCTION("GOOGLETRANSLATE(A164, ""it"", ""en"")"),"zucchini and shrimps? an unbeatable duo, that will satisfy the taste buds of your guests ... the sweetness of these elements, in fact, makes it one of the most popular combinations! from starters to main it is suitable for many preparations, such as garga"&amp;"nelli! pasta with zucchini and shrimp is one of the great classics ... a must in Italian cuisine, suitable for many occasions. our recipe involves adding a pinch of saffron to give a stronger flavor and a touch of color to the plate! the tips, also called"&amp;" trenette or linguine, will marry perfectly with this mix of land and sea and, thanks to the addition of fresh cream, you will get a perfect balance! if you also love the uppermost fish this union of flavors and colors, made linguine shrimp zucchini and s"&amp;"affron and serve at a dinner party!")</f>
        <v>zucchini and shrimps? an unbeatable duo, that will satisfy the taste buds of your guests ... the sweetness of these elements, in fact, makes it one of the most popular combinations! from starters to main it is suitable for many preparations, such as garganelli! pasta with zucchini and shrimp is one of the great classics ... a must in Italian cuisine, suitable for many occasions. our recipe involves adding a pinch of saffron to give a stronger flavor and a touch of color to the plate! the tips, also called trenette or linguine, will marry perfectly with this mix of land and sea and, thanks to the addition of fresh cream, you will get a perfect balance! if you also love the uppermost fish this union of flavors and colors, made linguine shrimp zucchini and saffron and serve at a dinner party!</v>
      </c>
    </row>
    <row r="165" spans="1:2" ht="15.75" customHeight="1" x14ac:dyDescent="0.25">
      <c r="A165" s="3" t="s">
        <v>165</v>
      </c>
      <c r="B165" s="3" t="str">
        <f ca="1">IFERROR(__xludf.DUMMYFUNCTION("GOOGLETRANSLATE(A165, ""it"", ""en"")"),"if you are a first recipe refined dish risotto with radicchio and pancetta is for you. ideal for a casual lunch and a dinner with guests. risotto with radicchio is a classic of Venetian culinary tradition, we have revisited enriching it with tasty bacon t"&amp;"hat gives this dish a definite touch and that balances the unmistakable flavor and bitterness of radicchio. radicchio of Chioggia is a cross between endive and radicchio. latter 'has a slightly less bitter, if you prefer this variety we recommend you try "&amp;"the lasagna with radicchio and montasio.")</f>
        <v>if you are a first recipe refined dish risotto with radicchio and pancetta is for you. ideal for a casual lunch and a dinner with guests. risotto with radicchio is a classic of Venetian culinary tradition, we have revisited enriching it with tasty bacon that gives this dish a definite touch and that balances the unmistakable flavor and bitterness of radicchio. radicchio of Chioggia is a cross between endive and radicchio. latter 'has a slightly less bitter, if you prefer this variety we recommend you try the lasagna with radicchio and montasio.</v>
      </c>
    </row>
    <row r="166" spans="1:2" ht="15.75" customHeight="1" x14ac:dyDescent="0.25">
      <c r="A166" s="3" t="s">
        <v>166</v>
      </c>
      <c r="B166" s="3" t="str">
        <f ca="1">IFERROR(__xludf.DUMMYFUNCTION("GOOGLETRANSLATE(A166, ""it"", ""en"")"),"the classic rice salad is the quintessential summer dish: fresh, light and full of tantalizing toppings to customize according to your taste, just that they are colorful, tasty and above all season! you can have fun creating always new combinations using "&amp;"different ingredients, just that they are all meticulously cut into small cubes, and if you are looking for some greedy variant, you can be inspired by our other recipes like mango and pineapple rice salad, rice salad full salad or rice with sea fish. fas"&amp;"t and easy to implement, the rice salad is a dish perfect for your summer menu, you can prepare in advance and refrigerate until ready to serve. the classic rice salad will bring a wave of joy on your table and thanks to its eye-catching colors like very "&amp;"well to children. Moreover, thanks to its light weight, you can bring to the table an equally simple dessert, fresh and delicious, like our cheesecake with peaches gluten and lactose free: in short, an idea for this irresistible summer!")</f>
        <v>the classic rice salad is the quintessential summer dish: fresh, light and full of tantalizing toppings to customize according to your taste, just that they are colorful, tasty and above all season! you can have fun creating always new combinations using different ingredients, just that they are all meticulously cut into small cubes, and if you are looking for some greedy variant, you can be inspired by our other recipes like mango and pineapple rice salad, rice salad full salad or rice with sea fish. fast and easy to implement, the rice salad is a dish perfect for your summer menu, you can prepare in advance and refrigerate until ready to serve. the classic rice salad will bring a wave of joy on your table and thanks to its eye-catching colors like very well to children. Moreover, thanks to its light weight, you can bring to the table an equally simple dessert, fresh and delicious, like our cheesecake with peaches gluten and lactose free: in short, an idea for this irresistible summer!</v>
      </c>
    </row>
    <row r="167" spans="1:2" ht="15.75" customHeight="1" x14ac:dyDescent="0.25">
      <c r="A167" s="3" t="s">
        <v>167</v>
      </c>
      <c r="B167" s="3" t="str">
        <f ca="1">IFERROR(__xludf.DUMMYFUNCTION("GOOGLETRANSLATE(A167, ""it"", ""en"")"),"the confit tomatoes are delicious and tasty tomatoes caramelized in the oven, ideal to be served as an appetizer or side dish and as a versatile seasoning. after having cut them in half, just season with salt, pepper and sugar, but also with a mixture of "&amp;"garlic and thyme. once added a sprinkling of dried oregano and a little oil, they are baked for two hours, until they wither. the secret is to evaporate and dry the tomatoes from the vegetable water, without letting them dry out! the confit tomatoes have "&amp;"a very intense flavor and sweet and are perfect for dressing a paste or as an appetizer of bruschetta. the word ""confit"" comes from the French verb ""confire"", which means preserving: you say ""confit"", in fact, all the processed fruit and vegetables "&amp;"that provide a low heat prolonged cooking, with sugar or vinegar. you just have to prepare the confit tomatoes and season your dishes and your recipes!")</f>
        <v>the confit tomatoes are delicious and tasty tomatoes caramelized in the oven, ideal to be served as an appetizer or side dish and as a versatile seasoning. after having cut them in half, just season with salt, pepper and sugar, but also with a mixture of garlic and thyme. once added a sprinkling of dried oregano and a little oil, they are baked for two hours, until they wither. the secret is to evaporate and dry the tomatoes from the vegetable water, without letting them dry out! the confit tomatoes have a very intense flavor and sweet and are perfect for dressing a paste or as an appetizer of bruschetta. the word "confit" comes from the French verb "confire", which means preserving: you say "confit", in fact, all the processed fruit and vegetables that provide a low heat prolonged cooking, with sugar or vinegar. you just have to prepare the confit tomatoes and season your dishes and your recipes!</v>
      </c>
    </row>
    <row r="168" spans="1:2" ht="15.75" customHeight="1" x14ac:dyDescent="0.25">
      <c r="A168" s="3" t="s">
        <v>168</v>
      </c>
      <c r="B168" s="3" t="str">
        <f ca="1">IFERROR(__xludf.DUMMYFUNCTION("GOOGLETRANSLATE(A168, ""it"", ""en"")"),"the rice balls on the phone are a widespread recipe in particular in Lazio, but they prepare throughout Italy although with diverse.il recipes supplì the phone owes its name to the fact that the original contained within mozzarella, during cooking melts a"&amp;"nd thus, by dividing the croquettes in half the two sides remain ""joined"" by strands of mozzarella. the name of the phone supplì dall'italianizzazione derive the French word surprise, which in Italian means surprise. the rice balls on the phone come wit"&amp;"h a rice cooked in a gravy. with the rice then are formed of species of meatballs from the shape of a little 'elongated where the center is inserted a secret diced mozzarella.uno for the success of the phone is supplì frying which must take place in hot o"&amp;"il at 180 degrees, they should not fry too much otherwise will darken too much on the surface, but if you keep them too little immersed in oil will not be able to obtain a ""phone."" the rice balls on the phone can be served as an appetizer in a buffet, p"&amp;"erhaps with other versions like the one with radicchio and gorgonzola or some tasty fried mozzarella and a tasty focaccia rolled ... but take care to serve hot otherwise you will not get the effect racy!")</f>
        <v>the rice balls on the phone are a widespread recipe in particular in Lazio, but they prepare throughout Italy although with diverse.il recipes supplì the phone owes its name to the fact that the original contained within mozzarella, during cooking melts and thus, by dividing the croquettes in half the two sides remain "joined" by strands of mozzarella. the name of the phone supplì dall'italianizzazione derive the French word surprise, which in Italian means surprise. the rice balls on the phone come with a rice cooked in a gravy. with the rice then are formed of species of meatballs from the shape of a little 'elongated where the center is inserted a secret diced mozzarella.uno for the success of the phone is supplì frying which must take place in hot oil at 180 degrees, they should not fry too much otherwise will darken too much on the surface, but if you keep them too little immersed in oil will not be able to obtain a "phone." the rice balls on the phone can be served as an appetizer in a buffet, perhaps with other versions like the one with radicchio and gorgonzola or some tasty fried mozzarella and a tasty focaccia rolled ... but take care to serve hot otherwise you will not get the effect racy!</v>
      </c>
    </row>
    <row r="169" spans="1:2" ht="15.75" customHeight="1" x14ac:dyDescent="0.25">
      <c r="A169" s="3" t="s">
        <v>169</v>
      </c>
      <c r="B169" s="3" t="str">
        <f ca="1">IFERROR(__xludf.DUMMYFUNCTION("GOOGLETRANSLATE(A169, ""it"", ""en"")"),"a product of the earth that comes from the ancient East, and has found its natural habitat in the south of our country: we speak of eggplant, summer fruits rich in vitamins and water, are perfect for savory and tasty dishes like eggplant parmesan, caponat"&amp;"a or wrapped around creamy fillings for delicious rolls. They go perfectly with a wide variety of ingredients. Today we prepare our dishes in combination with a classic pairing: cherry tomatoes and smoked cheese for delicious baked eggplant! soft discs fr"&amp;"om the Mediterranean taste, an appetizer or light and delicate side dish: baked eggplant are also ideal as finger food for a buffet ... good warm but will also enjoy delicious at room temperature!")</f>
        <v>a product of the earth that comes from the ancient East, and has found its natural habitat in the south of our country: we speak of eggplant, summer fruits rich in vitamins and water, are perfect for savory and tasty dishes like eggplant parmesan, caponata or wrapped around creamy fillings for delicious rolls. They go perfectly with a wide variety of ingredients. Today we prepare our dishes in combination with a classic pairing: cherry tomatoes and smoked cheese for delicious baked eggplant! soft discs from the Mediterranean taste, an appetizer or light and delicate side dish: baked eggplant are also ideal as finger food for a buffet ... good warm but will also enjoy delicious at room temperature!</v>
      </c>
    </row>
    <row r="170" spans="1:2" ht="15.75" customHeight="1" x14ac:dyDescent="0.25">
      <c r="A170" s="3" t="s">
        <v>170</v>
      </c>
      <c r="B170" s="3" t="str">
        <f ca="1">IFERROR(__xludf.DUMMYFUNCTION("GOOGLETRANSLATE(A170, ""it"", ""en"")"),"Sicilian cuisine has its roots in the poor tradition based around some typical ingredients such as eggplant, tomatoes and basil, which are protagonists of caponata, the delicious side dish that we present today. these ingredients, already common to other "&amp;"recipes such as pasta alla norma and eggplant parmigiana, creates a mix of scents, colors and flavors that recalls the charm of a beautiful land. the extension of the surface of Sicily allows you to have numerous variations of caponata. from province to p"&amp;"rovince, but also from family to family each has its perfect recipe: with or without raisins, with or without concentrated ... just move a few meters to discover a caponata always different, but all with a common denominator unmistakable : the use of swee"&amp;"t and sour sauce, which gives a unique flavor to vegetables. this recommendation? try all possible versions until you find your favorite, to be handed down in your family!")</f>
        <v>Sicilian cuisine has its roots in the poor tradition based around some typical ingredients such as eggplant, tomatoes and basil, which are protagonists of caponata, the delicious side dish that we present today. these ingredients, already common to other recipes such as pasta alla norma and eggplant parmigiana, creates a mix of scents, colors and flavors that recalls the charm of a beautiful land. the extension of the surface of Sicily allows you to have numerous variations of caponata. from province to province, but also from family to family each has its perfect recipe: with or without raisins, with or without concentrated ... just move a few meters to discover a caponata always different, but all with a common denominator unmistakable : the use of sweet and sour sauce, which gives a unique flavor to vegetables. this recommendation? try all possible versions until you find your favorite, to be handed down in your family!</v>
      </c>
    </row>
    <row r="171" spans="1:2" ht="15.75" customHeight="1" x14ac:dyDescent="0.25">
      <c r="A171" s="3" t="s">
        <v>171</v>
      </c>
      <c r="B171" s="3" t="str">
        <f ca="1">IFERROR(__xludf.DUMMYFUNCTION("GOOGLETRANSLATE(A171, ""it"", ""en"")"),"the fluffy pancakes or Japanese pancakes are fluffy pancakes, perfect for breakfast or brunch! unlike the American version they are much higher and texture reminiscent almost that of a souffle. just as in the case of cotton cheesecake this time the Asian "&amp;"nation has won us over with the lightness and airiness of this cake. find out how to make them grow tall and fluffy paying attention to cooking to get a perfect result! the fluffy pancakes can be enriched with fresh fruit, whipped cream, honey or maple sy"&amp;"rup! not the usual pancakes, but the clouds of sweetness with which to start the day with the whole family!")</f>
        <v>the fluffy pancakes or Japanese pancakes are fluffy pancakes, perfect for breakfast or brunch! unlike the American version they are much higher and texture reminiscent almost that of a souffle. just as in the case of cotton cheesecake this time the Asian nation has won us over with the lightness and airiness of this cake. find out how to make them grow tall and fluffy paying attention to cooking to get a perfect result! the fluffy pancakes can be enriched with fresh fruit, whipped cream, honey or maple syrup! not the usual pancakes, but the clouds of sweetness with which to start the day with the whole family!</v>
      </c>
    </row>
    <row r="172" spans="1:2" ht="15.75" customHeight="1" x14ac:dyDescent="0.25">
      <c r="A172" s="3" t="s">
        <v>172</v>
      </c>
      <c r="B172" s="3" t="str">
        <f ca="1">IFERROR(__xludf.DUMMYFUNCTION("GOOGLETRANSLATE(A172, ""it"", ""en"")"),"Imagine coming home tired after a long day of work. open the pantry and ... remember that you could not even do the shopping. at the bottom of the shelf only tuna in oil ... but do not despair! He can become the star of a tasty recipe: spaghetti with tuna"&amp;"! an easy dish to make, ideal for last minute and a spaghetti-bath perfect dinner because even with the simplest ingredients you can prepare tasty food. then choose the tuna meatier, a few leaves of basil to flavor and the best extra virgin olive oil! the"&amp;" sauce that you will achieve will make this dish even more flavorful and full-bodied ... and dinner is served!")</f>
        <v>Imagine coming home tired after a long day of work. open the pantry and ... remember that you could not even do the shopping. at the bottom of the shelf only tuna in oil ... but do not despair! He can become the star of a tasty recipe: spaghetti with tuna! an easy dish to make, ideal for last minute and a spaghetti-bath perfect dinner because even with the simplest ingredients you can prepare tasty food. then choose the tuna meatier, a few leaves of basil to flavor and the best extra virgin olive oil! the sauce that you will achieve will make this dish even more flavorful and full-bodied ... and dinner is served!</v>
      </c>
    </row>
    <row r="173" spans="1:2" ht="15.75" customHeight="1" x14ac:dyDescent="0.25">
      <c r="A173" s="3" t="s">
        <v>173</v>
      </c>
      <c r="B173" s="3" t="str">
        <f ca="1">IFERROR(__xludf.DUMMYFUNCTION("GOOGLETRANSLATE(A173, ""it"", ""en"")"),"churros are typical fried cakes of spain, also popular in South America, particularly in Argentina. churros are prepared with a compound which is similar to choux pastry: water, sugar, butter and a pinch of salt. Once created the dough, they are usually f"&amp;"ried and sprinkled with sugar and cinnamon. we also tried the baked version, which makes the mixture less crunchy but equally delicious! churros can be purchased at the stalls on street corners in Spain, but it is being used to prepare them at home, espec"&amp;"ially for Sunday breakfast or during the holidays, dipped in a cup of hot chocolate. in argentina it is used also enjoy churros filled with dulce de leche once cooked. to be enjoyed the best churros are prepared and eaten when still warm!")</f>
        <v>churros are typical fried cakes of spain, also popular in South America, particularly in Argentina. churros are prepared with a compound which is similar to choux pastry: water, sugar, butter and a pinch of salt. Once created the dough, they are usually fried and sprinkled with sugar and cinnamon. we also tried the baked version, which makes the mixture less crunchy but equally delicious! churros can be purchased at the stalls on street corners in Spain, but it is being used to prepare them at home, especially for Sunday breakfast or during the holidays, dipped in a cup of hot chocolate. in argentina it is used also enjoy churros filled with dulce de leche once cooked. to be enjoyed the best churros are prepared and eaten when still warm!</v>
      </c>
    </row>
    <row r="174" spans="1:2" ht="15.75" customHeight="1" x14ac:dyDescent="0.25">
      <c r="A174" s="3" t="s">
        <v>174</v>
      </c>
      <c r="B174" s="3" t="str">
        <f ca="1">IFERROR(__xludf.DUMMYFUNCTION("GOOGLETRANSLATE(A174, ""it"", ""en"")"),"limoncello it is the popular liquor made with the peel of citrus fruits of Campania, traditionally prepared with typical lemons of the territory of Amalfi: sfusato amalfitano or oval sorrento. the history of limoncello is crossed by many different legends"&amp;" and anecdotes, his invention is indeed contended by sorrentini, amalfitani and Capri. to record first the brand 'limoncello' in 1988, was the maximum channel entrepreneur, and goats, many argue that his birth is linked to the history of this family; it s"&amp;"eems that this liqueur was born in the early '900 by a grandmother's recipe. born as a home preparation, limoncello it has gained great popularity since the 80's, becoming the subject of large-scale industrial production. to the point of becoming a real l"&amp;"ittle thought to do during the holidays. In fact, in a beautiful bottle it will be given at Christmas or at Easter, perhaps combining it with colored Easter biscuits. the preparation of limoncello is easy but you have to practice it meticulously, and if w"&amp;"ell observed, in just over a couple of months this fragrant yellow liquor aroma decided, which can be savored, more often as a digestive, but also on sweets or fruit salads.")</f>
        <v>limoncello it is the popular liquor made with the peel of citrus fruits of Campania, traditionally prepared with typical lemons of the territory of Amalfi: sfusato amalfitano or oval sorrento. the history of limoncello is crossed by many different legends and anecdotes, his invention is indeed contended by sorrentini, amalfitani and Capri. to record first the brand 'limoncello' in 1988, was the maximum channel entrepreneur, and goats, many argue that his birth is linked to the history of this family; it seems that this liqueur was born in the early '900 by a grandmother's recipe. born as a home preparation, limoncello it has gained great popularity since the 80's, becoming the subject of large-scale industrial production. to the point of becoming a real little thought to do during the holidays. In fact, in a beautiful bottle it will be given at Christmas or at Easter, perhaps combining it with colored Easter biscuits. the preparation of limoncello is easy but you have to practice it meticulously, and if well observed, in just over a couple of months this fragrant yellow liquor aroma decided, which can be savored, more often as a digestive, but also on sweets or fruit salads.</v>
      </c>
    </row>
    <row r="175" spans="1:2" ht="15.75" customHeight="1" x14ac:dyDescent="0.25">
      <c r="A175" s="3" t="s">
        <v>175</v>
      </c>
      <c r="B175" s="3" t="str">
        <f ca="1">IFERROR(__xludf.DUMMYFUNCTION("GOOGLETRANSLATE(A175, ""it"", ""en"")"),"the flavors of Calabria are so many ... cedar, licorice and onions are just a few examples, but they all catch our taste buds! today we bring you in the Vibo Valentia province, where there is a variety of onion that is much more special than the others. I"&amp;"t has a slightly rounded shape that stretches out towards the end and hides the delicious and sweet membranes alternating colors going from typical red ruby ​​up to a lit white. Obviously we are talking of Tropea onions'll probably know for the typical ja"&amp;"m, but we we prepare our dishes in a new version! caramelized red onions of Tropea are an unusual choice to accompany meat or cheese, and will transform the simple slices of toasted bread croutons very special. strolling through the streets of Tropea you "&amp;"may encounter in the shops that have the good habit to offer small samples, but in the meantime, thanks to the recipe of tropical caramelized onions, you can get an idea about their goodness! and to enrich your aperitif, also prepared delicious fritters T"&amp;"ropea onions!")</f>
        <v>the flavors of Calabria are so many ... cedar, licorice and onions are just a few examples, but they all catch our taste buds! today we bring you in the Vibo Valentia province, where there is a variety of onion that is much more special than the others. It has a slightly rounded shape that stretches out towards the end and hides the delicious and sweet membranes alternating colors going from typical red ruby ​​up to a lit white. Obviously we are talking of Tropea onions'll probably know for the typical jam, but we we prepare our dishes in a new version! caramelized red onions of Tropea are an unusual choice to accompany meat or cheese, and will transform the simple slices of toasted bread croutons very special. strolling through the streets of Tropea you may encounter in the shops that have the good habit to offer small samples, but in the meantime, thanks to the recipe of tropical caramelized onions, you can get an idea about their goodness! and to enrich your aperitif, also prepared delicious fritters Tropea onions!</v>
      </c>
    </row>
    <row r="176" spans="1:2" ht="15.75" customHeight="1" x14ac:dyDescent="0.25">
      <c r="A176" s="3" t="s">
        <v>176</v>
      </c>
      <c r="B176" s="3" t="str">
        <f ca="1">IFERROR(__xludf.DUMMYFUNCTION("GOOGLETRANSLATE(A176, ""it"", ""en"")"),"Venetian liver is one of the many recipes of traditional cuisine veneta.tra the various dishes, this is definitely one of the best known worldwide for his unique and unmistakable flavor that combines the strong flavor of the liver aroma of cipolla.le orig"&amp;"ins of this dish, called in Venetian figà AEA venessiana, date back to Roman times they used to cook the liver along with figs to cover up the smell a little Venetian forte.i over time replaced the figs with onions and they made this recipe to become one "&amp;"of the most popular of Venetian cuisine.")</f>
        <v>Venetian liver is one of the many recipes of traditional cuisine veneta.tra the various dishes, this is definitely one of the best known worldwide for his unique and unmistakable flavor that combines the strong flavor of the liver aroma of cipolla.le origins of this dish, called in Venetian figà AEA venessiana, date back to Roman times they used to cook the liver along with figs to cover up the smell a little Venetian forte.i over time replaced the figs with onions and they made this recipe to become one of the most popular of Venetian cuisine.</v>
      </c>
    </row>
    <row r="177" spans="1:2" ht="15.75" customHeight="1" x14ac:dyDescent="0.25">
      <c r="A177" s="3" t="s">
        <v>177</v>
      </c>
      <c r="B177" s="3" t="str">
        <f ca="1">IFERROR(__xludf.DUMMYFUNCTION("GOOGLETRANSLATE(A177, ""it"", ""en"")"),"felafel just say it to someone without recalling scented alleys of spices and evocative atmosphere and colorful Middle Eastern markets that echo of voices. others, however, the thought comes back with a bit 'of nostalgia to smoldering husks bought at the "&amp;"doner kebab late at night in college when we were resident students always hungry and with empty fridge. whatever your version of the story, with this recipe you can relive it in the kitchen of your home: felafel infallible, crisp and golden brown! dinner"&amp;"s with friends, parties or unusual snacks, these nuggets of spicy street food tradition of the Arab countries will delight your palate and light up your evenings. you are ready to prepare with us? felafel: here is our version!")</f>
        <v>felafel just say it to someone without recalling scented alleys of spices and evocative atmosphere and colorful Middle Eastern markets that echo of voices. others, however, the thought comes back with a bit 'of nostalgia to smoldering husks bought at the doner kebab late at night in college when we were resident students always hungry and with empty fridge. whatever your version of the story, with this recipe you can relive it in the kitchen of your home: felafel infallible, crisp and golden brown! dinners with friends, parties or unusual snacks, these nuggets of spicy street food tradition of the Arab countries will delight your palate and light up your evenings. you are ready to prepare with us? felafel: here is our version!</v>
      </c>
    </row>
    <row r="178" spans="1:2" ht="15.75" customHeight="1" x14ac:dyDescent="0.25">
      <c r="A178" s="3" t="s">
        <v>178</v>
      </c>
      <c r="B178" s="3" t="str">
        <f ca="1">IFERROR(__xludf.DUMMYFUNCTION("GOOGLETRANSLATE(A178, ""it"", ""en"")"),"the tomato soup is a first plate of poor peasant origin, typically Tuscan, for the accuracy of sienna; prepared with stale Tuscan bread, tomatoes, garlic, basil and plenty of extra virgin olive oil, it was originally designed as a plate of leftover bread "&amp;"recovery. excellent winter as hot soup, tomato soup is just as inviting and tasty summer at room temperature, served sprinkled with good and plenty of extra virgin olive oil and basil leaves spezzettate.come often happened with simple dishes , and poor re"&amp;"covery, even the tomato soup has undergone small variations applied by each family, depending on personal tastes, for example, the addition of fried onions or leeks or onions, carrots and celery.")</f>
        <v>the tomato soup is a first plate of poor peasant origin, typically Tuscan, for the accuracy of sienna; prepared with stale Tuscan bread, tomatoes, garlic, basil and plenty of extra virgin olive oil, it was originally designed as a plate of leftover bread recovery. excellent winter as hot soup, tomato soup is just as inviting and tasty summer at room temperature, served sprinkled with good and plenty of extra virgin olive oil and basil leaves spezzettate.come often happened with simple dishes , and poor recovery, even the tomato soup has undergone small variations applied by each family, depending on personal tastes, for example, the addition of fried onions or leeks or onions, carrots and celery.</v>
      </c>
    </row>
    <row r="179" spans="1:2" ht="15.75" customHeight="1" x14ac:dyDescent="0.25">
      <c r="A179" s="3" t="s">
        <v>179</v>
      </c>
      <c r="B179" s="3" t="str">
        <f ca="1">IFERROR(__xludf.DUMMYFUNCTION("GOOGLETRANSLATE(A179, ""it"", ""en"")"),"the boiled egg for many is the first test to test their basic culinary skills; a ""save dinner"" simple and perhaps one of the first recipes that are learned in the single life! Yet how many pitfalls: the eggs are inserted before or after the water boils?"&amp;" how many minutes you have to cook for perfect boiled eggs and avoid the unpleasant effect of greenish yolk or the fact that proves too liquid? small attentions that will make you prepare excellent boiled eggs, served with a simple drizzle of olive oil or"&amp;" mayonnaise, or can be filled with imagination, to be fried like those the little nun or even to prepare delicious cookies as the scallops! and if you are among lovers of the yolk but not too hard (barzotte eggs), we also thought of you! just cook a few m"&amp;"inutes in less eggs to obtain a compact but still very soft inside, maybe to make delicious stuffed eggs. we will give you tips on the process, you think of the raw material: always best to choose organic free range eggs, so be sure not only of taste but "&amp;"you get a load of vitamins, minerals and proteins that eggs are rich !")</f>
        <v>the boiled egg for many is the first test to test their basic culinary skills; a "save dinner" simple and perhaps one of the first recipes that are learned in the single life! Yet how many pitfalls: the eggs are inserted before or after the water boils? how many minutes you have to cook for perfect boiled eggs and avoid the unpleasant effect of greenish yolk or the fact that proves too liquid? small attentions that will make you prepare excellent boiled eggs, served with a simple drizzle of olive oil or mayonnaise, or can be filled with imagination, to be fried like those the little nun or even to prepare delicious cookies as the scallops! and if you are among lovers of the yolk but not too hard (barzotte eggs), we also thought of you! just cook a few minutes in less eggs to obtain a compact but still very soft inside, maybe to make delicious stuffed eggs. we will give you tips on the process, you think of the raw material: always best to choose organic free range eggs, so be sure not only of taste but you get a load of vitamins, minerals and proteins that eggs are rich !</v>
      </c>
    </row>
    <row r="180" spans="1:2" ht="15.75" customHeight="1" x14ac:dyDescent="0.25">
      <c r="A180" s="3" t="s">
        <v>180</v>
      </c>
      <c r="B180" s="3" t="str">
        <f ca="1">IFERROR(__xludf.DUMMYFUNCTION("GOOGLETRANSLATE(A180, ""it"", ""en"")"),"want to fish but little time to devote to the kitchen? here is our quick and easy solution: prawns baked, the flavor of the sea in a recipe with just the basic ingredients will allow you to serve a second fragrant fish dish, all the goodness of the shellf"&amp;"ish. but not all, we also thought of those who want to be lightweight with a baking and a very light dressing! savor the fresh meaty and tender king prawns with fresh parsley citronette: will be perfect to be enjoyed in every occasion and season combined "&amp;"with side dishes you prefer as an aromatic salad of zucchini with mint and basil on hot summer days or with a crunchy salad orange and fennel can be enjoyed in the winter months. with prawns baked success at the table is guaranteed!")</f>
        <v>want to fish but little time to devote to the kitchen? here is our quick and easy solution: prawns baked, the flavor of the sea in a recipe with just the basic ingredients will allow you to serve a second fragrant fish dish, all the goodness of the shellfish. but not all, we also thought of those who want to be lightweight with a baking and a very light dressing! savor the fresh meaty and tender king prawns with fresh parsley citronette: will be perfect to be enjoyed in every occasion and season combined with side dishes you prefer as an aromatic salad of zucchini with mint and basil on hot summer days or with a crunchy salad orange and fennel can be enjoyed in the winter months. with prawns baked success at the table is guaranteed!</v>
      </c>
    </row>
    <row r="181" spans="1:2" ht="15.75" customHeight="1" x14ac:dyDescent="0.25">
      <c r="A181" s="3" t="s">
        <v>181</v>
      </c>
      <c r="B181" s="3" t="str">
        <f ca="1">IFERROR(__xludf.DUMMYFUNCTION("GOOGLETRANSLATE(A181, ""it"", ""en"")"),"the tenets of Roman cuisine: the creamy carbonara, amatriciana tasty and genuine cheese and pepper. a visit in the capital can not be separated from the tasting of these delicacies of the poor tradition, now become gourmet dishes along with many other typ"&amp;"ical dishes such as artichokes and saltimbocca, to stay on the classic. There is a dish that combines all the best of the three recipes for pasta dishes: pasta alla zozzona. Perhaps not everyone knows, we have discovered recently and we loved it! romano c"&amp;"heese, egg yolks, bacon, sausage and tomatoes are the most expensive ingredients as the Lazio culinary tradition, blended together to return a hearty dish and godurioso, ""filthy"" in the sense of very rich and very far from the concept of lightness. past"&amp;"a alla zozzona is a feast for the palate, the true celebration of the Roman Empire at the table, a super recipe for those who love strong flavors and the main dishes! We just need to be inspired by our version!")</f>
        <v>the tenets of Roman cuisine: the creamy carbonara, amatriciana tasty and genuine cheese and pepper. a visit in the capital can not be separated from the tasting of these delicacies of the poor tradition, now become gourmet dishes along with many other typical dishes such as artichokes and saltimbocca, to stay on the classic. There is a dish that combines all the best of the three recipes for pasta dishes: pasta alla zozzona. Perhaps not everyone knows, we have discovered recently and we loved it! romano cheese, egg yolks, bacon, sausage and tomatoes are the most expensive ingredients as the Lazio culinary tradition, blended together to return a hearty dish and godurioso, "filthy" in the sense of very rich and very far from the concept of lightness. pasta alla zozzona is a feast for the palate, the true celebration of the Roman Empire at the table, a super recipe for those who love strong flavors and the main dishes! We just need to be inspired by our version!</v>
      </c>
    </row>
    <row r="182" spans="1:2" ht="15.75" customHeight="1" x14ac:dyDescent="0.25">
      <c r="A182" s="3" t="s">
        <v>182</v>
      </c>
      <c r="B182" s="3" t="str">
        <f ca="1">IFERROR(__xludf.DUMMYFUNCTION("GOOGLETRANSLATE(A182, ""it"", ""en"")"),"you are in the office ... it's only Monday, but you're already thinking about the next sweet to prepare over the weekend, when the weather in the morning is not a tyrant and you can enjoy moments with the family. you have already tried the traditional pan"&amp;"cakes or the tarts and wonderful alternative soft, perfect for breakfast? the soft cake nutella will captivate from the first slice, you will be entranced by both the taste from what is easy to prepare! Guests can take the cream of hazelnuts and some othe"&amp;"r ingredient in the pantry, the ones that never fail ... make sure you have an electric mixer to ensure a great result, maximum softness! Once in the oven, the smell of chocolate and hazelnuts invade your kitchen and we are sure you will not want to wait "&amp;"until it is completely cool before tasting!")</f>
        <v>you are in the office ... it's only Monday, but you're already thinking about the next sweet to prepare over the weekend, when the weather in the morning is not a tyrant and you can enjoy moments with the family. you have already tried the traditional pancakes or the tarts and wonderful alternative soft, perfect for breakfast? the soft cake nutella will captivate from the first slice, you will be entranced by both the taste from what is easy to prepare! Guests can take the cream of hazelnuts and some other ingredient in the pantry, the ones that never fail ... make sure you have an electric mixer to ensure a great result, maximum softness! Once in the oven, the smell of chocolate and hazelnuts invade your kitchen and we are sure you will not want to wait until it is completely cool before tasting!</v>
      </c>
    </row>
    <row r="183" spans="1:2" ht="15.75" customHeight="1" x14ac:dyDescent="0.25">
      <c r="A183" s="3" t="s">
        <v>183</v>
      </c>
      <c r="B183" s="3" t="str">
        <f ca="1">IFERROR(__xludf.DUMMYFUNCTION("GOOGLETRANSLATE(A183, ""it"", ""en"")"),"an Italian abroad feel homesick for pasta and coffee; a Lombard of polenta. few dishes have such a strong identity and emotional value, and not just for the northern regions, but for the mountain people from all over Italy, the polenta, poor but good and "&amp;"substantial, has fed for centuries with great dignity. It understood as the polenta flour legumes or grains cooked in water has very ancient origins, but it has become as we know it only after the discovery of america, because the corn that gives it its y"&amp;"ellow sun came precisely from the new continent. since then the polenta became the staple food especially the working classes, creating the ""civilization of polenta"". this traditional dish there are many varieties: the taragna, corn and buckwheat, the V"&amp;"enetian made with white polenta. once the polenta is cooked in a suspended copper kettle over the fire. Here, however, we offer a more modern version that will allow you to still get a good polenta to accompany juicy meat stews, delicious mushrooms or cre"&amp;"amy cheeses to create robust and appetizing dishes such as polenta with sausage and cheese or savory dishes recovery as the polenta pie and sausage!")</f>
        <v>an Italian abroad feel homesick for pasta and coffee; a Lombard of polenta. few dishes have such a strong identity and emotional value, and not just for the northern regions, but for the mountain people from all over Italy, the polenta, poor but good and substantial, has fed for centuries with great dignity. It understood as the polenta flour legumes or grains cooked in water has very ancient origins, but it has become as we know it only after the discovery of america, because the corn that gives it its yellow sun came precisely from the new continent. since then the polenta became the staple food especially the working classes, creating the "civilization of polenta". this traditional dish there are many varieties: the taragna, corn and buckwheat, the Venetian made with white polenta. once the polenta is cooked in a suspended copper kettle over the fire. Here, however, we offer a more modern version that will allow you to still get a good polenta to accompany juicy meat stews, delicious mushrooms or creamy cheeses to create robust and appetizing dishes such as polenta with sausage and cheese or savory dishes recovery as the polenta pie and sausage!</v>
      </c>
    </row>
    <row r="184" spans="1:2" ht="15.75" customHeight="1" x14ac:dyDescent="0.25">
      <c r="A184" s="3" t="s">
        <v>184</v>
      </c>
      <c r="B184" s="3" t="str">
        <f ca="1">IFERROR(__xludf.DUMMYFUNCTION("GOOGLETRANSLATE(A184, ""it"", ""en"")"),"the warm mellow evening, the voices from the mixed sweet lilt to music and laughter, the glint of smiles reflected in the glasses filled with a scented liquid and ruby ​​... travel memories and film suggestions overlap, but it is certain that one can not "&amp;"imagine a summer evening in spain no one recalls the sangria. alcoholic drink made from dyed full-bodied wine, fruit and spices, the sangria is widespread throughout Spain, where they know many different versions including also the white sangria, typical "&amp;"of Catalonia. a popular saying states that if the red wine makes good blood, sangria makes it spectacular! a play on words accompanies the adage, because the name of sangria comes from ""sangre"", blood, because of its deep red color and sensual imagery t"&amp;"hat accompanies it. with its intense and spicy taste, and the habit of drinking it ice cold, picking fruit with a spoon and drink in equal measure to be paid in each glass, the sangria has every right between the indispensable every summer respecting fest"&amp;"ival. and what do you expect? run to prepare with our recipe, and do not forget to invite all your friends!")</f>
        <v>the warm mellow evening, the voices from the mixed sweet lilt to music and laughter, the glint of smiles reflected in the glasses filled with a scented liquid and ruby ​​... travel memories and film suggestions overlap, but it is certain that one can not imagine a summer evening in spain no one recalls the sangria. alcoholic drink made from dyed full-bodied wine, fruit and spices, the sangria is widespread throughout Spain, where they know many different versions including also the white sangria, typical of Catalonia. a popular saying states that if the red wine makes good blood, sangria makes it spectacular! a play on words accompanies the adage, because the name of sangria comes from "sangre", blood, because of its deep red color and sensual imagery that accompanies it. with its intense and spicy taste, and the habit of drinking it ice cold, picking fruit with a spoon and drink in equal measure to be paid in each glass, the sangria has every right between the indispensable every summer respecting festival. and what do you expect? run to prepare with our recipe, and do not forget to invite all your friends!</v>
      </c>
    </row>
    <row r="185" spans="1:2" ht="15.75" customHeight="1" x14ac:dyDescent="0.25">
      <c r="A185" s="3" t="s">
        <v>185</v>
      </c>
      <c r="B185" s="3" t="str">
        <f ca="1">IFERROR(__xludf.DUMMYFUNCTION("GOOGLETRANSLATE(A185, ""it"", ""en"")"),"if you think a healthy dish, a recipe whale immediately to mind: vegetable soup. he, the great classic of Italian plates, is a recipe that can change appearance depending on the season: cool in summer and warm in winter, changes its ""habit"" wearing the "&amp;"scents and colors of the vegetables the garden offers. Today we offer a winter version, good to taste hot and steaming, which will surely be able to warm yourself when outside the weather forces you to retreat to the fireplace. the preparation of this veg"&amp;"etable soup is quite simple but quite long and laborious, because of the cleaning and cutting of the ingredients that make it up. we will, however, guarantee that is really worth taking the time to be able to enjoy this simple first dish of vegetables bec"&amp;"ause it is a recipe that combine natural and excellent. make way to the vegetables in the kitchen today is preparing a delicious vegetable soup!")</f>
        <v>if you think a healthy dish, a recipe whale immediately to mind: vegetable soup. he, the great classic of Italian plates, is a recipe that can change appearance depending on the season: cool in summer and warm in winter, changes its "habit" wearing the scents and colors of the vegetables the garden offers. Today we offer a winter version, good to taste hot and steaming, which will surely be able to warm yourself when outside the weather forces you to retreat to the fireplace. the preparation of this vegetable soup is quite simple but quite long and laborious, because of the cleaning and cutting of the ingredients that make it up. we will, however, guarantee that is really worth taking the time to be able to enjoy this simple first dish of vegetables because it is a recipe that combine natural and excellent. make way to the vegetables in the kitchen today is preparing a delicious vegetable soup!</v>
      </c>
    </row>
    <row r="186" spans="1:2" ht="15.75" customHeight="1" x14ac:dyDescent="0.25">
      <c r="A186" s="3" t="s">
        <v>186</v>
      </c>
      <c r="B186" s="3" t="str">
        <f ca="1">IFERROR(__xludf.DUMMYFUNCTION("GOOGLETRANSLATE(A186, ""it"", ""en"")"),"those who do not know or have never sipped a spritz? from 2011 also known as Venetian Spritz IBA, the international association of bartenders, it is undoubtedly the alcoholic long drink most famous Italian with the Negroni and the American. This cocktail "&amp;"has a history rather radicata.partiamo by saying that he was born in the Veneto and from there has spread the Italian aperitif before in all our country and then around the world. its origins date back to 1800, when the Austrian Empire troops in Lombard-V"&amp;"enetian kingdom used to stretch the local wines, for them too much of alcohol content, with a sparkling water splash. it is from spritzen, the German word that describes this custom, which derives its name spritz! you knew? Instead maybe what you do not k"&amp;"now is how to prepare the original version directly to your home. here is the recipe step by step, perfect to share with friends for a drink, a casual meal, or, why not, for a brunch ... prepared with us spritz!")</f>
        <v>those who do not know or have never sipped a spritz? from 2011 also known as Venetian Spritz IBA, the international association of bartenders, it is undoubtedly the alcoholic long drink most famous Italian with the Negroni and the American. This cocktail has a history rather radicata.partiamo by saying that he was born in the Veneto and from there has spread the Italian aperitif before in all our country and then around the world. its origins date back to 1800, when the Austrian Empire troops in Lombard-Venetian kingdom used to stretch the local wines, for them too much of alcohol content, with a sparkling water splash. it is from spritzen, the German word that describes this custom, which derives its name spritz! you knew? Instead maybe what you do not know is how to prepare the original version directly to your home. here is the recipe step by step, perfect to share with friends for a drink, a casual meal, or, why not, for a brunch ... prepared with us spritz!</v>
      </c>
    </row>
    <row r="187" spans="1:2" ht="15.75" customHeight="1" x14ac:dyDescent="0.25">
      <c r="A187" s="3" t="s">
        <v>187</v>
      </c>
      <c r="B187" s="3" t="str">
        <f ca="1">IFERROR(__xludf.DUMMYFUNCTION("GOOGLETRANSLATE(A187, ""it"", ""en"")"),"You are looking for the recipe batter fried to mark in your notebook to be able to show off at every moment? before doing so you must try it some ways to prepare the batter have a lot! Today we offer a version with egg whites, which will allow you to obta"&amp;"in a thick, which adheres perfectly to the vegetables, such as cauliflower, zucchini, eggplant or onions to a golden brown result when baked. but if you are looking for a gluten free version do not worry, simply replace the flour 00 to rice to obtain an e"&amp;"qually fragrant result! but if what you want is a really crispy fried opt for a batter without eggs, made with only flour and water. Finally, if you prefer a full version, you have to try absolutely one with beer we used to fry the hen, for example! choos"&amp;"e the batter for you and to get a dry and light fried pay proper attention to the type of oil chosen and reach the right temperature! So what are you waiting for? artichokes, carrots, mushrooms, shrimp, chicken and zucchini are ready to be dipped in this "&amp;"batter and fried! enjoy them still smoking!")</f>
        <v>You are looking for the recipe batter fried to mark in your notebook to be able to show off at every moment? before doing so you must try it some ways to prepare the batter have a lot! Today we offer a version with egg whites, which will allow you to obtain a thick, which adheres perfectly to the vegetables, such as cauliflower, zucchini, eggplant or onions to a golden brown result when baked. but if you are looking for a gluten free version do not worry, simply replace the flour 00 to rice to obtain an equally fragrant result! but if what you want is a really crispy fried opt for a batter without eggs, made with only flour and water. Finally, if you prefer a full version, you have to try absolutely one with beer we used to fry the hen, for example! choose the batter for you and to get a dry and light fried pay proper attention to the type of oil chosen and reach the right temperature! So what are you waiting for? artichokes, carrots, mushrooms, shrimp, chicken and zucchini are ready to be dipped in this batter and fried! enjoy them still smoking!</v>
      </c>
    </row>
    <row r="188" spans="1:2" ht="15.75" customHeight="1" x14ac:dyDescent="0.25">
      <c r="A188" s="3" t="s">
        <v>188</v>
      </c>
      <c r="B188" s="3" t="str">
        <f ca="1">IFERROR(__xludf.DUMMYFUNCTION("GOOGLETRANSLATE(A188, ""it"", ""en"")"),"the mushrooms are part of the culinary tradition of the Piedmont region, I am a very simple side dish to prepare, tasty and delicate flavors for the mountain lovers. think in fact to a creamy first dish based on truffles such as risotto, meat as a second "&amp;"and a tasty garnish of mushrooms! are a very versatile dish suitable for different uses: they can become an excellent dressing for a risotto, you can pull the game, or, together with the zucchini slices in the oven and a little polenta can become a rich v"&amp;"egetarian dish. but who prefer can choose to accompany the dish with a little 'home-made bread, maybe gluten-flavored nuts with mushrooms go to a wedding! In any case, the recipe for mushrooms is the one that gives greater emphasis to flavor and taste of "&amp;"mushrooms; that's why it is so proposed and used in the preparation of numerous other piatti.i mushrooms can not miss on your table this season!")</f>
        <v>the mushrooms are part of the culinary tradition of the Piedmont region, I am a very simple side dish to prepare, tasty and delicate flavors for the mountain lovers. think in fact to a creamy first dish based on truffles such as risotto, meat as a second and a tasty garnish of mushrooms! are a very versatile dish suitable for different uses: they can become an excellent dressing for a risotto, you can pull the game, or, together with the zucchini slices in the oven and a little polenta can become a rich vegetarian dish. but who prefer can choose to accompany the dish with a little 'home-made bread, maybe gluten-flavored nuts with mushrooms go to a wedding! In any case, the recipe for mushrooms is the one that gives greater emphasis to flavor and taste of mushrooms; that's why it is so proposed and used in the preparation of numerous other piatti.i mushrooms can not miss on your table this season!</v>
      </c>
    </row>
    <row r="189" spans="1:2" ht="15.75" customHeight="1" x14ac:dyDescent="0.25">
      <c r="A189" s="3" t="s">
        <v>189</v>
      </c>
      <c r="B189" s="3" t="str">
        <f ca="1">IFERROR(__xludf.DUMMYFUNCTION("GOOGLETRANSLATE(A189, ""it"", ""en"")"),"if you are a meat lover and wintry dishes, the festive menu or Sunday can not miss the pork shank with potatoes! This cut of meat considered less noble, is no less tasty than others ... indeed! with the preparation we suggest you become a second dish so r"&amp;"ich and flavorful that will literally capitulate your guests! the secret ingredient of this recipe? the weather! cooking must be slow in order to obtain a soft and juicy meat. and while the shank baked in the oven you can devote to the preparation of the "&amp;"rest of the dinner! in a nutshell, pork shank with potatoes: superb!")</f>
        <v>if you are a meat lover and wintry dishes, the festive menu or Sunday can not miss the pork shank with potatoes! This cut of meat considered less noble, is no less tasty than others ... indeed! with the preparation we suggest you become a second dish so rich and flavorful that will literally capitulate your guests! the secret ingredient of this recipe? the weather! cooking must be slow in order to obtain a soft and juicy meat. and while the shank baked in the oven you can devote to the preparation of the rest of the dinner! in a nutshell, pork shank with potatoes: superb!</v>
      </c>
    </row>
    <row r="190" spans="1:2" ht="15.75" customHeight="1" x14ac:dyDescent="0.25">
      <c r="A190" s="3" t="s">
        <v>190</v>
      </c>
      <c r="B190" s="3" t="str">
        <f ca="1">IFERROR(__xludf.DUMMYFUNCTION("GOOGLETRANSLATE(A190, ""it"", ""en"")"),"the omelette is a classic dish, perhaps one of the first test in the kitchen. you can indulge with rich versions of fresh ingredients, for example perfect for the spring season as the spring frittata, asparagus or radishes. before creating elaborate versi"&amp;"ons, we aim to work out with the recipe of the classic tortilla prepared simply with beaten eggs and flavored with parmesan and pecorino, from even bake. there are those who cook on high heat, or those who, like us, prefer a slow cooker with the lid ... g"&amp;"randmothers suggest some thyme leaves that enhances the flavor and there are those who do not would never without at least one sprinkling of pepper. and you as the cook? but above all, as you prefer: by myself, in a sandwich or served as a delicious appet"&amp;"izer serving it cut into small cubes? while I think about it, come with us in the kitchen to prepare a tender and tasty omelette!")</f>
        <v>the omelette is a classic dish, perhaps one of the first test in the kitchen. you can indulge with rich versions of fresh ingredients, for example perfect for the spring season as the spring frittata, asparagus or radishes. before creating elaborate versions, we aim to work out with the recipe of the classic tortilla prepared simply with beaten eggs and flavored with parmesan and pecorino, from even bake. there are those who cook on high heat, or those who, like us, prefer a slow cooker with the lid ... grandmothers suggest some thyme leaves that enhances the flavor and there are those who do not would never without at least one sprinkling of pepper. and you as the cook? but above all, as you prefer: by myself, in a sandwich or served as a delicious appetizer serving it cut into small cubes? while I think about it, come with us in the kitchen to prepare a tender and tasty omelette!</v>
      </c>
    </row>
    <row r="191" spans="1:2" ht="15.75" customHeight="1" x14ac:dyDescent="0.25">
      <c r="A191" s="3" t="s">
        <v>191</v>
      </c>
      <c r="B191" s="3" t="str">
        <f ca="1">IFERROR(__xludf.DUMMYFUNCTION("GOOGLETRANSLATE(A191, ""it"", ""en"")"),"fresh, genuine and colorful! our tasty chicken salad is a charge of energy, perfect to wear as schiscetta for a lunch break in the office or to be served at a buffet dinner with friends but it is also a perfect salvacena solution to be prepared in advance"&amp;" for those days we have little time to spend in the kitchen. Chicken breasts grilled and raw vegetables of tasty vegetables, to vary according to your personal taste and availability of the season. to complete the dish a wraparound sauce that will make it"&amp;" even more tempting preparation. the tasty chicken salad is the perfect recipe to bring to the table a healthy and tasty meal!")</f>
        <v>fresh, genuine and colorful! our tasty chicken salad is a charge of energy, perfect to wear as schiscetta for a lunch break in the office or to be served at a buffet dinner with friends but it is also a perfect salvacena solution to be prepared in advance for those days we have little time to spend in the kitchen. Chicken breasts grilled and raw vegetables of tasty vegetables, to vary according to your personal taste and availability of the season. to complete the dish a wraparound sauce that will make it even more tempting preparation. the tasty chicken salad is the perfect recipe to bring to the table a healthy and tasty meal!</v>
      </c>
    </row>
    <row r="192" spans="1:2" ht="15.75" customHeight="1" x14ac:dyDescent="0.25">
      <c r="A192" s="3" t="s">
        <v>192</v>
      </c>
      <c r="B192" s="3" t="str">
        <f ca="1">IFERROR(__xludf.DUMMYFUNCTION("GOOGLETRANSLATE(A192, ""it"", ""en"")"),"that magical scent coming from the kitchen! what's cooking? a succulent meat broth, one of the basic preparations of Italian cuisine together with the close relative, the vegetable broth. every grandmother, mother or family that respects holds the secret "&amp;"to the perfect broth, but today we have decided to share with you our version. Imagine that convenience always have a ready broth to cook your favorite winter dishes: ravioli, cappelletti, passatelli or extraordinary cook risotto! the broth in recipes mak"&amp;"es a difference, in fact, and if prepared at home has a completely different flavor, thanks to the use of natural ingredients, flavorings that embellish and a long cooking time to give it the right body. Once ready, you can also use the boiled meat to cre"&amp;"ate the tasty boiled meatballs and ricotta!")</f>
        <v>that magical scent coming from the kitchen! what's cooking? a succulent meat broth, one of the basic preparations of Italian cuisine together with the close relative, the vegetable broth. every grandmother, mother or family that respects holds the secret to the perfect broth, but today we have decided to share with you our version. Imagine that convenience always have a ready broth to cook your favorite winter dishes: ravioli, cappelletti, passatelli or extraordinary cook risotto! the broth in recipes makes a difference, in fact, and if prepared at home has a completely different flavor, thanks to the use of natural ingredients, flavorings that embellish and a long cooking time to give it the right body. Once ready, you can also use the boiled meat to create the tasty boiled meatballs and ricotta!</v>
      </c>
    </row>
    <row r="193" spans="1:2" ht="15.75" customHeight="1" x14ac:dyDescent="0.25">
      <c r="A193" s="3" t="s">
        <v>193</v>
      </c>
      <c r="B193" s="3" t="str">
        <f ca="1">IFERROR(__xludf.DUMMYFUNCTION("GOOGLETRANSLATE(A193, ""it"", ""en"")"),"or because the meat after a while 'becomes stringy, or because the flavor is likely to be monotonous, but the boiled meat, let's all, however good it may be - sometimes - a company becomes dispose. But fortunately for the Piedmont were able to come up wit"&amp;"h the right sauce to accompany it and make it once again good and tasty, that is, the green sauce. a flavorful mix of common ingredients in many traditional recipes of the region, such as garlic, anchovies and parsley, the real star of the recipe, make th"&amp;"e Bagnet verd, that is, the green sauce, the perfect marriage of a spent recipe of flavor and seasoning perfect to bring it back into vogue ... or better still make it a special time!")</f>
        <v>or because the meat after a while 'becomes stringy, or because the flavor is likely to be monotonous, but the boiled meat, let's all, however good it may be - sometimes - a company becomes dispose. But fortunately for the Piedmont were able to come up with the right sauce to accompany it and make it once again good and tasty, that is, the green sauce. a flavorful mix of common ingredients in many traditional recipes of the region, such as garlic, anchovies and parsley, the real star of the recipe, make the Bagnet verd, that is, the green sauce, the perfect marriage of a spent recipe of flavor and seasoning perfect to bring it back into vogue ... or better still make it a special time!</v>
      </c>
    </row>
    <row r="194" spans="1:2" ht="15.75" customHeight="1" x14ac:dyDescent="0.25">
      <c r="A194" s="3" t="s">
        <v>194</v>
      </c>
      <c r="B194" s="3" t="str">
        <f ca="1">IFERROR(__xludf.DUMMYFUNCTION("GOOGLETRANSLATE(A194, ""it"", ""en"")"),"the vegetable stock, closely related to meat and fish, is a basic knowledge of Italian cuisine, including simple and versatile than we are. in fact it is the ideal companion for risotto, velvety and, last but not least, the neutral base indispensable to b"&amp;"ake fresh homemade pasta, instead of plain water. but what is important to get a good vegetable broth is the choice of vegetables: strictly fresh and seasonal and especially choosing the ones you prefer most. therefore they are entered all the customizati"&amp;"ons that you want, including the choice of various spices to perfume it and really make it special. and with the advanced vegetables? Well, try to mash them with a fork and put them back in the broth, cuoceteci pasta (strictly broken spaghetti) and served"&amp;" with a generous sprinkling of grated cheese at the time ... well, at the end we found ourselves even give you another recipe. the broth is simple but fantastic, is not it?")</f>
        <v>the vegetable stock, closely related to meat and fish, is a basic knowledge of Italian cuisine, including simple and versatile than we are. in fact it is the ideal companion for risotto, velvety and, last but not least, the neutral base indispensable to bake fresh homemade pasta, instead of plain water. but what is important to get a good vegetable broth is the choice of vegetables: strictly fresh and seasonal and especially choosing the ones you prefer most. therefore they are entered all the customizations that you want, including the choice of various spices to perfume it and really make it special. and with the advanced vegetables? Well, try to mash them with a fork and put them back in the broth, cuoceteci pasta (strictly broken spaghetti) and served with a generous sprinkling of grated cheese at the time ... well, at the end we found ourselves even give you another recipe. the broth is simple but fantastic, is not it?</v>
      </c>
    </row>
    <row r="195" spans="1:2" ht="15.75" customHeight="1" x14ac:dyDescent="0.25">
      <c r="A195" s="3" t="s">
        <v>195</v>
      </c>
      <c r="B195" s="3" t="str">
        <f ca="1">IFERROR(__xludf.DUMMYFUNCTION("GOOGLETRANSLATE(A195, ""it"", ""en"")"),"and 'artichoke time! with their unmistakable flavor notes from bitter artichokes tease you but you've never ventured into their preparation? here is the perfect recipe for you: artichokes in the pan, a preparation that emphasizes the unique and decisive f"&amp;"lavor of these vegetables with a simple cooking seasoned with pepper, garlic and a handful of parsley. and for a perfect result just follow our cooking school as clean the artichokes, to find out step by step how to clean these vegetables, which under the"&amp;"ir leathery leaves hide a tender heart. once they become experts there will only have to choose from the many delicious recipes, as well as what we propose today: the traditional artichokes or the Jewish style, the tasty pan artichoke gratin, irresistible"&amp;" fried artichokes with mustard and flans artichokes with Parmesan cheese for those who want to give a gourmet twist to its menu. We just need to start cooking!")</f>
        <v>and 'artichoke time! with their unmistakable flavor notes from bitter artichokes tease you but you've never ventured into their preparation? here is the perfect recipe for you: artichokes in the pan, a preparation that emphasizes the unique and decisive flavor of these vegetables with a simple cooking seasoned with pepper, garlic and a handful of parsley. and for a perfect result just follow our cooking school as clean the artichokes, to find out step by step how to clean these vegetables, which under their leathery leaves hide a tender heart. once they become experts there will only have to choose from the many delicious recipes, as well as what we propose today: the traditional artichokes or the Jewish style, the tasty pan artichoke gratin, irresistible fried artichokes with mustard and flans artichokes with Parmesan cheese for those who want to give a gourmet twist to its menu. We just need to start cooking!</v>
      </c>
    </row>
    <row r="196" spans="1:2" ht="15.75" customHeight="1" x14ac:dyDescent="0.25">
      <c r="A196" s="3" t="s">
        <v>196</v>
      </c>
      <c r="B196" s="3" t="str">
        <f ca="1">IFERROR(__xludf.DUMMYFUNCTION("GOOGLETRANSLATE(A196, ""it"", ""en"")"),"Roman chicory salad is a fresh and tasty dish, widespread in Lazio and in some areas of Campania, because the chicory are typical of this area, even if there are readily available on the shelves of markets and supermarkets throughout Italy, even already c"&amp;"leaned and ready to be dressed by the typical emulsion which enhances the taste. chicory are a popular vegetable, even the Romans, known gourmets, loved this slightly bitter ingredient that look similar to asparagus although the chicory are harvested in l"&amp;"arge clumps. the appearance of puntarelle vaguely reminiscent of the asparagus but are collected in large clumps, belonging to the fact catalogna chicory. cleaning is definitely the most arduous but you could always get help as well, between a chat and th"&amp;"e other, the salad is ready to chicory.")</f>
        <v>Roman chicory salad is a fresh and tasty dish, widespread in Lazio and in some areas of Campania, because the chicory are typical of this area, even if there are readily available on the shelves of markets and supermarkets throughout Italy, even already cleaned and ready to be dressed by the typical emulsion which enhances the taste. chicory are a popular vegetable, even the Romans, known gourmets, loved this slightly bitter ingredient that look similar to asparagus although the chicory are harvested in large clumps. the appearance of puntarelle vaguely reminiscent of the asparagus but are collected in large clumps, belonging to the fact catalogna chicory. cleaning is definitely the most arduous but you could always get help as well, between a chat and the other, the salad is ready to chicory.</v>
      </c>
    </row>
    <row r="197" spans="1:2" ht="15.75" customHeight="1" x14ac:dyDescent="0.25">
      <c r="A197" s="3" t="s">
        <v>197</v>
      </c>
      <c r="B197" s="3" t="str">
        <f ca="1">IFERROR(__xludf.DUMMYFUNCTION("GOOGLETRANSLATE(A197, ""it"", ""en"")"),"lentils are legumes rich in nutrients, which generally are savored as a side dish and associated with sausage tradition, but are an excellent dish even if you enjoy alone or when used to enrich soups. lentils flavored with herbs are cooked with fried onio"&amp;"n, flavored with bay leaves, juniper and cloves and flavored with red wine and bacon. preparatene in quantities, as they are a symbol of luck and abundance! and if they were to move forward .. do not worry! you can prepare crispy and delicious lentil rost"&amp;"i!")</f>
        <v>lentils are legumes rich in nutrients, which generally are savored as a side dish and associated with sausage tradition, but are an excellent dish even if you enjoy alone or when used to enrich soups. lentils flavored with herbs are cooked with fried onion, flavored with bay leaves, juniper and cloves and flavored with red wine and bacon. preparatene in quantities, as they are a symbol of luck and abundance! and if they were to move forward .. do not worry! you can prepare crispy and delicious lentil rosti!</v>
      </c>
    </row>
    <row r="198" spans="1:2" ht="15.75" customHeight="1" x14ac:dyDescent="0.25">
      <c r="A198" s="3" t="s">
        <v>198</v>
      </c>
      <c r="B198" s="3" t="str">
        <f ca="1">IFERROR(__xludf.DUMMYFUNCTION("GOOGLETRANSLATE(A198, ""it"", ""en"")"),"bagna cauda or bagna cauda is a typical preparation of piedmont prepared with anchovies, olive oil and garlic and used as a dip for fresh vegetables of the autumn season. being a substantial dish, usually, is considered a single dish but sometimes it can "&amp;"also be served as a starter for a dinner between friends ... in fact, in ancient times, it was precisely during the gatherings and dinners between friends who prepared this dish that over time It has become a symbol of friendship and happy atmosphere. the"&amp;" origins of bagna cauda are actually half-shrouded in mystery because no one knows exactly when, where and who invented this dish, which in fact does not even have a city of residence, but you know, instead of the tenants of the late Middle Ages adopted t"&amp;"his recipe to celebrate an important event as it could be tapping new wine. for a long time, bagna cauda, ​​there was only the pot of the poor and peasants as the aristocrats of the abhorred by the abundance of garlic. over time, this dish was rather re-e"&amp;"valuated and, nowadays, there are many trattorias and restaurants, especially in Piedmont, offering on their menu the bagna cauda. regarding the origin of the name, we know that bagna cauda is derived from two words, ""wet"" which means in Piedmontese sau"&amp;"ce or gravy, and ""cauda"" that is rather hot: so calda.ed sauce is for this reason that bagna cauda is served in ""fujot"", in particular terracotta containers or with copper under a hot flame that holds the sauce. Here we present the classic recipe file"&amp;"d with the Italian Academy of the kitchen and prepared a version with the equally tasty milk. bagna cauda accompanied with typical autumn vegetables in the region among which the famous hunchback cardoons from Nizza Monferrato, to be eaten raw.")</f>
        <v>bagna cauda or bagna cauda is a typical preparation of piedmont prepared with anchovies, olive oil and garlic and used as a dip for fresh vegetables of the autumn season. being a substantial dish, usually, is considered a single dish but sometimes it can also be served as a starter for a dinner between friends ... in fact, in ancient times, it was precisely during the gatherings and dinners between friends who prepared this dish that over time It has become a symbol of friendship and happy atmosphere. the origins of bagna cauda are actually half-shrouded in mystery because no one knows exactly when, where and who invented this dish, which in fact does not even have a city of residence, but you know, instead of the tenants of the late Middle Ages adopted this recipe to celebrate an important event as it could be tapping new wine. for a long time, bagna cauda, ​​there was only the pot of the poor and peasants as the aristocrats of the abhorred by the abundance of garlic. over time, this dish was rather re-evaluated and, nowadays, there are many trattorias and restaurants, especially in Piedmont, offering on their menu the bagna cauda. regarding the origin of the name, we know that bagna cauda is derived from two words, "wet" which means in Piedmontese sauce or gravy, and "cauda" that is rather hot: so calda.ed sauce is for this reason that bagna cauda is served in "fujot", in particular terracotta containers or with copper under a hot flame that holds the sauce. Here we present the classic recipe filed with the Italian Academy of the kitchen and prepared a version with the equally tasty milk. bagna cauda accompanied with typical autumn vegetables in the region among which the famous hunchback cardoons from Nizza Monferrato, to be eaten raw.</v>
      </c>
    </row>
    <row r="199" spans="1:2" ht="15.75" customHeight="1" x14ac:dyDescent="0.2"/>
    <row r="200" spans="1:2" ht="15.75" customHeight="1" x14ac:dyDescent="0.2"/>
    <row r="201" spans="1:2" ht="15.75" customHeight="1" x14ac:dyDescent="0.2"/>
    <row r="202" spans="1:2" ht="15.75" customHeight="1" x14ac:dyDescent="0.2"/>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sqref="A1:B1"/>
    </sheetView>
  </sheetViews>
  <sheetFormatPr defaultRowHeight="14.25" x14ac:dyDescent="0.2"/>
  <cols>
    <col min="1" max="1" width="14.125" bestFit="1" customWidth="1"/>
  </cols>
  <sheetData>
    <row r="1" spans="1:2" ht="15" x14ac:dyDescent="0.25">
      <c r="A1" s="5" t="s">
        <v>296</v>
      </c>
      <c r="B1" s="5" t="s">
        <v>297</v>
      </c>
    </row>
    <row r="2" spans="1:2" x14ac:dyDescent="0.2">
      <c r="A2" s="4" t="s">
        <v>199</v>
      </c>
      <c r="B2" s="4">
        <v>2484</v>
      </c>
    </row>
    <row r="3" spans="1:2" x14ac:dyDescent="0.2">
      <c r="A3" s="4" t="s">
        <v>200</v>
      </c>
      <c r="B3" s="4">
        <v>2371</v>
      </c>
    </row>
    <row r="4" spans="1:2" x14ac:dyDescent="0.2">
      <c r="A4" s="4" t="s">
        <v>201</v>
      </c>
      <c r="B4" s="4">
        <v>1697</v>
      </c>
    </row>
    <row r="5" spans="1:2" x14ac:dyDescent="0.2">
      <c r="A5" s="4" t="s">
        <v>202</v>
      </c>
      <c r="B5" s="4">
        <v>1590</v>
      </c>
    </row>
    <row r="6" spans="1:2" x14ac:dyDescent="0.2">
      <c r="A6" s="4" t="s">
        <v>203</v>
      </c>
      <c r="B6" s="4">
        <v>1265</v>
      </c>
    </row>
    <row r="7" spans="1:2" x14ac:dyDescent="0.2">
      <c r="A7" s="4" t="s">
        <v>204</v>
      </c>
      <c r="B7" s="4">
        <v>1228</v>
      </c>
    </row>
    <row r="8" spans="1:2" x14ac:dyDescent="0.2">
      <c r="A8" s="4" t="s">
        <v>205</v>
      </c>
      <c r="B8" s="4">
        <v>860</v>
      </c>
    </row>
    <row r="9" spans="1:2" x14ac:dyDescent="0.2">
      <c r="A9" s="4" t="s">
        <v>206</v>
      </c>
      <c r="B9" s="4">
        <v>820</v>
      </c>
    </row>
    <row r="10" spans="1:2" x14ac:dyDescent="0.2">
      <c r="A10" s="4" t="s">
        <v>207</v>
      </c>
      <c r="B10" s="4">
        <v>796</v>
      </c>
    </row>
    <row r="11" spans="1:2" x14ac:dyDescent="0.2">
      <c r="A11" s="6" t="s">
        <v>262</v>
      </c>
      <c r="B11" s="4">
        <v>756</v>
      </c>
    </row>
    <row r="12" spans="1:2" x14ac:dyDescent="0.2">
      <c r="A12" s="4" t="s">
        <v>208</v>
      </c>
      <c r="B12" s="4">
        <v>702</v>
      </c>
    </row>
    <row r="13" spans="1:2" x14ac:dyDescent="0.2">
      <c r="A13" s="4" t="s">
        <v>209</v>
      </c>
      <c r="B13" s="4">
        <v>678</v>
      </c>
    </row>
    <row r="14" spans="1:2" x14ac:dyDescent="0.2">
      <c r="A14" s="4" t="s">
        <v>210</v>
      </c>
      <c r="B14" s="4">
        <v>653</v>
      </c>
    </row>
    <row r="15" spans="1:2" x14ac:dyDescent="0.2">
      <c r="A15" s="4" t="s">
        <v>211</v>
      </c>
      <c r="B15" s="4">
        <v>625</v>
      </c>
    </row>
    <row r="16" spans="1:2" x14ac:dyDescent="0.2">
      <c r="A16" s="4" t="s">
        <v>213</v>
      </c>
      <c r="B16" s="4">
        <v>591</v>
      </c>
    </row>
    <row r="17" spans="1:2" x14ac:dyDescent="0.2">
      <c r="A17" s="4" t="s">
        <v>214</v>
      </c>
      <c r="B17" s="4">
        <v>581</v>
      </c>
    </row>
    <row r="18" spans="1:2" x14ac:dyDescent="0.2">
      <c r="A18" s="4" t="s">
        <v>215</v>
      </c>
      <c r="B18" s="4">
        <v>511</v>
      </c>
    </row>
    <row r="19" spans="1:2" x14ac:dyDescent="0.2">
      <c r="A19" s="4" t="s">
        <v>216</v>
      </c>
      <c r="B19" s="4">
        <v>510</v>
      </c>
    </row>
    <row r="20" spans="1:2" x14ac:dyDescent="0.2">
      <c r="A20" s="4" t="s">
        <v>217</v>
      </c>
      <c r="B20" s="4">
        <v>448</v>
      </c>
    </row>
    <row r="21" spans="1:2" x14ac:dyDescent="0.2">
      <c r="A21" s="4" t="s">
        <v>218</v>
      </c>
      <c r="B21" s="4">
        <v>391</v>
      </c>
    </row>
    <row r="22" spans="1:2" x14ac:dyDescent="0.2">
      <c r="A22" s="4" t="s">
        <v>219</v>
      </c>
      <c r="B22" s="4">
        <v>365</v>
      </c>
    </row>
    <row r="23" spans="1:2" x14ac:dyDescent="0.2">
      <c r="A23" s="4" t="s">
        <v>220</v>
      </c>
      <c r="B23" s="4">
        <v>363</v>
      </c>
    </row>
    <row r="24" spans="1:2" x14ac:dyDescent="0.2">
      <c r="A24" s="4" t="s">
        <v>212</v>
      </c>
      <c r="B24" s="4">
        <v>327</v>
      </c>
    </row>
    <row r="25" spans="1:2" x14ac:dyDescent="0.2">
      <c r="A25" s="4" t="s">
        <v>221</v>
      </c>
      <c r="B25" s="4">
        <v>317</v>
      </c>
    </row>
    <row r="26" spans="1:2" x14ac:dyDescent="0.2">
      <c r="A26" s="4" t="s">
        <v>222</v>
      </c>
      <c r="B26" s="4">
        <v>312</v>
      </c>
    </row>
    <row r="27" spans="1:2" x14ac:dyDescent="0.2">
      <c r="A27" s="4" t="s">
        <v>223</v>
      </c>
      <c r="B27" s="4">
        <v>307</v>
      </c>
    </row>
    <row r="28" spans="1:2" x14ac:dyDescent="0.2">
      <c r="A28" s="4" t="s">
        <v>224</v>
      </c>
      <c r="B28" s="4">
        <v>293</v>
      </c>
    </row>
    <row r="29" spans="1:2" x14ac:dyDescent="0.2">
      <c r="A29" s="4" t="s">
        <v>225</v>
      </c>
      <c r="B29" s="4">
        <v>282</v>
      </c>
    </row>
    <row r="30" spans="1:2" x14ac:dyDescent="0.2">
      <c r="A30" s="4" t="s">
        <v>226</v>
      </c>
      <c r="B30" s="4">
        <v>281</v>
      </c>
    </row>
    <row r="31" spans="1:2" x14ac:dyDescent="0.2">
      <c r="A31" s="4" t="s">
        <v>227</v>
      </c>
      <c r="B31" s="4">
        <v>269</v>
      </c>
    </row>
    <row r="32" spans="1:2" x14ac:dyDescent="0.2">
      <c r="A32" s="4" t="s">
        <v>228</v>
      </c>
      <c r="B32" s="4">
        <v>261</v>
      </c>
    </row>
    <row r="33" spans="1:2" x14ac:dyDescent="0.2">
      <c r="A33" s="4" t="s">
        <v>229</v>
      </c>
      <c r="B33" s="4">
        <v>256</v>
      </c>
    </row>
    <row r="34" spans="1:2" x14ac:dyDescent="0.2">
      <c r="A34" s="4" t="s">
        <v>230</v>
      </c>
      <c r="B34" s="4">
        <v>252</v>
      </c>
    </row>
    <row r="35" spans="1:2" x14ac:dyDescent="0.2">
      <c r="A35" s="4" t="s">
        <v>231</v>
      </c>
      <c r="B35" s="4">
        <v>250</v>
      </c>
    </row>
    <row r="36" spans="1:2" x14ac:dyDescent="0.2">
      <c r="A36" s="4" t="s">
        <v>232</v>
      </c>
      <c r="B36" s="4">
        <v>245</v>
      </c>
    </row>
    <row r="37" spans="1:2" x14ac:dyDescent="0.2">
      <c r="A37" s="6" t="s">
        <v>298</v>
      </c>
      <c r="B37" s="4">
        <v>237</v>
      </c>
    </row>
    <row r="38" spans="1:2" x14ac:dyDescent="0.2">
      <c r="A38" s="4" t="s">
        <v>233</v>
      </c>
      <c r="B38" s="4">
        <v>236</v>
      </c>
    </row>
    <row r="39" spans="1:2" x14ac:dyDescent="0.2">
      <c r="A39" s="4" t="s">
        <v>234</v>
      </c>
      <c r="B39" s="4">
        <v>227</v>
      </c>
    </row>
    <row r="40" spans="1:2" x14ac:dyDescent="0.2">
      <c r="A40" s="4" t="s">
        <v>235</v>
      </c>
      <c r="B40" s="4">
        <v>227</v>
      </c>
    </row>
    <row r="41" spans="1:2" x14ac:dyDescent="0.2">
      <c r="A41" s="4" t="s">
        <v>222</v>
      </c>
      <c r="B41" s="4">
        <v>226</v>
      </c>
    </row>
    <row r="42" spans="1:2" x14ac:dyDescent="0.2">
      <c r="A42" s="4" t="s">
        <v>236</v>
      </c>
      <c r="B42" s="4">
        <v>217</v>
      </c>
    </row>
    <row r="43" spans="1:2" x14ac:dyDescent="0.2">
      <c r="A43" s="4" t="s">
        <v>237</v>
      </c>
      <c r="B43" s="4">
        <v>216</v>
      </c>
    </row>
    <row r="44" spans="1:2" x14ac:dyDescent="0.2">
      <c r="A44" s="4" t="s">
        <v>238</v>
      </c>
      <c r="B44" s="4">
        <v>215</v>
      </c>
    </row>
    <row r="45" spans="1:2" x14ac:dyDescent="0.2">
      <c r="A45" s="4" t="s">
        <v>239</v>
      </c>
      <c r="B45" s="4">
        <v>206</v>
      </c>
    </row>
    <row r="46" spans="1:2" x14ac:dyDescent="0.2">
      <c r="A46" s="4" t="s">
        <v>240</v>
      </c>
      <c r="B46" s="4">
        <v>204</v>
      </c>
    </row>
    <row r="47" spans="1:2" x14ac:dyDescent="0.2">
      <c r="A47" s="4" t="s">
        <v>241</v>
      </c>
      <c r="B47" s="4">
        <v>202</v>
      </c>
    </row>
    <row r="48" spans="1:2" x14ac:dyDescent="0.2">
      <c r="A48" s="4" t="s">
        <v>242</v>
      </c>
      <c r="B48" s="4">
        <v>197</v>
      </c>
    </row>
    <row r="49" spans="1:2" x14ac:dyDescent="0.2">
      <c r="A49" s="4" t="s">
        <v>243</v>
      </c>
      <c r="B49" s="4">
        <v>193</v>
      </c>
    </row>
    <row r="50" spans="1:2" x14ac:dyDescent="0.2">
      <c r="A50" s="4" t="s">
        <v>244</v>
      </c>
      <c r="B50" s="4">
        <v>188</v>
      </c>
    </row>
    <row r="51" spans="1:2" x14ac:dyDescent="0.2">
      <c r="A51" s="4" t="s">
        <v>225</v>
      </c>
      <c r="B51" s="4">
        <v>188</v>
      </c>
    </row>
    <row r="52" spans="1:2" x14ac:dyDescent="0.2">
      <c r="A52" s="4" t="s">
        <v>245</v>
      </c>
      <c r="B52" s="4">
        <v>186</v>
      </c>
    </row>
    <row r="53" spans="1:2" x14ac:dyDescent="0.2">
      <c r="A53" s="4" t="s">
        <v>246</v>
      </c>
      <c r="B53" s="4">
        <v>182</v>
      </c>
    </row>
    <row r="54" spans="1:2" x14ac:dyDescent="0.2">
      <c r="A54" s="4" t="s">
        <v>247</v>
      </c>
      <c r="B54" s="4">
        <v>175</v>
      </c>
    </row>
    <row r="55" spans="1:2" x14ac:dyDescent="0.2">
      <c r="A55" s="4" t="s">
        <v>248</v>
      </c>
      <c r="B55" s="4">
        <v>166</v>
      </c>
    </row>
    <row r="56" spans="1:2" x14ac:dyDescent="0.2">
      <c r="A56" s="4" t="s">
        <v>249</v>
      </c>
      <c r="B56" s="4">
        <v>165</v>
      </c>
    </row>
    <row r="57" spans="1:2" x14ac:dyDescent="0.2">
      <c r="A57" s="4" t="s">
        <v>250</v>
      </c>
      <c r="B57" s="4">
        <v>164</v>
      </c>
    </row>
    <row r="58" spans="1:2" x14ac:dyDescent="0.2">
      <c r="A58" s="4" t="s">
        <v>251</v>
      </c>
      <c r="B58" s="4">
        <v>164</v>
      </c>
    </row>
    <row r="59" spans="1:2" x14ac:dyDescent="0.2">
      <c r="A59" s="4" t="s">
        <v>252</v>
      </c>
      <c r="B59" s="4">
        <v>161</v>
      </c>
    </row>
    <row r="60" spans="1:2" x14ac:dyDescent="0.2">
      <c r="A60" s="4" t="s">
        <v>253</v>
      </c>
      <c r="B60" s="4">
        <v>160</v>
      </c>
    </row>
    <row r="61" spans="1:2" x14ac:dyDescent="0.2">
      <c r="A61" s="4" t="s">
        <v>254</v>
      </c>
      <c r="B61" s="4">
        <v>146</v>
      </c>
    </row>
    <row r="62" spans="1:2" x14ac:dyDescent="0.2">
      <c r="A62" s="4" t="s">
        <v>255</v>
      </c>
      <c r="B62" s="4">
        <v>144</v>
      </c>
    </row>
    <row r="63" spans="1:2" x14ac:dyDescent="0.2">
      <c r="A63" s="4" t="s">
        <v>256</v>
      </c>
      <c r="B63" s="4">
        <v>144</v>
      </c>
    </row>
    <row r="64" spans="1:2" x14ac:dyDescent="0.2">
      <c r="A64" s="4" t="s">
        <v>257</v>
      </c>
      <c r="B64" s="4">
        <v>144</v>
      </c>
    </row>
    <row r="65" spans="1:2" x14ac:dyDescent="0.2">
      <c r="A65" s="4" t="s">
        <v>258</v>
      </c>
      <c r="B65" s="4">
        <v>144</v>
      </c>
    </row>
    <row r="66" spans="1:2" x14ac:dyDescent="0.2">
      <c r="A66" s="4" t="s">
        <v>259</v>
      </c>
      <c r="B66" s="4">
        <v>141</v>
      </c>
    </row>
    <row r="67" spans="1:2" x14ac:dyDescent="0.2">
      <c r="A67" s="4" t="s">
        <v>260</v>
      </c>
      <c r="B67" s="4">
        <v>141</v>
      </c>
    </row>
    <row r="68" spans="1:2" x14ac:dyDescent="0.2">
      <c r="A68" s="4" t="s">
        <v>261</v>
      </c>
      <c r="B68" s="4">
        <v>137</v>
      </c>
    </row>
    <row r="69" spans="1:2" x14ac:dyDescent="0.2">
      <c r="A69" s="4" t="s">
        <v>211</v>
      </c>
      <c r="B69" s="4">
        <v>136</v>
      </c>
    </row>
    <row r="70" spans="1:2" x14ac:dyDescent="0.2">
      <c r="A70" s="4" t="s">
        <v>262</v>
      </c>
      <c r="B70" s="4">
        <v>134</v>
      </c>
    </row>
    <row r="71" spans="1:2" x14ac:dyDescent="0.2">
      <c r="A71" s="4" t="s">
        <v>263</v>
      </c>
      <c r="B71" s="4">
        <v>134</v>
      </c>
    </row>
    <row r="72" spans="1:2" x14ac:dyDescent="0.2">
      <c r="A72" s="4" t="s">
        <v>264</v>
      </c>
      <c r="B72" s="4">
        <v>133</v>
      </c>
    </row>
    <row r="73" spans="1:2" x14ac:dyDescent="0.2">
      <c r="A73" s="4" t="s">
        <v>265</v>
      </c>
      <c r="B73" s="4">
        <v>133</v>
      </c>
    </row>
    <row r="74" spans="1:2" x14ac:dyDescent="0.2">
      <c r="A74" s="4" t="s">
        <v>266</v>
      </c>
      <c r="B74" s="4">
        <v>132</v>
      </c>
    </row>
    <row r="75" spans="1:2" x14ac:dyDescent="0.2">
      <c r="A75" s="4" t="s">
        <v>267</v>
      </c>
      <c r="B75" s="4">
        <v>131</v>
      </c>
    </row>
    <row r="76" spans="1:2" x14ac:dyDescent="0.2">
      <c r="A76" s="4" t="s">
        <v>268</v>
      </c>
      <c r="B76" s="4">
        <v>126</v>
      </c>
    </row>
    <row r="77" spans="1:2" x14ac:dyDescent="0.2">
      <c r="A77" s="4" t="s">
        <v>269</v>
      </c>
      <c r="B77" s="4">
        <v>121</v>
      </c>
    </row>
    <row r="78" spans="1:2" x14ac:dyDescent="0.2">
      <c r="A78" s="4" t="s">
        <v>270</v>
      </c>
      <c r="B78" s="4">
        <v>119</v>
      </c>
    </row>
    <row r="79" spans="1:2" x14ac:dyDescent="0.2">
      <c r="A79" s="4" t="s">
        <v>271</v>
      </c>
      <c r="B79" s="4">
        <v>118</v>
      </c>
    </row>
    <row r="80" spans="1:2" x14ac:dyDescent="0.2">
      <c r="A80" s="4" t="s">
        <v>272</v>
      </c>
      <c r="B80" s="4">
        <v>118</v>
      </c>
    </row>
    <row r="81" spans="1:2" x14ac:dyDescent="0.2">
      <c r="A81" s="4" t="s">
        <v>273</v>
      </c>
      <c r="B81" s="4">
        <v>117</v>
      </c>
    </row>
    <row r="82" spans="1:2" x14ac:dyDescent="0.2">
      <c r="A82" s="4" t="s">
        <v>274</v>
      </c>
      <c r="B82" s="4">
        <v>113</v>
      </c>
    </row>
    <row r="83" spans="1:2" x14ac:dyDescent="0.2">
      <c r="A83" s="4" t="s">
        <v>275</v>
      </c>
      <c r="B83" s="4">
        <v>111</v>
      </c>
    </row>
    <row r="84" spans="1:2" x14ac:dyDescent="0.2">
      <c r="A84" s="4" t="s">
        <v>276</v>
      </c>
      <c r="B84" s="4">
        <v>111</v>
      </c>
    </row>
    <row r="85" spans="1:2" x14ac:dyDescent="0.2">
      <c r="A85" s="4" t="s">
        <v>277</v>
      </c>
      <c r="B85" s="4">
        <v>110</v>
      </c>
    </row>
    <row r="86" spans="1:2" x14ac:dyDescent="0.2">
      <c r="A86" s="4" t="s">
        <v>278</v>
      </c>
      <c r="B86" s="4">
        <v>109</v>
      </c>
    </row>
    <row r="87" spans="1:2" x14ac:dyDescent="0.2">
      <c r="A87" s="4" t="s">
        <v>279</v>
      </c>
      <c r="B87" s="4">
        <v>109</v>
      </c>
    </row>
    <row r="88" spans="1:2" x14ac:dyDescent="0.2">
      <c r="A88" s="4" t="s">
        <v>280</v>
      </c>
      <c r="B88" s="4">
        <v>107</v>
      </c>
    </row>
    <row r="89" spans="1:2" x14ac:dyDescent="0.2">
      <c r="A89" s="4" t="s">
        <v>281</v>
      </c>
      <c r="B89" s="4">
        <v>106</v>
      </c>
    </row>
    <row r="90" spans="1:2" x14ac:dyDescent="0.2">
      <c r="A90" s="4" t="s">
        <v>282</v>
      </c>
      <c r="B90" s="4">
        <v>106</v>
      </c>
    </row>
    <row r="91" spans="1:2" x14ac:dyDescent="0.2">
      <c r="A91" s="4" t="s">
        <v>283</v>
      </c>
      <c r="B91" s="4">
        <v>106</v>
      </c>
    </row>
    <row r="92" spans="1:2" x14ac:dyDescent="0.2">
      <c r="A92" s="4" t="s">
        <v>284</v>
      </c>
      <c r="B92" s="4">
        <v>105</v>
      </c>
    </row>
    <row r="93" spans="1:2" x14ac:dyDescent="0.2">
      <c r="A93" s="4" t="s">
        <v>285</v>
      </c>
      <c r="B93" s="4">
        <v>105</v>
      </c>
    </row>
    <row r="94" spans="1:2" x14ac:dyDescent="0.2">
      <c r="A94" s="4" t="s">
        <v>286</v>
      </c>
      <c r="B94" s="4">
        <v>104</v>
      </c>
    </row>
    <row r="95" spans="1:2" x14ac:dyDescent="0.2">
      <c r="A95" s="4" t="s">
        <v>287</v>
      </c>
      <c r="B95" s="4">
        <v>102</v>
      </c>
    </row>
    <row r="96" spans="1:2" x14ac:dyDescent="0.2">
      <c r="A96" s="4" t="s">
        <v>288</v>
      </c>
      <c r="B96" s="4">
        <v>96</v>
      </c>
    </row>
    <row r="97" spans="1:2" x14ac:dyDescent="0.2">
      <c r="A97" s="4" t="s">
        <v>289</v>
      </c>
      <c r="B97" s="4">
        <v>94</v>
      </c>
    </row>
    <row r="98" spans="1:2" x14ac:dyDescent="0.2">
      <c r="A98" s="4" t="s">
        <v>290</v>
      </c>
      <c r="B98" s="4">
        <v>94</v>
      </c>
    </row>
    <row r="99" spans="1:2" x14ac:dyDescent="0.2">
      <c r="A99" s="4" t="s">
        <v>291</v>
      </c>
      <c r="B99" s="4">
        <v>94</v>
      </c>
    </row>
    <row r="100" spans="1:2" x14ac:dyDescent="0.2">
      <c r="A100" s="4" t="s">
        <v>292</v>
      </c>
      <c r="B100" s="4">
        <v>90</v>
      </c>
    </row>
    <row r="101" spans="1:2" x14ac:dyDescent="0.2">
      <c r="A101" s="4" t="s">
        <v>293</v>
      </c>
      <c r="B101" s="4">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workbookViewId="0">
      <selection activeCell="A23" sqref="A23"/>
    </sheetView>
  </sheetViews>
  <sheetFormatPr defaultRowHeight="14.25" x14ac:dyDescent="0.2"/>
  <cols>
    <col min="1" max="1" width="15" bestFit="1" customWidth="1"/>
  </cols>
  <sheetData>
    <row r="1" spans="1:2" x14ac:dyDescent="0.2">
      <c r="A1" t="s">
        <v>294</v>
      </c>
      <c r="B1" t="s">
        <v>295</v>
      </c>
    </row>
    <row r="2" spans="1:2" x14ac:dyDescent="0.2">
      <c r="A2" t="s">
        <v>299</v>
      </c>
      <c r="B2">
        <v>1</v>
      </c>
    </row>
    <row r="3" spans="1:2" x14ac:dyDescent="0.2">
      <c r="A3" t="s">
        <v>300</v>
      </c>
      <c r="B3">
        <v>1</v>
      </c>
    </row>
    <row r="4" spans="1:2" x14ac:dyDescent="0.2">
      <c r="A4" t="s">
        <v>301</v>
      </c>
      <c r="B4">
        <v>2</v>
      </c>
    </row>
    <row r="5" spans="1:2" x14ac:dyDescent="0.2">
      <c r="A5" t="s">
        <v>302</v>
      </c>
      <c r="B5">
        <v>2</v>
      </c>
    </row>
    <row r="6" spans="1:2" x14ac:dyDescent="0.2">
      <c r="A6" t="s">
        <v>303</v>
      </c>
      <c r="B6">
        <v>2</v>
      </c>
    </row>
    <row r="7" spans="1:2" x14ac:dyDescent="0.2">
      <c r="A7" t="s">
        <v>304</v>
      </c>
      <c r="B7">
        <v>2</v>
      </c>
    </row>
    <row r="8" spans="1:2" x14ac:dyDescent="0.2">
      <c r="A8" s="7" t="s">
        <v>363</v>
      </c>
      <c r="B8">
        <v>3</v>
      </c>
    </row>
    <row r="9" spans="1:2" x14ac:dyDescent="0.2">
      <c r="A9" t="s">
        <v>305</v>
      </c>
      <c r="B9">
        <v>3</v>
      </c>
    </row>
    <row r="10" spans="1:2" x14ac:dyDescent="0.2">
      <c r="A10" t="s">
        <v>306</v>
      </c>
      <c r="B10">
        <v>4</v>
      </c>
    </row>
    <row r="11" spans="1:2" x14ac:dyDescent="0.2">
      <c r="A11" t="s">
        <v>307</v>
      </c>
      <c r="B11">
        <v>5</v>
      </c>
    </row>
    <row r="12" spans="1:2" x14ac:dyDescent="0.2">
      <c r="A12" t="s">
        <v>308</v>
      </c>
      <c r="B12">
        <v>5</v>
      </c>
    </row>
    <row r="13" spans="1:2" x14ac:dyDescent="0.2">
      <c r="A13" t="s">
        <v>309</v>
      </c>
      <c r="B13">
        <v>5</v>
      </c>
    </row>
    <row r="14" spans="1:2" x14ac:dyDescent="0.2">
      <c r="A14" t="s">
        <v>310</v>
      </c>
      <c r="B14">
        <v>6</v>
      </c>
    </row>
    <row r="15" spans="1:2" x14ac:dyDescent="0.2">
      <c r="A15" t="s">
        <v>311</v>
      </c>
      <c r="B15">
        <v>8</v>
      </c>
    </row>
    <row r="16" spans="1:2" x14ac:dyDescent="0.2">
      <c r="A16" t="s">
        <v>312</v>
      </c>
      <c r="B16">
        <v>9</v>
      </c>
    </row>
    <row r="17" spans="1:2" x14ac:dyDescent="0.2">
      <c r="A17" t="s">
        <v>313</v>
      </c>
      <c r="B17">
        <v>9</v>
      </c>
    </row>
    <row r="18" spans="1:2" x14ac:dyDescent="0.2">
      <c r="A18" t="s">
        <v>314</v>
      </c>
      <c r="B18">
        <v>12</v>
      </c>
    </row>
    <row r="19" spans="1:2" x14ac:dyDescent="0.2">
      <c r="A19" t="s">
        <v>315</v>
      </c>
      <c r="B19">
        <v>13</v>
      </c>
    </row>
    <row r="20" spans="1:2" x14ac:dyDescent="0.2">
      <c r="A20" t="s">
        <v>316</v>
      </c>
      <c r="B20">
        <v>14</v>
      </c>
    </row>
    <row r="21" spans="1:2" x14ac:dyDescent="0.2">
      <c r="A21" t="s">
        <v>317</v>
      </c>
      <c r="B21">
        <v>14</v>
      </c>
    </row>
    <row r="22" spans="1:2" x14ac:dyDescent="0.2">
      <c r="A22" t="s">
        <v>318</v>
      </c>
      <c r="B22">
        <v>14</v>
      </c>
    </row>
    <row r="23" spans="1:2" x14ac:dyDescent="0.2">
      <c r="A23" t="s">
        <v>319</v>
      </c>
      <c r="B23">
        <v>16</v>
      </c>
    </row>
    <row r="24" spans="1:2" x14ac:dyDescent="0.2">
      <c r="A24" t="s">
        <v>320</v>
      </c>
      <c r="B24">
        <v>25</v>
      </c>
    </row>
    <row r="25" spans="1:2" x14ac:dyDescent="0.2">
      <c r="A25" t="s">
        <v>321</v>
      </c>
      <c r="B25">
        <v>30</v>
      </c>
    </row>
    <row r="26" spans="1:2" x14ac:dyDescent="0.2">
      <c r="A26" t="s">
        <v>322</v>
      </c>
      <c r="B26">
        <v>33</v>
      </c>
    </row>
    <row r="27" spans="1:2" x14ac:dyDescent="0.2">
      <c r="A27" t="s">
        <v>323</v>
      </c>
      <c r="B27">
        <v>35</v>
      </c>
    </row>
    <row r="28" spans="1:2" x14ac:dyDescent="0.2">
      <c r="A28" t="s">
        <v>324</v>
      </c>
      <c r="B28">
        <v>41</v>
      </c>
    </row>
    <row r="29" spans="1:2" x14ac:dyDescent="0.2">
      <c r="A29" t="s">
        <v>325</v>
      </c>
      <c r="B29">
        <v>41</v>
      </c>
    </row>
    <row r="30" spans="1:2" x14ac:dyDescent="0.2">
      <c r="A30" t="s">
        <v>326</v>
      </c>
      <c r="B30">
        <v>45</v>
      </c>
    </row>
    <row r="31" spans="1:2" x14ac:dyDescent="0.2">
      <c r="A31" t="s">
        <v>327</v>
      </c>
      <c r="B31">
        <v>50</v>
      </c>
    </row>
    <row r="32" spans="1:2" x14ac:dyDescent="0.2">
      <c r="A32" t="s">
        <v>328</v>
      </c>
      <c r="B32">
        <v>52</v>
      </c>
    </row>
    <row r="33" spans="1:2" x14ac:dyDescent="0.2">
      <c r="A33" t="s">
        <v>329</v>
      </c>
      <c r="B33">
        <v>54</v>
      </c>
    </row>
    <row r="34" spans="1:2" x14ac:dyDescent="0.2">
      <c r="A34" t="s">
        <v>330</v>
      </c>
      <c r="B34">
        <v>54</v>
      </c>
    </row>
    <row r="35" spans="1:2" x14ac:dyDescent="0.2">
      <c r="A35" t="s">
        <v>331</v>
      </c>
      <c r="B35">
        <v>58</v>
      </c>
    </row>
    <row r="36" spans="1:2" x14ac:dyDescent="0.2">
      <c r="A36" t="s">
        <v>332</v>
      </c>
      <c r="B36">
        <v>58</v>
      </c>
    </row>
    <row r="37" spans="1:2" x14ac:dyDescent="0.2">
      <c r="A37" t="s">
        <v>333</v>
      </c>
      <c r="B37">
        <v>59</v>
      </c>
    </row>
    <row r="38" spans="1:2" x14ac:dyDescent="0.2">
      <c r="A38" t="s">
        <v>334</v>
      </c>
      <c r="B38">
        <v>68</v>
      </c>
    </row>
    <row r="39" spans="1:2" x14ac:dyDescent="0.2">
      <c r="A39" t="s">
        <v>335</v>
      </c>
      <c r="B39">
        <v>71</v>
      </c>
    </row>
    <row r="40" spans="1:2" x14ac:dyDescent="0.2">
      <c r="A40" t="s">
        <v>336</v>
      </c>
      <c r="B40">
        <v>74</v>
      </c>
    </row>
    <row r="41" spans="1:2" x14ac:dyDescent="0.2">
      <c r="A41" t="s">
        <v>337</v>
      </c>
      <c r="B41">
        <v>90</v>
      </c>
    </row>
    <row r="42" spans="1:2" x14ac:dyDescent="0.2">
      <c r="A42" t="s">
        <v>338</v>
      </c>
      <c r="B42">
        <v>90</v>
      </c>
    </row>
    <row r="43" spans="1:2" x14ac:dyDescent="0.2">
      <c r="A43" t="s">
        <v>339</v>
      </c>
      <c r="B43">
        <v>93</v>
      </c>
    </row>
    <row r="44" spans="1:2" x14ac:dyDescent="0.2">
      <c r="A44" t="s">
        <v>340</v>
      </c>
      <c r="B44">
        <v>110</v>
      </c>
    </row>
    <row r="45" spans="1:2" x14ac:dyDescent="0.2">
      <c r="A45" t="s">
        <v>341</v>
      </c>
      <c r="B45">
        <v>126</v>
      </c>
    </row>
    <row r="46" spans="1:2" x14ac:dyDescent="0.2">
      <c r="A46" t="s">
        <v>342</v>
      </c>
      <c r="B46">
        <v>134</v>
      </c>
    </row>
    <row r="47" spans="1:2" x14ac:dyDescent="0.2">
      <c r="A47" t="s">
        <v>302</v>
      </c>
      <c r="B47">
        <v>134</v>
      </c>
    </row>
    <row r="48" spans="1:2" x14ac:dyDescent="0.2">
      <c r="A48" t="s">
        <v>343</v>
      </c>
      <c r="B48">
        <v>134</v>
      </c>
    </row>
    <row r="49" spans="1:2" x14ac:dyDescent="0.2">
      <c r="A49" t="s">
        <v>344</v>
      </c>
      <c r="B49">
        <v>139</v>
      </c>
    </row>
    <row r="50" spans="1:2" x14ac:dyDescent="0.2">
      <c r="A50" t="s">
        <v>345</v>
      </c>
      <c r="B50">
        <v>143</v>
      </c>
    </row>
    <row r="51" spans="1:2" x14ac:dyDescent="0.2">
      <c r="A51" t="s">
        <v>346</v>
      </c>
      <c r="B51">
        <v>166</v>
      </c>
    </row>
    <row r="52" spans="1:2" x14ac:dyDescent="0.2">
      <c r="A52" t="s">
        <v>347</v>
      </c>
      <c r="B52">
        <v>195</v>
      </c>
    </row>
    <row r="53" spans="1:2" x14ac:dyDescent="0.2">
      <c r="A53" t="s">
        <v>348</v>
      </c>
      <c r="B53">
        <v>295</v>
      </c>
    </row>
    <row r="54" spans="1:2" x14ac:dyDescent="0.2">
      <c r="A54" t="s">
        <v>349</v>
      </c>
      <c r="B54">
        <v>318</v>
      </c>
    </row>
    <row r="55" spans="1:2" x14ac:dyDescent="0.2">
      <c r="A55" t="s">
        <v>350</v>
      </c>
      <c r="B55">
        <v>369</v>
      </c>
    </row>
    <row r="56" spans="1:2" x14ac:dyDescent="0.2">
      <c r="A56" t="s">
        <v>351</v>
      </c>
      <c r="B56">
        <v>544</v>
      </c>
    </row>
    <row r="57" spans="1:2" x14ac:dyDescent="0.2">
      <c r="A57" t="s">
        <v>352</v>
      </c>
      <c r="B57">
        <v>895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7" sqref="D17"/>
    </sheetView>
  </sheetViews>
  <sheetFormatPr defaultRowHeight="14.25" x14ac:dyDescent="0.2"/>
  <cols>
    <col min="1" max="1" width="11.5" bestFit="1" customWidth="1"/>
  </cols>
  <sheetData>
    <row r="1" spans="1:2" x14ac:dyDescent="0.2">
      <c r="A1" s="4" t="s">
        <v>294</v>
      </c>
      <c r="B1" s="4" t="s">
        <v>295</v>
      </c>
    </row>
    <row r="2" spans="1:2" x14ac:dyDescent="0.2">
      <c r="A2" s="4" t="s">
        <v>354</v>
      </c>
      <c r="B2" s="4">
        <v>1.6059957173447537</v>
      </c>
    </row>
    <row r="3" spans="1:2" x14ac:dyDescent="0.2">
      <c r="A3" s="4" t="s">
        <v>355</v>
      </c>
      <c r="B3" s="4">
        <v>1.9271948608137044</v>
      </c>
    </row>
    <row r="4" spans="1:2" x14ac:dyDescent="0.2">
      <c r="A4" s="4" t="s">
        <v>356</v>
      </c>
      <c r="B4" s="4">
        <v>2.6231263383297643</v>
      </c>
    </row>
    <row r="5" spans="1:2" x14ac:dyDescent="0.2">
      <c r="A5" s="4" t="s">
        <v>357</v>
      </c>
      <c r="B5" s="4">
        <v>4.0685224839400425</v>
      </c>
    </row>
    <row r="6" spans="1:2" x14ac:dyDescent="0.2">
      <c r="A6" s="6" t="s">
        <v>399</v>
      </c>
      <c r="B6" s="4">
        <v>13.597430406852249</v>
      </c>
    </row>
    <row r="7" spans="1:2" x14ac:dyDescent="0.2">
      <c r="A7" s="4" t="s">
        <v>358</v>
      </c>
      <c r="B7" s="4">
        <v>14.132762312633833</v>
      </c>
    </row>
    <row r="8" spans="1:2" x14ac:dyDescent="0.2">
      <c r="A8" s="4" t="s">
        <v>359</v>
      </c>
      <c r="B8" s="4">
        <v>14.828693790149893</v>
      </c>
    </row>
    <row r="9" spans="1:2" x14ac:dyDescent="0.2">
      <c r="A9" s="4" t="s">
        <v>360</v>
      </c>
      <c r="B9" s="4">
        <v>15.417558886509635</v>
      </c>
    </row>
    <row r="10" spans="1:2" x14ac:dyDescent="0.2">
      <c r="A10" s="4" t="s">
        <v>361</v>
      </c>
      <c r="B10" s="4">
        <v>19.271948608137045</v>
      </c>
    </row>
    <row r="11" spans="1:2" x14ac:dyDescent="0.2">
      <c r="A11" s="4" t="s">
        <v>353</v>
      </c>
      <c r="B11" s="6">
        <f>19.9678800856531+1.23</f>
        <v>21.1978800856531</v>
      </c>
    </row>
    <row r="12" spans="1:2" x14ac:dyDescent="0.2">
      <c r="A12" s="4" t="s">
        <v>362</v>
      </c>
      <c r="B12" s="4">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tabSelected="1" topLeftCell="A61" workbookViewId="0">
      <selection activeCell="C69" sqref="C69"/>
    </sheetView>
  </sheetViews>
  <sheetFormatPr defaultRowHeight="14.25" x14ac:dyDescent="0.2"/>
  <cols>
    <col min="1" max="1" width="24.125" bestFit="1" customWidth="1"/>
  </cols>
  <sheetData>
    <row r="1" spans="1:2" x14ac:dyDescent="0.2">
      <c r="A1" s="4" t="s">
        <v>364</v>
      </c>
      <c r="B1" s="4" t="s">
        <v>297</v>
      </c>
    </row>
    <row r="2" spans="1:2" x14ac:dyDescent="0.2">
      <c r="A2" s="4" t="s">
        <v>400</v>
      </c>
      <c r="B2" s="4">
        <v>1.9630754849263847</v>
      </c>
    </row>
    <row r="3" spans="1:2" x14ac:dyDescent="0.2">
      <c r="A3" s="4" t="s">
        <v>401</v>
      </c>
      <c r="B3" s="4">
        <v>2.0098153774246321</v>
      </c>
    </row>
    <row r="4" spans="1:2" x14ac:dyDescent="0.2">
      <c r="A4" s="4" t="s">
        <v>402</v>
      </c>
      <c r="B4" s="4">
        <v>2.0098153774246321</v>
      </c>
    </row>
    <row r="5" spans="1:2" x14ac:dyDescent="0.2">
      <c r="A5" s="4" t="s">
        <v>403</v>
      </c>
      <c r="B5" s="4">
        <v>2.0098153774246321</v>
      </c>
    </row>
    <row r="6" spans="1:2" x14ac:dyDescent="0.2">
      <c r="A6" s="4" t="s">
        <v>270</v>
      </c>
      <c r="B6" s="4">
        <v>2.0331853236737554</v>
      </c>
    </row>
    <row r="7" spans="1:2" x14ac:dyDescent="0.2">
      <c r="A7" s="4" t="s">
        <v>225</v>
      </c>
      <c r="B7" s="4">
        <v>2.1032951624211265</v>
      </c>
    </row>
    <row r="8" spans="1:2" x14ac:dyDescent="0.2">
      <c r="A8" s="4" t="s">
        <v>404</v>
      </c>
      <c r="B8" s="4">
        <v>2.1734050011684971</v>
      </c>
    </row>
    <row r="9" spans="1:2" x14ac:dyDescent="0.2">
      <c r="A9" s="4" t="s">
        <v>283</v>
      </c>
      <c r="B9" s="4">
        <v>2.2201448936667445</v>
      </c>
    </row>
    <row r="10" spans="1:2" x14ac:dyDescent="0.2">
      <c r="A10" s="4" t="s">
        <v>405</v>
      </c>
      <c r="B10" s="4">
        <v>2.2435148399158682</v>
      </c>
    </row>
    <row r="11" spans="1:2" x14ac:dyDescent="0.2">
      <c r="A11" s="4" t="s">
        <v>406</v>
      </c>
      <c r="B11" s="4">
        <v>2.2902547324141156</v>
      </c>
    </row>
    <row r="12" spans="1:2" x14ac:dyDescent="0.2">
      <c r="A12" s="4" t="s">
        <v>407</v>
      </c>
      <c r="B12" s="4">
        <v>2.3369946249123625</v>
      </c>
    </row>
    <row r="13" spans="1:2" x14ac:dyDescent="0.2">
      <c r="A13" s="4" t="s">
        <v>220</v>
      </c>
      <c r="B13" s="4">
        <v>2.3837345174106099</v>
      </c>
    </row>
    <row r="14" spans="1:2" x14ac:dyDescent="0.2">
      <c r="A14" s="4" t="s">
        <v>408</v>
      </c>
      <c r="B14" s="4">
        <v>2.3837345174106099</v>
      </c>
    </row>
    <row r="15" spans="1:2" x14ac:dyDescent="0.2">
      <c r="A15" s="4" t="s">
        <v>409</v>
      </c>
      <c r="B15" s="4">
        <v>2.4304744099088573</v>
      </c>
    </row>
    <row r="16" spans="1:2" x14ac:dyDescent="0.2">
      <c r="A16" s="4" t="s">
        <v>410</v>
      </c>
      <c r="B16" s="4">
        <v>2.4304744099088573</v>
      </c>
    </row>
    <row r="17" spans="1:2" x14ac:dyDescent="0.2">
      <c r="A17" s="4" t="s">
        <v>411</v>
      </c>
      <c r="B17" s="4">
        <v>2.453844356157981</v>
      </c>
    </row>
    <row r="18" spans="1:2" x14ac:dyDescent="0.2">
      <c r="A18" s="4" t="s">
        <v>412</v>
      </c>
      <c r="B18" s="4">
        <v>2.4772143024071043</v>
      </c>
    </row>
    <row r="19" spans="1:2" x14ac:dyDescent="0.2">
      <c r="A19" s="4" t="s">
        <v>242</v>
      </c>
      <c r="B19" s="4">
        <v>2.5473241411544754</v>
      </c>
    </row>
    <row r="20" spans="1:2" x14ac:dyDescent="0.2">
      <c r="A20" s="4" t="s">
        <v>413</v>
      </c>
      <c r="B20" s="4">
        <v>2.5473241411544754</v>
      </c>
    </row>
    <row r="21" spans="1:2" x14ac:dyDescent="0.2">
      <c r="A21" s="4" t="s">
        <v>414</v>
      </c>
      <c r="B21" s="4">
        <v>2.5706940874035991</v>
      </c>
    </row>
    <row r="22" spans="1:2" x14ac:dyDescent="0.2">
      <c r="A22" s="4" t="s">
        <v>240</v>
      </c>
      <c r="B22" s="4">
        <v>2.5706940874035991</v>
      </c>
    </row>
    <row r="23" spans="1:2" x14ac:dyDescent="0.2">
      <c r="A23" s="4" t="s">
        <v>415</v>
      </c>
      <c r="B23" s="4">
        <v>2.617433979901846</v>
      </c>
    </row>
    <row r="24" spans="1:2" x14ac:dyDescent="0.2">
      <c r="A24" s="4" t="s">
        <v>382</v>
      </c>
      <c r="B24" s="4">
        <v>2.617433979901846</v>
      </c>
    </row>
    <row r="25" spans="1:2" x14ac:dyDescent="0.2">
      <c r="A25" s="4" t="s">
        <v>416</v>
      </c>
      <c r="B25" s="4">
        <v>2.6408039261509697</v>
      </c>
    </row>
    <row r="26" spans="1:2" x14ac:dyDescent="0.2">
      <c r="A26" s="4" t="s">
        <v>417</v>
      </c>
      <c r="B26" s="4">
        <v>2.7342837111474645</v>
      </c>
    </row>
    <row r="27" spans="1:2" x14ac:dyDescent="0.2">
      <c r="A27" s="4" t="s">
        <v>418</v>
      </c>
      <c r="B27" s="4">
        <v>2.8043935498948351</v>
      </c>
    </row>
    <row r="28" spans="1:2" x14ac:dyDescent="0.2">
      <c r="A28" s="4" t="s">
        <v>419</v>
      </c>
      <c r="B28" s="4">
        <v>2.8277634961439588</v>
      </c>
    </row>
    <row r="29" spans="1:2" x14ac:dyDescent="0.2">
      <c r="A29" s="4" t="s">
        <v>199</v>
      </c>
      <c r="B29" s="4">
        <v>3.014723066136948</v>
      </c>
    </row>
    <row r="30" spans="1:2" x14ac:dyDescent="0.2">
      <c r="A30" s="4" t="s">
        <v>420</v>
      </c>
      <c r="B30" s="4">
        <v>3.0614629586351954</v>
      </c>
    </row>
    <row r="31" spans="1:2" x14ac:dyDescent="0.2">
      <c r="A31" s="4" t="s">
        <v>421</v>
      </c>
      <c r="B31" s="4">
        <v>3.0848329048843186</v>
      </c>
    </row>
    <row r="32" spans="1:2" x14ac:dyDescent="0.2">
      <c r="A32" s="4" t="s">
        <v>422</v>
      </c>
      <c r="B32" s="4">
        <v>3.1549427436316897</v>
      </c>
    </row>
    <row r="33" spans="1:2" x14ac:dyDescent="0.2">
      <c r="A33" s="4" t="s">
        <v>423</v>
      </c>
      <c r="B33" s="4">
        <v>3.1783126898808134</v>
      </c>
    </row>
    <row r="34" spans="1:2" x14ac:dyDescent="0.2">
      <c r="A34" s="4" t="s">
        <v>424</v>
      </c>
      <c r="B34" s="4">
        <v>3.1783126898808134</v>
      </c>
    </row>
    <row r="35" spans="1:2" x14ac:dyDescent="0.2">
      <c r="A35" s="4" t="s">
        <v>425</v>
      </c>
      <c r="B35" s="4">
        <v>3.1783126898808134</v>
      </c>
    </row>
    <row r="36" spans="1:2" x14ac:dyDescent="0.2">
      <c r="A36" s="4" t="s">
        <v>426</v>
      </c>
      <c r="B36" s="4">
        <v>3.2016826361299371</v>
      </c>
    </row>
    <row r="37" spans="1:2" x14ac:dyDescent="0.2">
      <c r="A37" s="4" t="s">
        <v>427</v>
      </c>
      <c r="B37" s="4">
        <v>3.2250525823790603</v>
      </c>
    </row>
    <row r="38" spans="1:2" x14ac:dyDescent="0.2">
      <c r="A38" s="4" t="s">
        <v>428</v>
      </c>
      <c r="B38" s="4">
        <v>3.3886422061229258</v>
      </c>
    </row>
    <row r="39" spans="1:2" x14ac:dyDescent="0.2">
      <c r="A39" s="4" t="s">
        <v>229</v>
      </c>
      <c r="B39" s="4">
        <v>3.4587520448702969</v>
      </c>
    </row>
    <row r="40" spans="1:2" x14ac:dyDescent="0.2">
      <c r="A40" s="4" t="s">
        <v>429</v>
      </c>
      <c r="B40" s="4">
        <v>3.5522318298667912</v>
      </c>
    </row>
    <row r="41" spans="1:2" x14ac:dyDescent="0.2">
      <c r="A41" s="4" t="s">
        <v>430</v>
      </c>
      <c r="B41" s="4">
        <v>3.5756017761159149</v>
      </c>
    </row>
    <row r="42" spans="1:2" x14ac:dyDescent="0.2">
      <c r="A42" s="4" t="s">
        <v>431</v>
      </c>
      <c r="B42" s="4">
        <v>3.6924515073615329</v>
      </c>
    </row>
    <row r="43" spans="1:2" x14ac:dyDescent="0.2">
      <c r="A43" s="4" t="s">
        <v>432</v>
      </c>
      <c r="B43" s="4">
        <v>3.8093012386071514</v>
      </c>
    </row>
    <row r="44" spans="1:2" x14ac:dyDescent="0.2">
      <c r="A44" s="4" t="s">
        <v>433</v>
      </c>
      <c r="B44" s="4">
        <v>3.8326711848562747</v>
      </c>
    </row>
    <row r="45" spans="1:2" x14ac:dyDescent="0.2">
      <c r="A45" s="4" t="s">
        <v>434</v>
      </c>
      <c r="B45" s="4">
        <v>4.2299602710913762</v>
      </c>
    </row>
    <row r="46" spans="1:2" x14ac:dyDescent="0.2">
      <c r="A46" s="4" t="s">
        <v>435</v>
      </c>
      <c r="B46" s="4">
        <v>4.323440056087871</v>
      </c>
    </row>
    <row r="47" spans="1:2" x14ac:dyDescent="0.2">
      <c r="A47" s="4" t="s">
        <v>436</v>
      </c>
      <c r="B47" s="4">
        <v>4.323440056087871</v>
      </c>
    </row>
    <row r="48" spans="1:2" x14ac:dyDescent="0.2">
      <c r="A48" s="4" t="s">
        <v>280</v>
      </c>
      <c r="B48" s="4">
        <v>4.440289787333489</v>
      </c>
    </row>
    <row r="49" spans="1:2" x14ac:dyDescent="0.2">
      <c r="A49" s="4" t="s">
        <v>437</v>
      </c>
      <c r="B49" s="4">
        <v>4.5805094648282312</v>
      </c>
    </row>
    <row r="50" spans="1:2" x14ac:dyDescent="0.2">
      <c r="A50" s="4" t="s">
        <v>438</v>
      </c>
      <c r="B50" s="4">
        <v>4.7440990885720966</v>
      </c>
    </row>
    <row r="51" spans="1:2" x14ac:dyDescent="0.2">
      <c r="A51" s="4" t="s">
        <v>439</v>
      </c>
      <c r="B51" s="4">
        <v>4.8142089273194673</v>
      </c>
    </row>
    <row r="52" spans="1:2" x14ac:dyDescent="0.2">
      <c r="A52" s="4" t="s">
        <v>440</v>
      </c>
      <c r="B52" s="4">
        <v>4.8843187660668379</v>
      </c>
    </row>
    <row r="53" spans="1:2" x14ac:dyDescent="0.2">
      <c r="A53" s="4" t="s">
        <v>441</v>
      </c>
      <c r="B53" s="4">
        <v>4.907688712315962</v>
      </c>
    </row>
    <row r="54" spans="1:2" x14ac:dyDescent="0.2">
      <c r="A54" s="4" t="s">
        <v>442</v>
      </c>
      <c r="B54" s="4">
        <v>5.0011684973124559</v>
      </c>
    </row>
    <row r="55" spans="1:2" x14ac:dyDescent="0.2">
      <c r="A55" s="4" t="s">
        <v>443</v>
      </c>
      <c r="B55" s="4">
        <v>5.0245384435615801</v>
      </c>
    </row>
    <row r="56" spans="1:2" x14ac:dyDescent="0.2">
      <c r="A56" s="4" t="s">
        <v>444</v>
      </c>
      <c r="B56" s="4">
        <v>5.0479083898107033</v>
      </c>
    </row>
    <row r="57" spans="1:2" x14ac:dyDescent="0.2">
      <c r="A57" s="4" t="s">
        <v>445</v>
      </c>
      <c r="B57" s="4">
        <v>5.0479083898107033</v>
      </c>
    </row>
    <row r="58" spans="1:2" x14ac:dyDescent="0.2">
      <c r="A58" s="4" t="s">
        <v>446</v>
      </c>
      <c r="B58" s="4">
        <v>5.2114980135545688</v>
      </c>
    </row>
    <row r="59" spans="1:2" x14ac:dyDescent="0.2">
      <c r="A59" s="4" t="s">
        <v>211</v>
      </c>
      <c r="B59" s="4">
        <v>5.3049777985510636</v>
      </c>
    </row>
    <row r="60" spans="1:2" x14ac:dyDescent="0.2">
      <c r="A60" s="4" t="s">
        <v>447</v>
      </c>
      <c r="B60" s="4">
        <v>5.3517176910493109</v>
      </c>
    </row>
    <row r="61" spans="1:2" x14ac:dyDescent="0.2">
      <c r="A61" s="4" t="s">
        <v>448</v>
      </c>
      <c r="B61" s="4">
        <v>5.5153073147931764</v>
      </c>
    </row>
    <row r="62" spans="1:2" x14ac:dyDescent="0.2">
      <c r="A62" s="4" t="s">
        <v>449</v>
      </c>
      <c r="B62" s="4">
        <v>5.6788969385370418</v>
      </c>
    </row>
    <row r="63" spans="1:2" x14ac:dyDescent="0.2">
      <c r="A63" s="4" t="s">
        <v>287</v>
      </c>
      <c r="B63" s="4">
        <v>5.7957466697826598</v>
      </c>
    </row>
    <row r="64" spans="1:2" x14ac:dyDescent="0.2">
      <c r="A64" s="4" t="s">
        <v>450</v>
      </c>
      <c r="B64" s="4">
        <v>6.0995559710212666</v>
      </c>
    </row>
    <row r="65" spans="1:2" x14ac:dyDescent="0.2">
      <c r="A65" s="4" t="s">
        <v>451</v>
      </c>
      <c r="B65" s="4">
        <v>6.1930357560177614</v>
      </c>
    </row>
    <row r="66" spans="1:2" x14ac:dyDescent="0.2">
      <c r="A66" s="4" t="s">
        <v>256</v>
      </c>
      <c r="B66" s="4">
        <v>6.4968450572563681</v>
      </c>
    </row>
    <row r="67" spans="1:2" x14ac:dyDescent="0.2">
      <c r="A67" s="4" t="s">
        <v>452</v>
      </c>
      <c r="B67" s="4">
        <v>6.5903248422528629</v>
      </c>
    </row>
    <row r="68" spans="1:2" x14ac:dyDescent="0.2">
      <c r="A68" s="4" t="s">
        <v>274</v>
      </c>
      <c r="B68" s="4">
        <v>7.0810937134844592</v>
      </c>
    </row>
    <row r="69" spans="1:2" x14ac:dyDescent="0.2">
      <c r="A69" s="4" t="s">
        <v>453</v>
      </c>
      <c r="B69" s="4">
        <v>7.3381631222248185</v>
      </c>
    </row>
    <row r="70" spans="1:2" x14ac:dyDescent="0.2">
      <c r="A70" s="4" t="s">
        <v>236</v>
      </c>
      <c r="B70" s="4">
        <v>7.6419724234634261</v>
      </c>
    </row>
    <row r="71" spans="1:2" x14ac:dyDescent="0.2">
      <c r="A71" s="4" t="s">
        <v>454</v>
      </c>
      <c r="B71" s="4">
        <v>8.0626314559476508</v>
      </c>
    </row>
    <row r="72" spans="1:2" x14ac:dyDescent="0.2">
      <c r="A72" s="4" t="s">
        <v>219</v>
      </c>
      <c r="B72" s="4">
        <v>8.7403598971722367</v>
      </c>
    </row>
    <row r="73" spans="1:2" x14ac:dyDescent="0.2">
      <c r="A73" s="4" t="s">
        <v>455</v>
      </c>
      <c r="B73" s="4">
        <v>8.8338396821687315</v>
      </c>
    </row>
    <row r="74" spans="1:2" x14ac:dyDescent="0.2">
      <c r="A74" s="4" t="s">
        <v>456</v>
      </c>
      <c r="B74" s="4">
        <v>8.9740593596634728</v>
      </c>
    </row>
    <row r="75" spans="1:2" x14ac:dyDescent="0.2">
      <c r="A75" s="4" t="s">
        <v>457</v>
      </c>
      <c r="B75" s="4">
        <v>9.0675391446599676</v>
      </c>
    </row>
    <row r="76" spans="1:2" x14ac:dyDescent="0.2">
      <c r="A76" s="4" t="s">
        <v>458</v>
      </c>
      <c r="B76" s="4">
        <v>9.7452675858845517</v>
      </c>
    </row>
    <row r="77" spans="1:2" x14ac:dyDescent="0.2">
      <c r="A77" s="4" t="s">
        <v>227</v>
      </c>
      <c r="B77" s="4">
        <v>10.89039495209161</v>
      </c>
    </row>
    <row r="78" spans="1:2" x14ac:dyDescent="0.2">
      <c r="A78" s="4" t="s">
        <v>459</v>
      </c>
      <c r="B78" s="4">
        <v>10.983874737088104</v>
      </c>
    </row>
    <row r="79" spans="1:2" x14ac:dyDescent="0.2">
      <c r="A79" s="4" t="s">
        <v>460</v>
      </c>
      <c r="B79" s="4">
        <v>11.077354522084599</v>
      </c>
    </row>
    <row r="80" spans="1:2" x14ac:dyDescent="0.2">
      <c r="A80" s="4" t="s">
        <v>267</v>
      </c>
      <c r="B80" s="4">
        <v>11.638233232063566</v>
      </c>
    </row>
    <row r="81" spans="1:2" x14ac:dyDescent="0.2">
      <c r="A81" s="4" t="s">
        <v>461</v>
      </c>
      <c r="B81" s="4">
        <v>11.755082963309185</v>
      </c>
    </row>
    <row r="82" spans="1:2" x14ac:dyDescent="0.2">
      <c r="A82" s="4" t="s">
        <v>462</v>
      </c>
      <c r="B82" s="4">
        <v>12.479551297032017</v>
      </c>
    </row>
    <row r="83" spans="1:2" x14ac:dyDescent="0.2">
      <c r="A83" t="s">
        <v>202</v>
      </c>
      <c r="B83">
        <v>13.274100000000001</v>
      </c>
    </row>
    <row r="84" spans="1:2" x14ac:dyDescent="0.2">
      <c r="A84" s="4" t="s">
        <v>463</v>
      </c>
      <c r="B84" s="4">
        <v>13.320869362000467</v>
      </c>
    </row>
    <row r="85" spans="1:2" x14ac:dyDescent="0.2">
      <c r="A85" s="4" t="s">
        <v>223</v>
      </c>
      <c r="B85" s="4">
        <v>13.437719093246086</v>
      </c>
    </row>
    <row r="86" spans="1:2" x14ac:dyDescent="0.2">
      <c r="A86" s="4" t="s">
        <v>210</v>
      </c>
      <c r="B86" s="4">
        <v>13.975227856975929</v>
      </c>
    </row>
    <row r="87" spans="1:2" x14ac:dyDescent="0.2">
      <c r="A87" s="4" t="s">
        <v>464</v>
      </c>
      <c r="B87" s="4">
        <v>16.17200280439355</v>
      </c>
    </row>
    <row r="88" spans="1:2" x14ac:dyDescent="0.2">
      <c r="A88" s="4" t="s">
        <v>465</v>
      </c>
      <c r="B88" s="4">
        <v>17.550829633091844</v>
      </c>
    </row>
    <row r="89" spans="1:2" x14ac:dyDescent="0.2">
      <c r="A89" s="4" t="s">
        <v>466</v>
      </c>
      <c r="B89" s="4">
        <v>21.173171301706006</v>
      </c>
    </row>
    <row r="90" spans="1:2" x14ac:dyDescent="0.2">
      <c r="A90" s="4" t="s">
        <v>467</v>
      </c>
      <c r="B90" s="4">
        <v>25.543351250292126</v>
      </c>
    </row>
    <row r="91" spans="1:2" x14ac:dyDescent="0.2">
      <c r="A91" s="4" t="s">
        <v>201</v>
      </c>
      <c r="B91" s="4">
        <v>27.062397756485161</v>
      </c>
    </row>
    <row r="92" spans="1:2" x14ac:dyDescent="0.2">
      <c r="A92" s="4" t="s">
        <v>216</v>
      </c>
      <c r="B92" s="4">
        <v>33.605982706239779</v>
      </c>
    </row>
    <row r="93" spans="1:2" x14ac:dyDescent="0.2">
      <c r="A93" s="4" t="s">
        <v>206</v>
      </c>
      <c r="B93" s="4">
        <v>41.715354054685676</v>
      </c>
    </row>
    <row r="94" spans="1:2" x14ac:dyDescent="0.2">
      <c r="A94" s="4" t="s">
        <v>205</v>
      </c>
      <c r="B94" s="4">
        <v>43.70179948586118</v>
      </c>
    </row>
    <row r="95" spans="1:2" x14ac:dyDescent="0.2">
      <c r="A95" s="4" t="s">
        <v>468</v>
      </c>
      <c r="B95" s="4">
        <v>44.332788034587523</v>
      </c>
    </row>
    <row r="96" spans="1:2" x14ac:dyDescent="0.2">
      <c r="A96" s="4" t="s">
        <v>203</v>
      </c>
      <c r="B96" s="4">
        <v>45.571395185791076</v>
      </c>
    </row>
    <row r="97" spans="1:2" x14ac:dyDescent="0.2">
      <c r="A97" s="4" t="s">
        <v>469</v>
      </c>
      <c r="B97" s="4">
        <v>72.002804393549894</v>
      </c>
    </row>
  </sheetData>
  <autoFilter ref="A1:B97">
    <sortState ref="A2:B97">
      <sortCondition ref="B1:B9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A35" sqref="A35"/>
    </sheetView>
  </sheetViews>
  <sheetFormatPr defaultRowHeight="14.25" x14ac:dyDescent="0.2"/>
  <cols>
    <col min="1" max="1" width="22.875" bestFit="1" customWidth="1"/>
  </cols>
  <sheetData>
    <row r="1" spans="1:2" x14ac:dyDescent="0.2">
      <c r="A1" s="4" t="s">
        <v>364</v>
      </c>
      <c r="B1" s="4" t="s">
        <v>297</v>
      </c>
    </row>
    <row r="2" spans="1:2" x14ac:dyDescent="0.2">
      <c r="A2" s="4" t="s">
        <v>365</v>
      </c>
      <c r="B2" s="4">
        <v>0.46791443850267378</v>
      </c>
    </row>
    <row r="3" spans="1:2" x14ac:dyDescent="0.2">
      <c r="A3" s="4" t="s">
        <v>366</v>
      </c>
      <c r="B3" s="4">
        <v>0.66844919786096257</v>
      </c>
    </row>
    <row r="4" spans="1:2" x14ac:dyDescent="0.2">
      <c r="A4" s="4" t="s">
        <v>367</v>
      </c>
      <c r="B4" s="4">
        <v>0.73529411764705888</v>
      </c>
    </row>
    <row r="5" spans="1:2" x14ac:dyDescent="0.2">
      <c r="A5" s="4" t="s">
        <v>368</v>
      </c>
      <c r="B5" s="4">
        <v>1.3368983957219251</v>
      </c>
    </row>
    <row r="6" spans="1:2" x14ac:dyDescent="0.2">
      <c r="A6" s="4" t="s">
        <v>369</v>
      </c>
      <c r="B6" s="4">
        <v>2.1390374331550803</v>
      </c>
    </row>
    <row r="7" spans="1:2" x14ac:dyDescent="0.2">
      <c r="A7" s="4" t="s">
        <v>370</v>
      </c>
      <c r="B7" s="4">
        <v>2.4064171122994651</v>
      </c>
    </row>
    <row r="8" spans="1:2" x14ac:dyDescent="0.2">
      <c r="A8" s="4" t="s">
        <v>371</v>
      </c>
      <c r="B8" s="4">
        <v>2.4732620320855614</v>
      </c>
    </row>
    <row r="9" spans="1:2" x14ac:dyDescent="0.2">
      <c r="A9" s="4" t="s">
        <v>372</v>
      </c>
      <c r="B9" s="4">
        <v>2.5401069518716577</v>
      </c>
    </row>
    <row r="10" spans="1:2" x14ac:dyDescent="0.2">
      <c r="A10" s="4" t="s">
        <v>373</v>
      </c>
      <c r="B10" s="4">
        <v>3.6764705882352939</v>
      </c>
    </row>
    <row r="11" spans="1:2" x14ac:dyDescent="0.2">
      <c r="A11" s="4" t="s">
        <v>374</v>
      </c>
      <c r="B11" s="4">
        <v>3.7433155080213902</v>
      </c>
    </row>
    <row r="12" spans="1:2" x14ac:dyDescent="0.2">
      <c r="A12" s="4" t="s">
        <v>375</v>
      </c>
      <c r="B12" s="4">
        <v>3.8101604278074865</v>
      </c>
    </row>
    <row r="13" spans="1:2" x14ac:dyDescent="0.2">
      <c r="A13" s="4" t="s">
        <v>376</v>
      </c>
      <c r="B13" s="4">
        <v>4.2780748663101607</v>
      </c>
    </row>
    <row r="14" spans="1:2" x14ac:dyDescent="0.2">
      <c r="A14" s="4" t="s">
        <v>377</v>
      </c>
      <c r="B14" s="4">
        <v>4.4786096256684491</v>
      </c>
    </row>
    <row r="15" spans="1:2" x14ac:dyDescent="0.2">
      <c r="A15" s="4" t="s">
        <v>378</v>
      </c>
      <c r="B15" s="4">
        <v>5.4144385026737964</v>
      </c>
    </row>
    <row r="16" spans="1:2" x14ac:dyDescent="0.2">
      <c r="A16" s="4" t="s">
        <v>379</v>
      </c>
      <c r="B16" s="4">
        <v>5.5481283422459891</v>
      </c>
    </row>
    <row r="17" spans="1:2" x14ac:dyDescent="0.2">
      <c r="A17" s="4" t="s">
        <v>380</v>
      </c>
      <c r="B17" s="4">
        <v>5.6818181818181817</v>
      </c>
    </row>
    <row r="18" spans="1:2" x14ac:dyDescent="0.2">
      <c r="A18" s="4" t="s">
        <v>381</v>
      </c>
      <c r="B18" s="4">
        <v>5.6818181818181817</v>
      </c>
    </row>
    <row r="19" spans="1:2" x14ac:dyDescent="0.2">
      <c r="A19" s="4" t="s">
        <v>382</v>
      </c>
      <c r="B19" s="4">
        <v>5.7486631016042784</v>
      </c>
    </row>
    <row r="20" spans="1:2" x14ac:dyDescent="0.2">
      <c r="A20" s="4" t="s">
        <v>383</v>
      </c>
      <c r="B20" s="4">
        <v>6.2165775401069521</v>
      </c>
    </row>
    <row r="21" spans="1:2" x14ac:dyDescent="0.2">
      <c r="A21" s="4" t="s">
        <v>384</v>
      </c>
      <c r="B21" s="4">
        <v>6.5508021390374331</v>
      </c>
    </row>
    <row r="22" spans="1:2" x14ac:dyDescent="0.2">
      <c r="A22" s="4" t="s">
        <v>385</v>
      </c>
      <c r="B22" s="4">
        <v>7.6203208556149731</v>
      </c>
    </row>
    <row r="23" spans="1:2" x14ac:dyDescent="0.2">
      <c r="A23" s="4" t="s">
        <v>386</v>
      </c>
      <c r="B23" s="4">
        <v>9.8930481283422456</v>
      </c>
    </row>
    <row r="24" spans="1:2" x14ac:dyDescent="0.2">
      <c r="A24" s="4" t="s">
        <v>387</v>
      </c>
      <c r="B24" s="4">
        <v>9.8930481283422456</v>
      </c>
    </row>
    <row r="25" spans="1:2" x14ac:dyDescent="0.2">
      <c r="A25" s="4" t="s">
        <v>388</v>
      </c>
      <c r="B25" s="4">
        <v>11.363636363636363</v>
      </c>
    </row>
    <row r="26" spans="1:2" x14ac:dyDescent="0.2">
      <c r="A26" s="4" t="s">
        <v>389</v>
      </c>
      <c r="B26" s="4">
        <v>12.032085561497325</v>
      </c>
    </row>
    <row r="27" spans="1:2" ht="15" x14ac:dyDescent="0.25">
      <c r="A27" s="8" t="s">
        <v>397</v>
      </c>
      <c r="B27" s="4">
        <v>13.168449197860962</v>
      </c>
    </row>
    <row r="28" spans="1:2" x14ac:dyDescent="0.2">
      <c r="A28" s="4" t="s">
        <v>390</v>
      </c>
      <c r="B28" s="4">
        <v>15.508021390374331</v>
      </c>
    </row>
    <row r="29" spans="1:2" x14ac:dyDescent="0.2">
      <c r="A29" s="4" t="s">
        <v>391</v>
      </c>
      <c r="B29" s="4">
        <v>18.582887700534759</v>
      </c>
    </row>
    <row r="30" spans="1:2" ht="15" x14ac:dyDescent="0.25">
      <c r="A30" s="8" t="s">
        <v>398</v>
      </c>
      <c r="B30" s="4">
        <v>29.946524064171122</v>
      </c>
    </row>
    <row r="31" spans="1:2" x14ac:dyDescent="0.2">
      <c r="A31" s="4" t="s">
        <v>392</v>
      </c>
      <c r="B31" s="4">
        <v>34.959893048128343</v>
      </c>
    </row>
    <row r="32" spans="1:2" x14ac:dyDescent="0.2">
      <c r="A32" s="4" t="s">
        <v>259</v>
      </c>
      <c r="B32" s="4">
        <v>36.63101604278075</v>
      </c>
    </row>
    <row r="33" spans="1:2" x14ac:dyDescent="0.2">
      <c r="A33" s="4" t="s">
        <v>393</v>
      </c>
      <c r="B33" s="4">
        <v>47.326203208556151</v>
      </c>
    </row>
    <row r="34" spans="1:2" x14ac:dyDescent="0.2">
      <c r="A34" s="4" t="s">
        <v>394</v>
      </c>
      <c r="B34" s="4">
        <v>52.272727272727273</v>
      </c>
    </row>
    <row r="35" spans="1:2" x14ac:dyDescent="0.2">
      <c r="A35" s="4" t="s">
        <v>395</v>
      </c>
      <c r="B35" s="4">
        <v>74.131016042780743</v>
      </c>
    </row>
    <row r="36" spans="1:2" x14ac:dyDescent="0.2">
      <c r="A36" s="4" t="s">
        <v>396</v>
      </c>
      <c r="B36" s="4">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IngrdNL</vt:lpstr>
      <vt:lpstr>catsNL</vt:lpstr>
      <vt:lpstr>mealsNL</vt:lpstr>
      <vt:lpstr>IngrdIT</vt:lpstr>
      <vt:lpstr>mealsIT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Keshav Bhatt</cp:lastModifiedBy>
  <dcterms:modified xsi:type="dcterms:W3CDTF">2020-06-17T22:49:00Z</dcterms:modified>
</cp:coreProperties>
</file>