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kt\Downloads\"/>
    </mc:Choice>
  </mc:AlternateContent>
  <xr:revisionPtr revIDLastSave="0" documentId="13_ncr:1_{B1771235-38D9-4772-BE33-E3C7B02DC1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s" sheetId="1" r:id="rId1"/>
    <sheet name="Suggestion1" sheetId="2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yoKzNnY4vT1ihLInnnsQI1A4xqA=="/>
    </ext>
  </extLst>
</workbook>
</file>

<file path=xl/calcChain.xml><?xml version="1.0" encoding="utf-8"?>
<calcChain xmlns="http://schemas.openxmlformats.org/spreadsheetml/2006/main">
  <c r="I15" i="1" l="1"/>
  <c r="I14" i="1"/>
  <c r="I13" i="1"/>
  <c r="I12" i="1"/>
  <c r="I11" i="1"/>
  <c r="G10" i="1"/>
  <c r="I10" i="1" s="1"/>
  <c r="I9" i="1"/>
  <c r="G9" i="1"/>
  <c r="I8" i="1"/>
  <c r="I7" i="1"/>
  <c r="G7" i="1"/>
  <c r="I6" i="1"/>
  <c r="G6" i="1"/>
  <c r="G5" i="1"/>
  <c r="I5" i="1" s="1"/>
  <c r="I17" i="1" s="1"/>
  <c r="I20" i="1" s="1"/>
  <c r="I4" i="1"/>
  <c r="G4" i="1"/>
  <c r="I3" i="1"/>
  <c r="G3" i="1"/>
  <c r="I2" i="1"/>
  <c r="G2" i="1"/>
</calcChain>
</file>

<file path=xl/sharedStrings.xml><?xml version="1.0" encoding="utf-8"?>
<sst xmlns="http://schemas.openxmlformats.org/spreadsheetml/2006/main" count="103" uniqueCount="59">
  <si>
    <t>Country</t>
  </si>
  <si>
    <t>Developer</t>
  </si>
  <si>
    <t>Project</t>
  </si>
  <si>
    <t>Status</t>
  </si>
  <si>
    <t>Volume/Year (MWh)</t>
  </si>
  <si>
    <t>Length (years)</t>
  </si>
  <si>
    <t>Total Volume (WMh)</t>
  </si>
  <si>
    <t>Price</t>
  </si>
  <si>
    <t>Total Cost</t>
  </si>
  <si>
    <t>Next Step</t>
  </si>
  <si>
    <t>Notes</t>
  </si>
  <si>
    <t>India</t>
  </si>
  <si>
    <t>E-Hands</t>
  </si>
  <si>
    <t>Dr. Schroff's Charity Eye Hospital</t>
  </si>
  <si>
    <t>Contracted</t>
  </si>
  <si>
    <t>Data connection</t>
  </si>
  <si>
    <t>Partially being used to fulfill Netflix</t>
  </si>
  <si>
    <t>Guatemala</t>
  </si>
  <si>
    <t>New Sun Road</t>
  </si>
  <si>
    <t>Women-led Community IT Centers</t>
  </si>
  <si>
    <t>Myanmar</t>
  </si>
  <si>
    <t>Green Empowerment</t>
  </si>
  <si>
    <t>Covid-19 Clinic</t>
  </si>
  <si>
    <t>Uganda</t>
  </si>
  <si>
    <t>Nyumanzi Health Center</t>
  </si>
  <si>
    <t>ClimateX</t>
  </si>
  <si>
    <t>Solar Cold Rooms</t>
  </si>
  <si>
    <t>Under Negotiation</t>
  </si>
  <si>
    <t>Execute draft purchase agreement</t>
  </si>
  <si>
    <t>Need to finish DD, including seeing EAC agent agreements</t>
  </si>
  <si>
    <t>Mini-grids</t>
  </si>
  <si>
    <t>OMC</t>
  </si>
  <si>
    <t>TBD</t>
  </si>
  <si>
    <t>Proposed</t>
  </si>
  <si>
    <t>Identify candidate project from shared list</t>
  </si>
  <si>
    <t>Brazil</t>
  </si>
  <si>
    <t>Micropower</t>
  </si>
  <si>
    <t>Xique</t>
  </si>
  <si>
    <t>Prepare and share draft purchase agreement</t>
  </si>
  <si>
    <t>Tanzania</t>
  </si>
  <si>
    <t>Engie Energy Access</t>
  </si>
  <si>
    <t>Share draft purchase agreement</t>
  </si>
  <si>
    <t>These sites were all commissioned 2016-2019</t>
  </si>
  <si>
    <t>Sierra Leone</t>
  </si>
  <si>
    <t>SE4All partners</t>
  </si>
  <si>
    <t>Hospitals</t>
  </si>
  <si>
    <t>Get list of candidate projects</t>
  </si>
  <si>
    <t>Zambia</t>
  </si>
  <si>
    <t>A2EI partners</t>
  </si>
  <si>
    <t>Prospect Platform Integration (minigrids)</t>
  </si>
  <si>
    <t>Nigeria</t>
  </si>
  <si>
    <t>Husk</t>
  </si>
  <si>
    <t>Rivet Engineering</t>
  </si>
  <si>
    <t>Nxt Grid</t>
  </si>
  <si>
    <t>Total</t>
  </si>
  <si>
    <t>Available</t>
  </si>
  <si>
    <t>Discrepancy</t>
  </si>
  <si>
    <t>Sum of Length (years)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</si>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</sst>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_(&quot;$&quot;* #,##0.00_);_(&quot;$&quot;* \(#,##0.00\);_(&quot;$&quot;* &quot;-&quot;??_);_(@_)"/>
    <numFmt numFmtId="166" formatCode="&quot;$&quot;#,##0_);[Red]\(&quot;$&quot;#,##0\)"/>
    <numFmt numFmtId="167" formatCode="&quot;$&quot;#,##0.00_);[Red]\(&quot;$&quot;#,##0.00\)"/>
  </numFmts>
  <fonts count="4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2" xfId="0" applyFont="1" applyBorder="1"/>
    <xf numFmtId="0" fontId="1" fillId="0" borderId="0" xfId="0" applyFont="1"/>
    <xf numFmtId="165" fontId="1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Visualisation Porject Powertrust(1).xlsx]Suggestion1!PivotTable1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'Developer': </a:t>
            </a:r>
            <a:r>
              <a:rPr lang="en-US">
                <a:solidFill>
                  <a:srgbClr val="DD5A13"/>
                </a:solidFill>
              </a:rPr>
              <a:t>Green Empowerment</a:t>
            </a:r>
            <a:r>
              <a:rPr lang="en-US"/>
              <a:t> has noticeably higher 'Length (years)'.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Suggestion1!$A$3:$A$15</c:f>
              <c:strCache>
                <c:ptCount val="12"/>
                <c:pt idx="0">
                  <c:v>Green Empowerment</c:v>
                </c:pt>
                <c:pt idx="1">
                  <c:v>New Sun Road</c:v>
                </c:pt>
                <c:pt idx="2">
                  <c:v>Engie Energy Access</c:v>
                </c:pt>
                <c:pt idx="3">
                  <c:v>ClimateX</c:v>
                </c:pt>
                <c:pt idx="4">
                  <c:v>E-Hands</c:v>
                </c:pt>
                <c:pt idx="5">
                  <c:v>Micropower</c:v>
                </c:pt>
                <c:pt idx="6">
                  <c:v>Nxt Grid</c:v>
                </c:pt>
                <c:pt idx="7">
                  <c:v>OMC</c:v>
                </c:pt>
                <c:pt idx="8">
                  <c:v>Rivet Engineering</c:v>
                </c:pt>
                <c:pt idx="9">
                  <c:v>SE4All partners</c:v>
                </c:pt>
                <c:pt idx="10">
                  <c:v>A2EI partners</c:v>
                </c:pt>
                <c:pt idx="11">
                  <c:v>Husk</c:v>
                </c:pt>
              </c:strCache>
            </c:strRef>
          </c:cat>
          <c:val>
            <c:numRef>
              <c:f>Suggestion1!$B$3:$B$15</c:f>
              <c:numCache>
                <c:formatCode>General</c:formatCode>
                <c:ptCount val="12"/>
                <c:pt idx="0">
                  <c:v>10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1-4870-B15E-07466D1D1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583775840"/>
        <c:axId val="1488872032"/>
      </c:barChart>
      <c:catAx>
        <c:axId val="58377584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Developer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872032"/>
        <c:crosses val="autoZero"/>
        <c:auto val="1"/>
        <c:lblAlgn val="ctr"/>
        <c:lblOffset val="100"/>
        <c:noMultiLvlLbl val="0"/>
      </c:catAx>
      <c:valAx>
        <c:axId val="148887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Length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7584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548640</xdr:colOff>
      <xdr:row>14</xdr:row>
      <xdr:rowOff>167640</xdr:rowOff>
    </xdr:to>
    <xdr:graphicFrame macro="">
      <xdr:nvGraphicFramePr>
        <xdr:cNvPr id="2" name="Chart 1" descr="Chart type: Clustered Bar. 'Developer': Green Empowerment has noticeably higher 'Length (years)'.&#10;&#10;Description automatically generated">
          <a:extLst>
            <a:ext uri="{FF2B5EF4-FFF2-40B4-BE49-F238E27FC236}">
              <a16:creationId xmlns:a16="http://schemas.microsoft.com/office/drawing/2014/main" id="{0BF285BF-0906-653C-CA9C-B1471A759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kti bhatt" refreshedDate="45021.644454513887" createdVersion="8" refreshedVersion="8" minRefreshableVersion="3" recordCount="14" xr:uid="{3C324A8A-9892-4DFF-BE54-137C59F2B140}">
  <cacheSource type="worksheet">
    <worksheetSource ref="A1:K15" sheet="Projects"/>
  </cacheSource>
  <cacheFields count="11">
    <cacheField name="Country" numFmtId="0">
      <sharedItems/>
    </cacheField>
    <cacheField name="Developer" numFmtId="0">
      <sharedItems count="12">
        <s v="E-Hands"/>
        <s v="New Sun Road"/>
        <s v="Green Empowerment"/>
        <s v="ClimateX"/>
        <s v="OMC"/>
        <s v="Micropower"/>
        <s v="Engie Energy Access"/>
        <s v="SE4All partners"/>
        <s v="A2EI partners"/>
        <s v="Husk"/>
        <s v="Rivet Engineering"/>
        <s v="Nxt Grid"/>
      </sharedItems>
    </cacheField>
    <cacheField name="Project" numFmtId="0">
      <sharedItems/>
    </cacheField>
    <cacheField name="Status" numFmtId="0">
      <sharedItems/>
    </cacheField>
    <cacheField name="Volume/Year (MWh)" numFmtId="0">
      <sharedItems containsString="0" containsBlank="1" containsNumber="1" minValue="8" maxValue="330"/>
    </cacheField>
    <cacheField name="Length (years)" numFmtId="0">
      <sharedItems containsString="0" containsBlank="1" containsNumber="1" containsInteger="1" minValue="1" maxValue="5"/>
    </cacheField>
    <cacheField name="Total Volume (WMh)" numFmtId="0">
      <sharedItems containsSemiMixedTypes="0" containsString="0" containsNumber="1" minValue="0" maxValue="1000"/>
    </cacheField>
    <cacheField name="Price" numFmtId="164">
      <sharedItems containsSemiMixedTypes="0" containsString="0" containsNumber="1" containsInteger="1" minValue="3" maxValue="5"/>
    </cacheField>
    <cacheField name="Total Cost" numFmtId="164">
      <sharedItems containsSemiMixedTypes="0" containsString="0" containsNumber="1" minValue="0" maxValue="3000"/>
    </cacheField>
    <cacheField name="Next Step" numFmtId="0">
      <sharedItems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India"/>
    <x v="0"/>
    <s v="Dr. Schroff's Charity Eye Hospital"/>
    <s v="Contracted"/>
    <n v="330"/>
    <n v="2"/>
    <n v="660"/>
    <n v="3"/>
    <n v="1980"/>
    <s v="Data connection"/>
    <s v="Partially being used to fulfill Netflix"/>
  </r>
  <r>
    <s v="Guatemala"/>
    <x v="1"/>
    <s v="Women-led Community IT Centers"/>
    <s v="Contracted"/>
    <n v="31.4"/>
    <n v="5"/>
    <n v="157"/>
    <n v="5"/>
    <n v="785"/>
    <s v="Data connection"/>
    <m/>
  </r>
  <r>
    <s v="Myanmar"/>
    <x v="2"/>
    <s v="Covid-19 Clinic"/>
    <s v="Contracted"/>
    <n v="8"/>
    <n v="5"/>
    <n v="40"/>
    <n v="5"/>
    <n v="200"/>
    <s v="Data connection"/>
    <m/>
  </r>
  <r>
    <s v="Uganda"/>
    <x v="2"/>
    <s v="Nyumanzi Health Center"/>
    <s v="Contracted"/>
    <n v="10"/>
    <n v="5"/>
    <n v="50"/>
    <n v="5"/>
    <n v="250"/>
    <s v="Data connection"/>
    <m/>
  </r>
  <r>
    <s v="India"/>
    <x v="3"/>
    <s v="Solar Cold Rooms"/>
    <s v="Under Negotiation"/>
    <n v="60"/>
    <n v="2"/>
    <n v="120"/>
    <n v="3"/>
    <n v="360"/>
    <s v="Execute draft purchase agreement"/>
    <s v="Need to finish DD, including seeing EAC agent agreements"/>
  </r>
  <r>
    <s v="India"/>
    <x v="3"/>
    <s v="Mini-grids"/>
    <s v="Under Negotiation"/>
    <n v="30"/>
    <n v="2"/>
    <n v="60"/>
    <n v="3"/>
    <n v="180"/>
    <s v="Execute draft purchase agreement"/>
    <s v="Need to finish DD, including seeing EAC agent agreements"/>
  </r>
  <r>
    <s v="India"/>
    <x v="4"/>
    <s v="TBD"/>
    <s v="Proposed"/>
    <m/>
    <m/>
    <n v="660"/>
    <n v="3"/>
    <n v="1980"/>
    <s v="Identify candidate project from shared list"/>
    <m/>
  </r>
  <r>
    <s v="Brazil"/>
    <x v="5"/>
    <s v="Xique"/>
    <s v="Proposed"/>
    <n v="122"/>
    <n v="1"/>
    <n v="122"/>
    <n v="3"/>
    <n v="366"/>
    <s v="Prepare and share draft purchase agreement"/>
    <m/>
  </r>
  <r>
    <s v="Tanzania"/>
    <x v="6"/>
    <s v="TBD"/>
    <s v="Under Negotiation"/>
    <n v="16.899999999999999"/>
    <n v="5"/>
    <n v="84.5"/>
    <n v="3"/>
    <n v="253.5"/>
    <s v="Share draft purchase agreement"/>
    <s v="These sites were all commissioned 2016-2019"/>
  </r>
  <r>
    <s v="Sierra Leone"/>
    <x v="7"/>
    <s v="Hospitals"/>
    <s v="Proposed"/>
    <m/>
    <m/>
    <n v="1000"/>
    <n v="3"/>
    <n v="3000"/>
    <s v="Get list of candidate projects"/>
    <m/>
  </r>
  <r>
    <s v="Zambia"/>
    <x v="8"/>
    <s v="Prospect Platform Integration (minigrids)"/>
    <s v="Proposed"/>
    <m/>
    <m/>
    <n v="1000"/>
    <n v="3"/>
    <n v="3000"/>
    <s v="Get list of candidate projects"/>
    <m/>
  </r>
  <r>
    <s v="Nigeria"/>
    <x v="9"/>
    <s v="TBD"/>
    <s v="Proposed"/>
    <m/>
    <m/>
    <n v="600"/>
    <n v="5"/>
    <n v="3000"/>
    <s v="Get list of candidate projects"/>
    <m/>
  </r>
  <r>
    <s v="Nigeria"/>
    <x v="10"/>
    <s v="TBD"/>
    <s v="Proposed"/>
    <m/>
    <m/>
    <n v="0"/>
    <n v="3"/>
    <n v="0"/>
    <s v="Identify candidate project from shared list"/>
    <m/>
  </r>
  <r>
    <s v="Nigeria"/>
    <x v="11"/>
    <s v="TBD"/>
    <s v="Proposed"/>
    <m/>
    <m/>
    <n v="850"/>
    <n v="3"/>
    <n v="2550"/>
    <s v="Get list of candidate projects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C28F2-A2C2-415B-B073-295FB2562D1F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15" firstHeaderRow="1" firstDataRow="1" firstDataCol="1"/>
  <pivotFields count="11">
    <pivotField compact="0" outline="0" showAll="0"/>
    <pivotField axis="axisRow" compact="0" outline="0" showAll="0" sortType="descending">
      <items count="13">
        <item x="8"/>
        <item x="3"/>
        <item x="0"/>
        <item x="6"/>
        <item x="2"/>
        <item x="9"/>
        <item x="5"/>
        <item x="1"/>
        <item x="11"/>
        <item x="4"/>
        <item x="1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</pivotFields>
  <rowFields count="1">
    <field x="1"/>
  </rowFields>
  <rowItems count="13">
    <i>
      <x v="4"/>
    </i>
    <i>
      <x v="7"/>
    </i>
    <i>
      <x v="3"/>
    </i>
    <i>
      <x v="1"/>
    </i>
    <i>
      <x v="2"/>
    </i>
    <i>
      <x v="6"/>
    </i>
    <i>
      <x v="8"/>
    </i>
    <i>
      <x v="9"/>
    </i>
    <i>
      <x v="10"/>
    </i>
    <i>
      <x v="11"/>
    </i>
    <i>
      <x/>
    </i>
    <i>
      <x v="5"/>
    </i>
    <i t="grand">
      <x/>
    </i>
  </rowItems>
  <colItems count="1">
    <i/>
  </colItems>
  <dataFields count="1">
    <dataField name="Sum of Length (years)" fld="5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3"/>
  <sheetViews>
    <sheetView tabSelected="1" workbookViewId="0">
      <selection activeCell="F19" sqref="F19"/>
    </sheetView>
  </sheetViews>
  <sheetFormatPr defaultColWidth="11.19921875" defaultRowHeight="15" customHeight="1" x14ac:dyDescent="0.3"/>
  <cols>
    <col min="1" max="1" width="14.296875" customWidth="1"/>
    <col min="2" max="2" width="20.296875" customWidth="1"/>
    <col min="3" max="3" width="39.69921875" customWidth="1"/>
    <col min="4" max="5" width="17.59765625" customWidth="1"/>
    <col min="6" max="6" width="12.69921875" customWidth="1"/>
    <col min="7" max="7" width="17.296875" customWidth="1"/>
    <col min="8" max="8" width="9.796875" customWidth="1"/>
    <col min="9" max="9" width="11.09765625" customWidth="1"/>
    <col min="10" max="10" width="33.3984375" customWidth="1"/>
    <col min="11" max="11" width="63.69921875" customWidth="1"/>
    <col min="12" max="17" width="10.5976562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5.75" customHeight="1" x14ac:dyDescent="0.3">
      <c r="A2" s="3" t="s">
        <v>11</v>
      </c>
      <c r="B2" s="3" t="s">
        <v>12</v>
      </c>
      <c r="C2" s="3" t="s">
        <v>13</v>
      </c>
      <c r="D2" s="4" t="s">
        <v>14</v>
      </c>
      <c r="E2" s="4">
        <v>330</v>
      </c>
      <c r="F2" s="4">
        <v>2</v>
      </c>
      <c r="G2" s="4">
        <f t="shared" ref="G2:G7" si="0">E2*F2</f>
        <v>660</v>
      </c>
      <c r="H2" s="5">
        <v>3</v>
      </c>
      <c r="I2" s="5">
        <f t="shared" ref="I2:I15" si="1">G2*H2</f>
        <v>1980</v>
      </c>
      <c r="J2" s="3" t="s">
        <v>15</v>
      </c>
      <c r="K2" s="3" t="s">
        <v>16</v>
      </c>
    </row>
    <row r="3" spans="1:11" ht="15.75" customHeight="1" x14ac:dyDescent="0.3">
      <c r="A3" s="3" t="s">
        <v>17</v>
      </c>
      <c r="B3" s="3" t="s">
        <v>18</v>
      </c>
      <c r="C3" s="3" t="s">
        <v>19</v>
      </c>
      <c r="D3" s="4" t="s">
        <v>14</v>
      </c>
      <c r="E3" s="4">
        <v>31.4</v>
      </c>
      <c r="F3" s="4">
        <v>5</v>
      </c>
      <c r="G3" s="4">
        <f t="shared" si="0"/>
        <v>157</v>
      </c>
      <c r="H3" s="5">
        <v>5</v>
      </c>
      <c r="I3" s="5">
        <f t="shared" si="1"/>
        <v>785</v>
      </c>
      <c r="J3" s="3" t="s">
        <v>15</v>
      </c>
      <c r="K3" s="3"/>
    </row>
    <row r="4" spans="1:11" ht="15.75" customHeight="1" x14ac:dyDescent="0.3">
      <c r="A4" s="3" t="s">
        <v>20</v>
      </c>
      <c r="B4" s="3" t="s">
        <v>21</v>
      </c>
      <c r="C4" s="3" t="s">
        <v>22</v>
      </c>
      <c r="D4" s="4" t="s">
        <v>14</v>
      </c>
      <c r="E4" s="4">
        <v>8</v>
      </c>
      <c r="F4" s="4">
        <v>5</v>
      </c>
      <c r="G4" s="4">
        <f t="shared" si="0"/>
        <v>40</v>
      </c>
      <c r="H4" s="5">
        <v>5</v>
      </c>
      <c r="I4" s="5">
        <f t="shared" si="1"/>
        <v>200</v>
      </c>
      <c r="J4" s="3" t="s">
        <v>15</v>
      </c>
      <c r="K4" s="3"/>
    </row>
    <row r="5" spans="1:11" ht="15.75" customHeight="1" x14ac:dyDescent="0.3">
      <c r="A5" s="3" t="s">
        <v>23</v>
      </c>
      <c r="B5" s="3" t="s">
        <v>21</v>
      </c>
      <c r="C5" s="3" t="s">
        <v>24</v>
      </c>
      <c r="D5" s="4" t="s">
        <v>14</v>
      </c>
      <c r="E5" s="4">
        <v>10</v>
      </c>
      <c r="F5" s="4">
        <v>5</v>
      </c>
      <c r="G5" s="4">
        <f t="shared" si="0"/>
        <v>50</v>
      </c>
      <c r="H5" s="5">
        <v>5</v>
      </c>
      <c r="I5" s="5">
        <f t="shared" si="1"/>
        <v>250</v>
      </c>
      <c r="J5" s="3" t="s">
        <v>15</v>
      </c>
      <c r="K5" s="3"/>
    </row>
    <row r="6" spans="1:11" ht="15.75" customHeight="1" x14ac:dyDescent="0.3">
      <c r="A6" s="3" t="s">
        <v>11</v>
      </c>
      <c r="B6" s="3" t="s">
        <v>25</v>
      </c>
      <c r="C6" s="3" t="s">
        <v>26</v>
      </c>
      <c r="D6" s="4" t="s">
        <v>27</v>
      </c>
      <c r="E6" s="4">
        <v>60</v>
      </c>
      <c r="F6" s="4">
        <v>2</v>
      </c>
      <c r="G6" s="4">
        <f t="shared" si="0"/>
        <v>120</v>
      </c>
      <c r="H6" s="5">
        <v>3</v>
      </c>
      <c r="I6" s="5">
        <f t="shared" si="1"/>
        <v>360</v>
      </c>
      <c r="J6" s="3" t="s">
        <v>28</v>
      </c>
      <c r="K6" s="3" t="s">
        <v>29</v>
      </c>
    </row>
    <row r="7" spans="1:11" ht="15.75" customHeight="1" x14ac:dyDescent="0.3">
      <c r="A7" s="3" t="s">
        <v>11</v>
      </c>
      <c r="B7" s="3" t="s">
        <v>25</v>
      </c>
      <c r="C7" s="3" t="s">
        <v>30</v>
      </c>
      <c r="D7" s="4" t="s">
        <v>27</v>
      </c>
      <c r="E7" s="4">
        <v>30</v>
      </c>
      <c r="F7" s="4">
        <v>2</v>
      </c>
      <c r="G7" s="4">
        <f t="shared" si="0"/>
        <v>60</v>
      </c>
      <c r="H7" s="5">
        <v>3</v>
      </c>
      <c r="I7" s="5">
        <f t="shared" si="1"/>
        <v>180</v>
      </c>
      <c r="J7" s="3" t="s">
        <v>28</v>
      </c>
      <c r="K7" s="3" t="s">
        <v>29</v>
      </c>
    </row>
    <row r="8" spans="1:11" ht="15.75" customHeight="1" x14ac:dyDescent="0.3">
      <c r="A8" s="3" t="s">
        <v>11</v>
      </c>
      <c r="B8" s="3" t="s">
        <v>31</v>
      </c>
      <c r="C8" s="3" t="s">
        <v>32</v>
      </c>
      <c r="D8" s="4" t="s">
        <v>33</v>
      </c>
      <c r="E8" s="4">
        <v>0</v>
      </c>
      <c r="F8" s="4">
        <v>0</v>
      </c>
      <c r="G8" s="4">
        <v>660</v>
      </c>
      <c r="H8" s="5">
        <v>3</v>
      </c>
      <c r="I8" s="5">
        <f t="shared" si="1"/>
        <v>1980</v>
      </c>
      <c r="J8" s="3" t="s">
        <v>34</v>
      </c>
      <c r="K8" s="3"/>
    </row>
    <row r="9" spans="1:11" ht="15.75" customHeight="1" x14ac:dyDescent="0.3">
      <c r="A9" s="3" t="s">
        <v>35</v>
      </c>
      <c r="B9" s="3" t="s">
        <v>36</v>
      </c>
      <c r="C9" s="3" t="s">
        <v>37</v>
      </c>
      <c r="D9" s="4" t="s">
        <v>33</v>
      </c>
      <c r="E9" s="4">
        <v>122</v>
      </c>
      <c r="F9" s="4">
        <v>1</v>
      </c>
      <c r="G9" s="4">
        <f t="shared" ref="G9:G10" si="2">F9*E9</f>
        <v>122</v>
      </c>
      <c r="H9" s="5">
        <v>3</v>
      </c>
      <c r="I9" s="5">
        <f t="shared" si="1"/>
        <v>366</v>
      </c>
      <c r="J9" s="3" t="s">
        <v>38</v>
      </c>
    </row>
    <row r="10" spans="1:11" ht="15.75" customHeight="1" x14ac:dyDescent="0.3">
      <c r="A10" s="3" t="s">
        <v>39</v>
      </c>
      <c r="B10" s="3" t="s">
        <v>40</v>
      </c>
      <c r="C10" s="3" t="s">
        <v>32</v>
      </c>
      <c r="D10" s="4" t="s">
        <v>27</v>
      </c>
      <c r="E10" s="4">
        <v>16.899999999999999</v>
      </c>
      <c r="F10" s="4">
        <v>5</v>
      </c>
      <c r="G10" s="4">
        <f t="shared" si="2"/>
        <v>84.5</v>
      </c>
      <c r="H10" s="5">
        <v>3</v>
      </c>
      <c r="I10" s="5">
        <f t="shared" si="1"/>
        <v>253.5</v>
      </c>
      <c r="J10" s="3" t="s">
        <v>41</v>
      </c>
      <c r="K10" s="3" t="s">
        <v>42</v>
      </c>
    </row>
    <row r="11" spans="1:11" ht="15.75" customHeight="1" x14ac:dyDescent="0.3">
      <c r="A11" s="3" t="s">
        <v>43</v>
      </c>
      <c r="B11" s="3" t="s">
        <v>44</v>
      </c>
      <c r="C11" s="3" t="s">
        <v>45</v>
      </c>
      <c r="D11" s="4" t="s">
        <v>33</v>
      </c>
      <c r="E11" s="4">
        <v>0</v>
      </c>
      <c r="F11" s="4">
        <v>0</v>
      </c>
      <c r="G11" s="4">
        <v>1000</v>
      </c>
      <c r="H11" s="5">
        <v>3</v>
      </c>
      <c r="I11" s="5">
        <f t="shared" si="1"/>
        <v>3000</v>
      </c>
      <c r="J11" s="3" t="s">
        <v>46</v>
      </c>
    </row>
    <row r="12" spans="1:11" ht="15.75" customHeight="1" x14ac:dyDescent="0.3">
      <c r="A12" s="3" t="s">
        <v>47</v>
      </c>
      <c r="B12" s="3" t="s">
        <v>48</v>
      </c>
      <c r="C12" s="3" t="s">
        <v>49</v>
      </c>
      <c r="D12" s="4" t="s">
        <v>33</v>
      </c>
      <c r="E12" s="4">
        <v>0</v>
      </c>
      <c r="F12" s="4">
        <v>0</v>
      </c>
      <c r="G12" s="4">
        <v>1000</v>
      </c>
      <c r="H12" s="5">
        <v>3</v>
      </c>
      <c r="I12" s="5">
        <f t="shared" si="1"/>
        <v>3000</v>
      </c>
      <c r="J12" s="3" t="s">
        <v>46</v>
      </c>
      <c r="K12" s="3"/>
    </row>
    <row r="13" spans="1:11" ht="15.75" customHeight="1" x14ac:dyDescent="0.3">
      <c r="A13" s="3" t="s">
        <v>50</v>
      </c>
      <c r="B13" s="3" t="s">
        <v>51</v>
      </c>
      <c r="C13" s="3" t="s">
        <v>32</v>
      </c>
      <c r="D13" s="4" t="s">
        <v>33</v>
      </c>
      <c r="E13" s="4">
        <v>0</v>
      </c>
      <c r="F13" s="4">
        <v>0</v>
      </c>
      <c r="G13" s="4">
        <v>600</v>
      </c>
      <c r="H13" s="5">
        <v>5</v>
      </c>
      <c r="I13" s="5">
        <f t="shared" si="1"/>
        <v>3000</v>
      </c>
      <c r="J13" s="3" t="s">
        <v>46</v>
      </c>
      <c r="K13" s="3"/>
    </row>
    <row r="14" spans="1:11" ht="15.75" customHeight="1" x14ac:dyDescent="0.3">
      <c r="A14" s="3" t="s">
        <v>50</v>
      </c>
      <c r="B14" s="3" t="s">
        <v>52</v>
      </c>
      <c r="C14" s="3" t="s">
        <v>32</v>
      </c>
      <c r="D14" s="4" t="s">
        <v>33</v>
      </c>
      <c r="E14" s="4">
        <v>0</v>
      </c>
      <c r="F14" s="4">
        <v>0</v>
      </c>
      <c r="G14" s="4">
        <v>0</v>
      </c>
      <c r="H14" s="5">
        <v>3</v>
      </c>
      <c r="I14" s="5">
        <f t="shared" si="1"/>
        <v>0</v>
      </c>
      <c r="J14" s="3" t="s">
        <v>34</v>
      </c>
      <c r="K14" s="3"/>
    </row>
    <row r="15" spans="1:11" ht="15.75" customHeight="1" x14ac:dyDescent="0.3">
      <c r="A15" s="3" t="s">
        <v>50</v>
      </c>
      <c r="B15" s="3" t="s">
        <v>53</v>
      </c>
      <c r="C15" s="3" t="s">
        <v>32</v>
      </c>
      <c r="D15" s="4" t="s">
        <v>33</v>
      </c>
      <c r="E15" s="4">
        <v>0</v>
      </c>
      <c r="F15" s="4">
        <v>0</v>
      </c>
      <c r="G15" s="4">
        <v>850</v>
      </c>
      <c r="H15" s="5">
        <v>3</v>
      </c>
      <c r="I15" s="5">
        <f t="shared" si="1"/>
        <v>2550</v>
      </c>
      <c r="J15" s="3" t="s">
        <v>46</v>
      </c>
      <c r="K15" s="3"/>
    </row>
    <row r="16" spans="1:11" ht="15.7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8:9" ht="15.75" customHeight="1" x14ac:dyDescent="0.3">
      <c r="H17" s="7" t="s">
        <v>54</v>
      </c>
      <c r="I17" s="8">
        <f>SUM(I2:I16)</f>
        <v>17904.5</v>
      </c>
    </row>
    <row r="18" spans="8:9" ht="15.75" customHeight="1" x14ac:dyDescent="0.3"/>
    <row r="19" spans="8:9" ht="15.75" customHeight="1" x14ac:dyDescent="0.3">
      <c r="H19" s="7" t="s">
        <v>55</v>
      </c>
      <c r="I19" s="9">
        <v>17903</v>
      </c>
    </row>
    <row r="20" spans="8:9" ht="15.75" customHeight="1" x14ac:dyDescent="0.3">
      <c r="H20" s="7" t="s">
        <v>56</v>
      </c>
      <c r="I20" s="10">
        <f>I19-I17</f>
        <v>-1.5</v>
      </c>
    </row>
    <row r="21" spans="8:9" ht="15.75" customHeight="1" x14ac:dyDescent="0.3"/>
    <row r="22" spans="8:9" ht="15.75" customHeight="1" x14ac:dyDescent="0.3"/>
    <row r="23" spans="8:9" ht="15.75" customHeight="1" x14ac:dyDescent="0.3"/>
    <row r="24" spans="8:9" ht="15.75" customHeight="1" x14ac:dyDescent="0.3"/>
    <row r="25" spans="8:9" ht="15.75" customHeight="1" x14ac:dyDescent="0.3"/>
    <row r="26" spans="8:9" ht="15.75" customHeight="1" x14ac:dyDescent="0.3"/>
    <row r="27" spans="8:9" ht="15.75" customHeight="1" x14ac:dyDescent="0.3"/>
    <row r="28" spans="8:9" ht="15.75" customHeight="1" x14ac:dyDescent="0.3"/>
    <row r="29" spans="8:9" ht="15.75" customHeight="1" x14ac:dyDescent="0.3"/>
    <row r="30" spans="8:9" ht="15.75" customHeight="1" x14ac:dyDescent="0.3"/>
    <row r="31" spans="8:9" ht="15.75" customHeight="1" x14ac:dyDescent="0.3"/>
    <row r="32" spans="8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75E5-421B-47CA-AE61-FF265F9E5192}">
  <dimension ref="A2:B15"/>
  <sheetViews>
    <sheetView workbookViewId="0"/>
  </sheetViews>
  <sheetFormatPr defaultRowHeight="15.6" x14ac:dyDescent="0.3"/>
  <cols>
    <col min="1" max="1" width="19" bestFit="1" customWidth="1"/>
    <col min="2" max="2" width="19.09765625" bestFit="1" customWidth="1"/>
  </cols>
  <sheetData>
    <row r="2" spans="1:2" x14ac:dyDescent="0.3">
      <c r="A2" s="12" t="s">
        <v>1</v>
      </c>
      <c r="B2" t="s">
        <v>57</v>
      </c>
    </row>
    <row r="3" spans="1:2" x14ac:dyDescent="0.3">
      <c r="A3" t="s">
        <v>21</v>
      </c>
      <c r="B3" s="11">
        <v>10</v>
      </c>
    </row>
    <row r="4" spans="1:2" x14ac:dyDescent="0.3">
      <c r="A4" t="s">
        <v>18</v>
      </c>
      <c r="B4" s="11">
        <v>5</v>
      </c>
    </row>
    <row r="5" spans="1:2" x14ac:dyDescent="0.3">
      <c r="A5" t="s">
        <v>40</v>
      </c>
      <c r="B5" s="11">
        <v>5</v>
      </c>
    </row>
    <row r="6" spans="1:2" x14ac:dyDescent="0.3">
      <c r="A6" t="s">
        <v>25</v>
      </c>
      <c r="B6" s="11">
        <v>4</v>
      </c>
    </row>
    <row r="7" spans="1:2" x14ac:dyDescent="0.3">
      <c r="A7" t="s">
        <v>12</v>
      </c>
      <c r="B7" s="11">
        <v>2</v>
      </c>
    </row>
    <row r="8" spans="1:2" x14ac:dyDescent="0.3">
      <c r="A8" t="s">
        <v>36</v>
      </c>
      <c r="B8" s="11">
        <v>1</v>
      </c>
    </row>
    <row r="9" spans="1:2" x14ac:dyDescent="0.3">
      <c r="A9" t="s">
        <v>53</v>
      </c>
      <c r="B9" s="11"/>
    </row>
    <row r="10" spans="1:2" x14ac:dyDescent="0.3">
      <c r="A10" t="s">
        <v>31</v>
      </c>
      <c r="B10" s="11"/>
    </row>
    <row r="11" spans="1:2" x14ac:dyDescent="0.3">
      <c r="A11" t="s">
        <v>52</v>
      </c>
      <c r="B11" s="11"/>
    </row>
    <row r="12" spans="1:2" x14ac:dyDescent="0.3">
      <c r="A12" t="s">
        <v>44</v>
      </c>
      <c r="B12" s="11"/>
    </row>
    <row r="13" spans="1:2" x14ac:dyDescent="0.3">
      <c r="A13" t="s">
        <v>48</v>
      </c>
      <c r="B13" s="11"/>
    </row>
    <row r="14" spans="1:2" x14ac:dyDescent="0.3">
      <c r="A14" t="s">
        <v>51</v>
      </c>
      <c r="B14" s="11"/>
    </row>
    <row r="15" spans="1:2" x14ac:dyDescent="0.3">
      <c r="A15" t="s">
        <v>58</v>
      </c>
      <c r="B15" s="11">
        <v>27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Suggestion1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bhakti bhatt</cp:lastModifiedBy>
  <dcterms:created xsi:type="dcterms:W3CDTF">2022-11-04T22:27:08Z</dcterms:created>
  <dcterms:modified xsi:type="dcterms:W3CDTF">2023-04-05T19:45:43Z</dcterms:modified>
</cp:coreProperties>
</file>