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nandabhaumik/binmon/projectManagement/GoogleProjectManagement/"/>
    </mc:Choice>
  </mc:AlternateContent>
  <xr:revisionPtr revIDLastSave="0" documentId="8_{F817D0E7-32C4-EB4D-AC89-7E4613E55620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Dashboard" sheetId="1" r:id="rId1"/>
    <sheet name="Project Schedule" sheetId="5" r:id="rId2"/>
    <sheet name="Budget" sheetId="6" r:id="rId3"/>
    <sheet name="Communication Plan" sheetId="7" r:id="rId4"/>
  </sheets>
  <definedNames>
    <definedName name="ROR">Budget!$C$7</definedName>
    <definedName name="TaxRate">Budget!$C$8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6" l="1"/>
  <c r="E22" i="6"/>
  <c r="D22" i="6"/>
  <c r="C14" i="6"/>
  <c r="C37" i="6" s="1"/>
  <c r="C38" i="6" l="1"/>
  <c r="D29" i="6"/>
  <c r="E29" i="6"/>
  <c r="F29" i="6"/>
  <c r="E36" i="6" l="1"/>
  <c r="E30" i="6"/>
  <c r="E33" i="6" s="1"/>
  <c r="F36" i="6"/>
  <c r="F30" i="6"/>
  <c r="F33" i="6" s="1"/>
  <c r="D36" i="6"/>
  <c r="D30" i="6"/>
  <c r="D33" i="6" s="1"/>
  <c r="F34" i="6" l="1"/>
  <c r="F35" i="6" s="1"/>
  <c r="F37" i="6" s="1"/>
  <c r="D34" i="6"/>
  <c r="D35" i="6" s="1"/>
  <c r="D37" i="6" s="1"/>
  <c r="E34" i="6"/>
  <c r="E35" i="6" s="1"/>
  <c r="E37" i="6" s="1"/>
  <c r="C42" i="6" l="1"/>
  <c r="C41" i="6"/>
  <c r="D38" i="6"/>
  <c r="E38" i="6" s="1"/>
  <c r="F38" i="6" s="1"/>
  <c r="C43" i="6" s="1"/>
</calcChain>
</file>

<file path=xl/sharedStrings.xml><?xml version="1.0" encoding="utf-8"?>
<sst xmlns="http://schemas.openxmlformats.org/spreadsheetml/2006/main" count="326" uniqueCount="214">
  <si>
    <t>Key Docs</t>
  </si>
  <si>
    <t>Description</t>
  </si>
  <si>
    <t xml:space="preserve">Project charter </t>
  </si>
  <si>
    <t>Statement of work</t>
  </si>
  <si>
    <t>Risk management plan</t>
  </si>
  <si>
    <t>Schedule</t>
  </si>
  <si>
    <t>Budget</t>
  </si>
  <si>
    <t>Communication plan</t>
  </si>
  <si>
    <t>Shared folder</t>
  </si>
  <si>
    <t>RACI chart</t>
  </si>
  <si>
    <t xml:space="preserve"> </t>
  </si>
  <si>
    <t>Project Name: Plant pal project</t>
  </si>
  <si>
    <t>Description: This is a new project launched by Green Pal</t>
  </si>
  <si>
    <t>Owner: A. Bhowmick</t>
  </si>
  <si>
    <r>
      <t xml:space="preserve">Status: </t>
    </r>
    <r>
      <rPr>
        <sz val="11"/>
        <color theme="1"/>
        <rFont val="Arial"/>
        <family val="2"/>
      </rPr>
      <t>Draft</t>
    </r>
  </si>
  <si>
    <t>Documentation link.</t>
  </si>
  <si>
    <t>6/11</t>
  </si>
  <si>
    <t>5/31</t>
  </si>
  <si>
    <t>Training Manager</t>
  </si>
  <si>
    <t>Monitor employee progress and improve training processes</t>
  </si>
  <si>
    <t>5/28</t>
  </si>
  <si>
    <t>5/17</t>
  </si>
  <si>
    <t>Train employees to use the software and equipment</t>
  </si>
  <si>
    <t>5/14</t>
  </si>
  <si>
    <t>5/3</t>
  </si>
  <si>
    <t>Human Resources Specialist</t>
  </si>
  <si>
    <t>Develop training sessions</t>
  </si>
  <si>
    <t>Develop and launch an employee training program</t>
  </si>
  <si>
    <t>4/30</t>
  </si>
  <si>
    <t>4/19</t>
  </si>
  <si>
    <t>Quality Assurance Tester</t>
  </si>
  <si>
    <t>Determine internal safety protocols for the equipment</t>
  </si>
  <si>
    <t>2</t>
  </si>
  <si>
    <t>4/16</t>
  </si>
  <si>
    <t>4/15</t>
  </si>
  <si>
    <t>Fulfillment Director</t>
  </si>
  <si>
    <t>Supervise vendor installation of the fulfillment equipment</t>
  </si>
  <si>
    <t>4/14</t>
  </si>
  <si>
    <t>4/12</t>
  </si>
  <si>
    <t>Inventory Manager</t>
  </si>
  <si>
    <t>Supervise vendor setup of inventory management and fulfillment software</t>
  </si>
  <si>
    <t>Select and install supply chain software and equipment</t>
  </si>
  <si>
    <t>4/9</t>
  </si>
  <si>
    <t>3/29</t>
  </si>
  <si>
    <t>Financial Analyst</t>
  </si>
  <si>
    <t>Calculate the delivery fees</t>
  </si>
  <si>
    <t>3/26</t>
  </si>
  <si>
    <t>3/15</t>
  </si>
  <si>
    <t>Hire delivery drivers</t>
  </si>
  <si>
    <t>3/12</t>
  </si>
  <si>
    <t>3/1</t>
  </si>
  <si>
    <t>Source packaging materials</t>
  </si>
  <si>
    <t>Establish a plant delivery and logistics plan</t>
  </si>
  <si>
    <t>F</t>
  </si>
  <si>
    <t>R</t>
  </si>
  <si>
    <t>W</t>
  </si>
  <si>
    <t>T</t>
  </si>
  <si>
    <t>M</t>
  </si>
  <si>
    <t>JUNE</t>
  </si>
  <si>
    <t>MAY</t>
  </si>
  <si>
    <t>APRIL</t>
  </si>
  <si>
    <t>MARCH</t>
  </si>
  <si>
    <t>WEEK 15</t>
  </si>
  <si>
    <t>WEEK 14</t>
  </si>
  <si>
    <t>WEEK 13</t>
  </si>
  <si>
    <t>WEEK 12</t>
  </si>
  <si>
    <t>WEEK 11</t>
  </si>
  <si>
    <t>WEEK 10</t>
  </si>
  <si>
    <t>WEEK 9</t>
  </si>
  <si>
    <t>WEEK 8</t>
  </si>
  <si>
    <t>WEEK 7</t>
  </si>
  <si>
    <t>WEEK 6</t>
  </si>
  <si>
    <t>WEEK 5</t>
  </si>
  <si>
    <t>WEEK 4</t>
  </si>
  <si>
    <t>WEEK 3</t>
  </si>
  <si>
    <t>WEEK 2</t>
  </si>
  <si>
    <t>WEEK 1</t>
  </si>
  <si>
    <t>PHASE THREE</t>
  </si>
  <si>
    <t>PHASE TWO</t>
  </si>
  <si>
    <t>PHASE ONE</t>
  </si>
  <si>
    <t>PCT OF TASK COMPLETE</t>
  </si>
  <si>
    <t>DURATION</t>
  </si>
  <si>
    <t>DUE DATE</t>
  </si>
  <si>
    <t>START DATE</t>
  </si>
  <si>
    <t>TASK OWNER</t>
  </si>
  <si>
    <t xml:space="preserve">MILESTONES &amp; TASKS </t>
  </si>
  <si>
    <t>TASK ID NUMBER</t>
  </si>
  <si>
    <t>02/15</t>
  </si>
  <si>
    <t>CREATION DATE:</t>
  </si>
  <si>
    <r>
      <rPr>
        <b/>
        <sz val="10"/>
        <color rgb="FF34A853"/>
        <rFont val="Arial"/>
        <family val="2"/>
      </rPr>
      <t>PROJECT MANAGER:</t>
    </r>
    <r>
      <rPr>
        <b/>
        <sz val="10"/>
        <color rgb="FF666666"/>
        <rFont val="Arial"/>
        <family val="2"/>
      </rPr>
      <t xml:space="preserve"> </t>
    </r>
    <r>
      <rPr>
        <b/>
        <sz val="11"/>
        <color rgb="FF666666"/>
        <rFont val="Arial"/>
        <family val="2"/>
      </rPr>
      <t>[Name]</t>
    </r>
  </si>
  <si>
    <t>Office Green</t>
  </si>
  <si>
    <t>COMPANY NAME:</t>
  </si>
  <si>
    <r>
      <rPr>
        <b/>
        <sz val="10"/>
        <color rgb="FF34A853"/>
        <rFont val="Arial"/>
        <family val="2"/>
      </rPr>
      <t xml:space="preserve">TITLE: </t>
    </r>
    <r>
      <rPr>
        <b/>
        <sz val="11"/>
        <color rgb="FF666666"/>
        <rFont val="Arial"/>
        <family val="2"/>
      </rPr>
      <t>Plant Pals Operations and Training Plan</t>
    </r>
  </si>
  <si>
    <t>Gantt Chart</t>
  </si>
  <si>
    <t>Create Website Budget in this worksheet. Helpful instructions on how to use this worksheet are in cells in this column. Arrow down to get started.</t>
  </si>
  <si>
    <t>Enter Company Name in cell at right.</t>
  </si>
  <si>
    <t>Company Name</t>
  </si>
  <si>
    <t>Title of this worksheet is in cell at right.</t>
  </si>
  <si>
    <t>Web Site Budgeting Tool</t>
  </si>
  <si>
    <t>Enter Date in cell at right.</t>
  </si>
  <si>
    <t>Date</t>
  </si>
  <si>
    <t>Tip is in cell at right.</t>
  </si>
  <si>
    <t>Gray cells contain calculations that should not be altered.</t>
  </si>
  <si>
    <t>Enter details in Rate table starting in cell at right. Next instruction is in cell A10.</t>
  </si>
  <si>
    <t>Company Data</t>
  </si>
  <si>
    <t>Rate</t>
  </si>
  <si>
    <t>Required rate of return</t>
  </si>
  <si>
    <t>Tax rate</t>
  </si>
  <si>
    <t>Enter details in Initial Invest table starting in cell at right. Next instruction is in cell A16.</t>
  </si>
  <si>
    <t>Initial Investment in Web Site</t>
  </si>
  <si>
    <t>YEAR</t>
  </si>
  <si>
    <t>1</t>
  </si>
  <si>
    <t>3</t>
  </si>
  <si>
    <t>Hardware (e.g., servers)</t>
  </si>
  <si>
    <t>Software (e.g., e-commerce catalog software)</t>
  </si>
  <si>
    <t>Development (e.g., third-party site design and development)</t>
  </si>
  <si>
    <t>Total Initial Investments</t>
  </si>
  <si>
    <t>Enter details in Benefits table starting in cell at right. Next instruction is in cell A24.</t>
  </si>
  <si>
    <t>Benefits from Web Site</t>
  </si>
  <si>
    <t>Direct sales</t>
  </si>
  <si>
    <t>Incremental sales resulting from enhanced promotional/salesperson effectiveness</t>
  </si>
  <si>
    <t>Incremental sales resulting from increased partner participation</t>
  </si>
  <si>
    <t>Reduced travel costs</t>
  </si>
  <si>
    <t>Reduced customer service costs</t>
  </si>
  <si>
    <t>Total Benefits</t>
  </si>
  <si>
    <t>Enter details in Costs table starting in cell at right. Values are auto calculated in cells containing formulae. Next instruction is in cell A32.</t>
  </si>
  <si>
    <t>Costs (Excluding Initial Capital Investments)</t>
  </si>
  <si>
    <t>Cost of sales</t>
  </si>
  <si>
    <t>Maintenance</t>
  </si>
  <si>
    <t>Project management, customer support</t>
  </si>
  <si>
    <t>Online advertising, search-engine registration</t>
  </si>
  <si>
    <t>Depreciation on capital expenditures (calculation uses three-year period)</t>
  </si>
  <si>
    <t>Total Costs</t>
  </si>
  <si>
    <t>Values are auto calculated in Totals table starting in cell at right. Next instruction is in cell A49.</t>
  </si>
  <si>
    <t>Totals</t>
  </si>
  <si>
    <t>Net Benefits (Costs)</t>
  </si>
  <si>
    <t>Tax</t>
  </si>
  <si>
    <t>Value after tax</t>
  </si>
  <si>
    <t>Depreciation added back</t>
  </si>
  <si>
    <t>Cash flow</t>
  </si>
  <si>
    <t>Cumulative cash flow</t>
  </si>
  <si>
    <t>Evaluation Metrics are auto calculated in Metrics table starting in cell at right.</t>
  </si>
  <si>
    <t>Evaluation Metrics</t>
  </si>
  <si>
    <t>Values</t>
  </si>
  <si>
    <t>Net present value (NPV)</t>
  </si>
  <si>
    <t>Internal rate of return (IRR)</t>
  </si>
  <si>
    <t>Payback period (in years)</t>
  </si>
  <si>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</si>
  <si>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</si>
  <si>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</si>
  <si>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</si>
  <si>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</si>
  <si>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</si>
  <si>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</si>
  <si>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</si>
  <si>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</si>
  <si>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</si>
  <si>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</si>
  <si>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</si>
  <si>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</si>
  <si>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</si>
  <si>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</si>
  <si>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</si>
  <si>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</si>
  <si>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</si>
  <si>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</si>
  <si>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</si>
  <si>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Survey</t>
  </si>
  <si>
    <t>One time</t>
  </si>
  <si>
    <t>Core Team: HR Specialist &amp; Training Manager</t>
  </si>
  <si>
    <t>Before end of SoW</t>
  </si>
  <si>
    <t>Ask questions about the new software and equipment to create an effective training plan for Office Green's employees</t>
  </si>
  <si>
    <t>Human Resources</t>
  </si>
  <si>
    <t>Planning Check-In</t>
  </si>
  <si>
    <t>Weekly</t>
  </si>
  <si>
    <t>Core Team: HR Specialist</t>
  </si>
  <si>
    <t>Every Monday</t>
  </si>
  <si>
    <t>Phone Call</t>
  </si>
  <si>
    <t>Project planning assistance; provide support during the training session</t>
  </si>
  <si>
    <t>On special need there will be additional meetings</t>
  </si>
  <si>
    <t>Facilities</t>
  </si>
  <si>
    <t>Informational Update</t>
  </si>
  <si>
    <t>Core Team: Administrative Coordinator</t>
  </si>
  <si>
    <t>During the first week of schedule preparation</t>
  </si>
  <si>
    <t>Email (from individual address)</t>
  </si>
  <si>
    <t>Reserve rooms, spaces, and equipment needed for employee training</t>
  </si>
  <si>
    <t>For any change, adhoc communication will be sent to inform about the changes</t>
  </si>
  <si>
    <t>Print Shop</t>
  </si>
  <si>
    <t>During the first week of schedule preparation the requirement of copies should be sent out.</t>
  </si>
  <si>
    <t>Coordinate on the printing and delivery of training manuals for employees</t>
  </si>
  <si>
    <t>For ant change required as part of survery or process improvement there might be additional meetings required</t>
  </si>
  <si>
    <t>Office Green employees</t>
  </si>
  <si>
    <t>Core Team: Training Manager</t>
  </si>
  <si>
    <t>Communicate schedules, locations, and other necessary details to trainees</t>
  </si>
  <si>
    <t>Training</t>
  </si>
  <si>
    <t>Daily start at 9:00 am</t>
  </si>
  <si>
    <t>Train employees to use the supply chain management software and equipment</t>
  </si>
  <si>
    <t>Post training</t>
  </si>
  <si>
    <t>Email (from company address)</t>
  </si>
  <si>
    <t>Post-training survey</t>
  </si>
  <si>
    <t>Your Manager</t>
  </si>
  <si>
    <t>Status Update</t>
  </si>
  <si>
    <t>Every Monday at 12:00 PM</t>
  </si>
  <si>
    <t>Update on event planning, ask questions, and get feedback</t>
  </si>
  <si>
    <t>Senior Leaders: Director of Operations and the Director of Product (and CC your manager)</t>
  </si>
  <si>
    <t>Every Monday at 1:00 PM</t>
  </si>
  <si>
    <t>High-level information and general updates</t>
  </si>
  <si>
    <t>This is the synopsis of the project. Link - https://github.com/bhaumikananda/GoogleProjectManagement/blob/main/AB_Project-charter.docx</t>
  </si>
  <si>
    <t>The statement of work for the plant pal project. Link - https://github.com/bhaumikananda/GoogleProjectManagement/blob/main/ProjectGreen-SOW.docx</t>
  </si>
  <si>
    <t>This document is to maintain all the risks and its corresponding mitigation plan. Link - https://github.com/bhaumikananda/GoogleProjectManagement/blob/main/Activity-Template_-Risk-management-plan.docx</t>
  </si>
  <si>
    <t>This document will have the details of the schedule of the program. Link - https://github.com/bhaumikananda/GoogleProjectManagement/blob/main/AB_Activity-Template_-Gantt-chart.xlsx</t>
  </si>
  <si>
    <t>The financials and cost details. Link - https://github.com/bhaumikananda/GoogleProjectManagement/blob/main/ProjectBudget.xltx</t>
  </si>
  <si>
    <t>Details of the communication schedule and frequency. Link - https://github.com/bhaumikananda/GoogleProjectManagement/blob/main/AB_Activity-Template_-Comm-plan.xlsx</t>
  </si>
  <si>
    <t>Team RACI structure - https://github.com/bhaumikananda/GoogleProjectManagement/blob/main/RACI-Chart---Phase-2.xlsx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</si>
</sst>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dddd\,\ mmmm\ d\,\ yyyy"/>
    <numFmt numFmtId="166" formatCode="&quot;$&quot;#,##0.00"/>
    <numFmt numFmtId="167" formatCode="&quot;$&quot;#,##0.00_);[Red]\(&quot;$&quot;#,##0.00\)"/>
  </numFmts>
  <fonts count="43" x14ac:knownFonts="1">
    <font>
      <sz val="10"/>
      <color rgb="FF000000"/>
      <name val="Arial"/>
    </font>
    <font>
      <b/>
      <sz val="11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434343"/>
      <name val="Arial"/>
      <family val="2"/>
    </font>
    <font>
      <b/>
      <sz val="12"/>
      <color rgb="FF000000"/>
      <name val="Arial"/>
      <family val="2"/>
    </font>
    <font>
      <b/>
      <sz val="9"/>
      <color rgb="FFFFFFFF"/>
      <name val="Arial"/>
      <family val="2"/>
    </font>
    <font>
      <b/>
      <sz val="9"/>
      <color rgb="FF073763"/>
      <name val="Arial"/>
      <family val="2"/>
    </font>
    <font>
      <sz val="9"/>
      <color theme="1"/>
      <name val="Arial"/>
      <family val="2"/>
    </font>
    <font>
      <sz val="10"/>
      <color rgb="FF073763"/>
      <name val="Arial"/>
      <family val="2"/>
    </font>
    <font>
      <b/>
      <sz val="9"/>
      <color rgb="FF666666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sz val="11"/>
      <color rgb="FF666666"/>
      <name val="Arial"/>
      <family val="2"/>
    </font>
    <font>
      <b/>
      <sz val="10"/>
      <color rgb="FF34A853"/>
      <name val="Arial"/>
      <family val="2"/>
    </font>
    <font>
      <sz val="11"/>
      <color rgb="FF999999"/>
      <name val="Arial"/>
      <family val="2"/>
    </font>
    <font>
      <b/>
      <sz val="10"/>
      <color rgb="FF666666"/>
      <name val="Arial"/>
      <family val="2"/>
    </font>
    <font>
      <b/>
      <sz val="11"/>
      <color rgb="FF666666"/>
      <name val="Arial"/>
      <family val="2"/>
    </font>
    <font>
      <sz val="12"/>
      <color theme="1"/>
      <name val="Arial"/>
      <family val="2"/>
    </font>
    <font>
      <b/>
      <sz val="30"/>
      <color rgb="FF34A853"/>
      <name val="Arial"/>
      <family val="2"/>
    </font>
    <font>
      <b/>
      <sz val="30"/>
      <color rgb="FF38761D"/>
      <name val="Arial"/>
      <family val="2"/>
    </font>
    <font>
      <b/>
      <sz val="11"/>
      <color rgb="FF0B5394"/>
      <name val="Arial"/>
      <family val="2"/>
    </font>
    <font>
      <b/>
      <sz val="29"/>
      <color rgb="FF34A853"/>
      <name val="Arial"/>
      <family val="2"/>
    </font>
    <font>
      <b/>
      <sz val="30"/>
      <color rgb="FF0B5394"/>
      <name val="Arial"/>
      <family val="2"/>
    </font>
    <font>
      <sz val="18"/>
      <color theme="3"/>
      <name val="Arial"/>
      <family val="2"/>
      <scheme val="major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6"/>
      <color theme="3"/>
      <name val="Arial"/>
      <family val="2"/>
      <scheme val="major"/>
    </font>
    <font>
      <sz val="11"/>
      <color theme="3"/>
      <name val="Arial"/>
      <family val="2"/>
      <scheme val="major"/>
    </font>
    <font>
      <b/>
      <sz val="11"/>
      <color theme="1" tint="0.14996795556505021"/>
      <name val="Arial"/>
      <family val="2"/>
      <scheme val="major"/>
    </font>
    <font>
      <sz val="11"/>
      <color theme="5" tint="-0.499984740745262"/>
      <name val="Arial"/>
      <family val="2"/>
      <scheme val="minor"/>
    </font>
    <font>
      <b/>
      <sz val="12"/>
      <color rgb="FF34A853"/>
      <name val="Arial"/>
      <family val="2"/>
    </font>
    <font>
      <b/>
      <sz val="20"/>
      <color rgb="FF38761D"/>
      <name val="Arial"/>
      <family val="2"/>
    </font>
    <font>
      <b/>
      <sz val="12"/>
      <color rgb="FF38761D"/>
      <name val="Arial"/>
      <family val="2"/>
    </font>
    <font>
      <b/>
      <sz val="10"/>
      <color rgb="FF274E13"/>
      <name val="Arial"/>
      <family val="2"/>
    </font>
    <font>
      <sz val="10"/>
      <color rgb="FF0000FF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6FA8DC"/>
        <bgColor rgb="FF6FA8DC"/>
      </patternFill>
    </fill>
    <fill>
      <patternFill patternType="solid">
        <fgColor rgb="FF73C79E"/>
        <bgColor rgb="FF73C79E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7E1CD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/>
      <bottom style="thin">
        <color rgb="FF274E13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5" tint="0.39994506668294322"/>
      </left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8" fillId="0" borderId="0"/>
    <xf numFmtId="0" fontId="30" fillId="0" borderId="0"/>
    <xf numFmtId="0" fontId="29" fillId="0" borderId="14" applyNumberFormat="0" applyFill="0" applyProtection="0">
      <alignment horizontal="left" vertical="center"/>
    </xf>
    <xf numFmtId="0" fontId="32" fillId="0" borderId="15" applyNumberFormat="0" applyFill="0" applyProtection="0">
      <alignment horizontal="left" vertical="center"/>
    </xf>
    <xf numFmtId="0" fontId="33" fillId="0" borderId="16" applyNumberFormat="0" applyFill="0" applyProtection="0">
      <alignment horizontal="left" vertical="center"/>
    </xf>
    <xf numFmtId="0" fontId="34" fillId="13" borderId="0" applyNumberFormat="0" applyBorder="0" applyProtection="0">
      <alignment horizontal="left" vertical="center"/>
    </xf>
  </cellStyleXfs>
  <cellXfs count="127">
    <xf numFmtId="0" fontId="0" fillId="0" borderId="0" xfId="0" applyFont="1" applyAlignment="1"/>
    <xf numFmtId="0" fontId="3" fillId="0" borderId="0" xfId="0" applyFont="1"/>
    <xf numFmtId="0" fontId="5" fillId="3" borderId="4" xfId="0" applyFont="1" applyFill="1" applyBorder="1" applyAlignment="1"/>
    <xf numFmtId="0" fontId="6" fillId="2" borderId="4" xfId="0" applyFont="1" applyFill="1" applyBorder="1" applyAlignment="1">
      <alignment wrapText="1"/>
    </xf>
    <xf numFmtId="0" fontId="6" fillId="2" borderId="4" xfId="0" applyFont="1" applyFill="1" applyBorder="1" applyAlignment="1"/>
    <xf numFmtId="0" fontId="7" fillId="2" borderId="4" xfId="0" applyFont="1" applyFill="1" applyBorder="1" applyAlignment="1">
      <alignment wrapText="1"/>
    </xf>
    <xf numFmtId="0" fontId="8" fillId="0" borderId="0" xfId="0" applyFont="1" applyAlignment="1"/>
    <xf numFmtId="0" fontId="3" fillId="4" borderId="0" xfId="0" applyFont="1" applyFill="1" applyAlignment="1"/>
    <xf numFmtId="0" fontId="8" fillId="0" borderId="0" xfId="1"/>
    <xf numFmtId="0" fontId="3" fillId="5" borderId="5" xfId="1" applyFont="1" applyFill="1" applyBorder="1"/>
    <xf numFmtId="0" fontId="3" fillId="0" borderId="5" xfId="1" applyFont="1" applyBorder="1"/>
    <xf numFmtId="0" fontId="3" fillId="0" borderId="6" xfId="1" applyFont="1" applyBorder="1"/>
    <xf numFmtId="166" fontId="3" fillId="0" borderId="6" xfId="1" applyNumberFormat="1" applyFont="1" applyBorder="1"/>
    <xf numFmtId="9" fontId="3" fillId="0" borderId="6" xfId="1" applyNumberFormat="1" applyFont="1" applyBorder="1"/>
    <xf numFmtId="9" fontId="9" fillId="0" borderId="7" xfId="1" applyNumberFormat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49" fontId="9" fillId="0" borderId="7" xfId="1" applyNumberFormat="1" applyFont="1" applyBorder="1" applyAlignment="1">
      <alignment horizontal="center" vertical="center" wrapText="1"/>
    </xf>
    <xf numFmtId="0" fontId="9" fillId="0" borderId="8" xfId="1" applyFont="1" applyBorder="1"/>
    <xf numFmtId="0" fontId="9" fillId="0" borderId="7" xfId="1" applyFont="1" applyBorder="1" applyAlignment="1">
      <alignment horizontal="left" vertical="center" wrapText="1"/>
    </xf>
    <xf numFmtId="0" fontId="3" fillId="0" borderId="0" xfId="1" applyFont="1" applyAlignment="1">
      <alignment vertical="center"/>
    </xf>
    <xf numFmtId="0" fontId="9" fillId="0" borderId="9" xfId="1" applyFont="1" applyBorder="1"/>
    <xf numFmtId="166" fontId="3" fillId="0" borderId="5" xfId="1" applyNumberFormat="1" applyFont="1" applyBorder="1"/>
    <xf numFmtId="9" fontId="3" fillId="0" borderId="5" xfId="1" applyNumberFormat="1" applyFont="1" applyBorder="1"/>
    <xf numFmtId="0" fontId="9" fillId="0" borderId="7" xfId="1" applyFont="1" applyBorder="1"/>
    <xf numFmtId="0" fontId="3" fillId="6" borderId="0" xfId="1" applyFont="1" applyFill="1"/>
    <xf numFmtId="3" fontId="3" fillId="6" borderId="0" xfId="1" applyNumberFormat="1" applyFont="1" applyFill="1"/>
    <xf numFmtId="166" fontId="3" fillId="6" borderId="0" xfId="1" applyNumberFormat="1" applyFont="1" applyFill="1"/>
    <xf numFmtId="0" fontId="1" fillId="6" borderId="10" xfId="1" applyFont="1" applyFill="1" applyBorder="1" applyAlignment="1">
      <alignment vertical="center" wrapText="1"/>
    </xf>
    <xf numFmtId="0" fontId="1" fillId="6" borderId="10" xfId="1" applyFont="1" applyFill="1" applyBorder="1" applyAlignment="1">
      <alignment horizontal="center" vertical="center" wrapText="1"/>
    </xf>
    <xf numFmtId="49" fontId="1" fillId="6" borderId="10" xfId="1" applyNumberFormat="1" applyFont="1" applyFill="1" applyBorder="1" applyAlignment="1">
      <alignment horizontal="center" vertical="center" wrapText="1"/>
    </xf>
    <xf numFmtId="0" fontId="10" fillId="6" borderId="0" xfId="1" applyFont="1" applyFill="1" applyAlignment="1">
      <alignment vertical="center"/>
    </xf>
    <xf numFmtId="0" fontId="1" fillId="6" borderId="10" xfId="1" applyFont="1" applyFill="1" applyBorder="1" applyAlignment="1">
      <alignment horizontal="left" vertical="center" wrapText="1"/>
    </xf>
    <xf numFmtId="0" fontId="7" fillId="0" borderId="0" xfId="1" applyFont="1" applyAlignment="1">
      <alignment vertical="center"/>
    </xf>
    <xf numFmtId="0" fontId="3" fillId="7" borderId="5" xfId="1" applyFont="1" applyFill="1" applyBorder="1"/>
    <xf numFmtId="9" fontId="9" fillId="8" borderId="7" xfId="1" applyNumberFormat="1" applyFont="1" applyFill="1" applyBorder="1" applyAlignment="1">
      <alignment horizontal="center" vertical="center" wrapText="1"/>
    </xf>
    <xf numFmtId="0" fontId="3" fillId="0" borderId="11" xfId="1" applyFont="1" applyBorder="1"/>
    <xf numFmtId="0" fontId="3" fillId="9" borderId="6" xfId="1" applyFont="1" applyFill="1" applyBorder="1"/>
    <xf numFmtId="0" fontId="9" fillId="0" borderId="7" xfId="1" applyFont="1" applyBorder="1" applyAlignment="1">
      <alignment vertical="center" wrapText="1"/>
    </xf>
    <xf numFmtId="0" fontId="11" fillId="5" borderId="0" xfId="1" applyFont="1" applyFill="1" applyAlignment="1">
      <alignment horizontal="center"/>
    </xf>
    <xf numFmtId="0" fontId="12" fillId="7" borderId="0" xfId="1" applyFont="1" applyFill="1" applyAlignment="1">
      <alignment horizontal="center"/>
    </xf>
    <xf numFmtId="0" fontId="12" fillId="9" borderId="0" xfId="1" applyFont="1" applyFill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2" fillId="7" borderId="12" xfId="1" applyFont="1" applyFill="1" applyBorder="1" applyAlignment="1">
      <alignment horizontal="center"/>
    </xf>
    <xf numFmtId="0" fontId="12" fillId="9" borderId="12" xfId="1" applyFont="1" applyFill="1" applyBorder="1" applyAlignment="1">
      <alignment horizontal="center"/>
    </xf>
    <xf numFmtId="0" fontId="13" fillId="0" borderId="0" xfId="1" applyFont="1" applyAlignment="1">
      <alignment vertical="center"/>
    </xf>
    <xf numFmtId="3" fontId="14" fillId="6" borderId="0" xfId="1" applyNumberFormat="1" applyFont="1" applyFill="1" applyAlignment="1">
      <alignment vertical="center"/>
    </xf>
    <xf numFmtId="3" fontId="12" fillId="6" borderId="0" xfId="1" applyNumberFormat="1" applyFont="1" applyFill="1" applyAlignment="1">
      <alignment vertical="center"/>
    </xf>
    <xf numFmtId="3" fontId="14" fillId="6" borderId="13" xfId="1" applyNumberFormat="1" applyFont="1" applyFill="1" applyBorder="1" applyAlignment="1">
      <alignment vertical="center"/>
    </xf>
    <xf numFmtId="0" fontId="8" fillId="0" borderId="0" xfId="1"/>
    <xf numFmtId="0" fontId="17" fillId="0" borderId="0" xfId="1" applyFont="1" applyAlignment="1">
      <alignment vertical="center"/>
    </xf>
    <xf numFmtId="0" fontId="6" fillId="4" borderId="0" xfId="1" applyFont="1" applyFill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3" fillId="0" borderId="0" xfId="1" applyFont="1"/>
    <xf numFmtId="0" fontId="3" fillId="4" borderId="0" xfId="1" applyFont="1" applyFill="1"/>
    <xf numFmtId="0" fontId="23" fillId="0" borderId="0" xfId="1" applyFont="1"/>
    <xf numFmtId="0" fontId="6" fillId="0" borderId="0" xfId="1" applyFont="1" applyAlignment="1">
      <alignment vertical="center"/>
    </xf>
    <xf numFmtId="0" fontId="24" fillId="4" borderId="0" xfId="1" applyFont="1" applyFill="1"/>
    <xf numFmtId="0" fontId="23" fillId="12" borderId="0" xfId="1" applyFont="1" applyFill="1"/>
    <xf numFmtId="0" fontId="6" fillId="12" borderId="0" xfId="1" applyFont="1" applyFill="1" applyAlignment="1">
      <alignment vertical="center"/>
    </xf>
    <xf numFmtId="0" fontId="6" fillId="0" borderId="0" xfId="1" applyFont="1" applyAlignment="1">
      <alignment horizontal="left" vertical="center"/>
    </xf>
    <xf numFmtId="0" fontId="26" fillId="4" borderId="0" xfId="1" applyFont="1" applyFill="1" applyAlignment="1">
      <alignment horizontal="center" vertical="center"/>
    </xf>
    <xf numFmtId="0" fontId="26" fillId="4" borderId="0" xfId="1" applyFont="1" applyFill="1" applyAlignment="1">
      <alignment vertical="center"/>
    </xf>
    <xf numFmtId="0" fontId="27" fillId="4" borderId="0" xfId="1" applyFont="1" applyFill="1" applyAlignment="1">
      <alignment horizontal="left"/>
    </xf>
    <xf numFmtId="0" fontId="24" fillId="4" borderId="0" xfId="1" applyFont="1" applyFill="1" applyAlignment="1">
      <alignment vertical="center"/>
    </xf>
    <xf numFmtId="0" fontId="28" fillId="4" borderId="0" xfId="1" applyFont="1" applyFill="1" applyAlignment="1">
      <alignment vertical="center"/>
    </xf>
    <xf numFmtId="0" fontId="2" fillId="0" borderId="3" xfId="0" applyFont="1" applyBorder="1"/>
    <xf numFmtId="0" fontId="5" fillId="3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2" fillId="0" borderId="2" xfId="0" applyFont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/>
    <xf numFmtId="165" fontId="3" fillId="0" borderId="0" xfId="0" applyNumberFormat="1" applyFont="1" applyAlignment="1"/>
    <xf numFmtId="0" fontId="0" fillId="0" borderId="0" xfId="0" applyFont="1" applyAlignment="1"/>
    <xf numFmtId="0" fontId="15" fillId="4" borderId="0" xfId="1" applyFont="1" applyFill="1" applyAlignment="1">
      <alignment horizontal="center" vertical="center"/>
    </xf>
    <xf numFmtId="0" fontId="8" fillId="0" borderId="0" xfId="1"/>
    <xf numFmtId="0" fontId="11" fillId="10" borderId="0" xfId="1" applyFont="1" applyFill="1" applyAlignment="1">
      <alignment horizontal="center" vertical="center"/>
    </xf>
    <xf numFmtId="0" fontId="11" fillId="5" borderId="0" xfId="1" applyFont="1" applyFill="1" applyAlignment="1">
      <alignment horizontal="center" vertical="center"/>
    </xf>
    <xf numFmtId="0" fontId="19" fillId="0" borderId="0" xfId="1" applyFont="1"/>
    <xf numFmtId="0" fontId="20" fillId="0" borderId="0" xfId="1" applyFont="1"/>
    <xf numFmtId="49" fontId="18" fillId="4" borderId="0" xfId="1" applyNumberFormat="1" applyFont="1" applyFill="1" applyAlignment="1">
      <alignment horizontal="left"/>
    </xf>
    <xf numFmtId="0" fontId="16" fillId="2" borderId="13" xfId="1" applyFont="1" applyFill="1" applyBorder="1" applyAlignment="1">
      <alignment horizontal="center" vertical="center" wrapText="1"/>
    </xf>
    <xf numFmtId="0" fontId="2" fillId="0" borderId="13" xfId="1" applyFont="1" applyBorder="1"/>
    <xf numFmtId="0" fontId="16" fillId="11" borderId="13" xfId="1" applyFont="1" applyFill="1" applyBorder="1" applyAlignment="1">
      <alignment horizontal="center" vertical="center" wrapText="1"/>
    </xf>
    <xf numFmtId="0" fontId="12" fillId="9" borderId="0" xfId="1" applyFont="1" applyFill="1" applyAlignment="1">
      <alignment horizontal="center" vertical="center"/>
    </xf>
    <xf numFmtId="0" fontId="12" fillId="7" borderId="0" xfId="1" applyFont="1" applyFill="1" applyAlignment="1">
      <alignment horizontal="center" vertical="center"/>
    </xf>
    <xf numFmtId="0" fontId="25" fillId="12" borderId="0" xfId="1" applyFont="1" applyFill="1"/>
    <xf numFmtId="0" fontId="6" fillId="12" borderId="0" xfId="1" applyFont="1" applyFill="1" applyAlignment="1">
      <alignment vertical="center"/>
    </xf>
    <xf numFmtId="0" fontId="7" fillId="12" borderId="0" xfId="1" applyFont="1" applyFill="1" applyAlignment="1">
      <alignment vertical="center"/>
    </xf>
    <xf numFmtId="0" fontId="20" fillId="4" borderId="0" xfId="1" applyFont="1" applyFill="1"/>
    <xf numFmtId="0" fontId="18" fillId="4" borderId="0" xfId="1" applyFont="1" applyFill="1"/>
    <xf numFmtId="0" fontId="31" fillId="0" borderId="0" xfId="2" applyFont="1"/>
    <xf numFmtId="0" fontId="30" fillId="0" borderId="0" xfId="2"/>
    <xf numFmtId="0" fontId="29" fillId="0" borderId="14" xfId="3">
      <alignment horizontal="left" vertical="center"/>
    </xf>
    <xf numFmtId="0" fontId="32" fillId="0" borderId="15" xfId="4">
      <alignment horizontal="left" vertical="center"/>
    </xf>
    <xf numFmtId="0" fontId="33" fillId="0" borderId="16" xfId="5">
      <alignment horizontal="left" vertical="center"/>
    </xf>
    <xf numFmtId="0" fontId="34" fillId="13" borderId="0" xfId="6">
      <alignment horizontal="left" vertical="center"/>
    </xf>
    <xf numFmtId="0" fontId="30" fillId="0" borderId="17" xfId="2" applyBorder="1"/>
    <xf numFmtId="9" fontId="30" fillId="0" borderId="18" xfId="2" applyNumberFormat="1" applyBorder="1"/>
    <xf numFmtId="0" fontId="30" fillId="0" borderId="19" xfId="2" applyBorder="1"/>
    <xf numFmtId="9" fontId="30" fillId="0" borderId="20" xfId="2" applyNumberFormat="1" applyBorder="1"/>
    <xf numFmtId="0" fontId="30" fillId="14" borderId="0" xfId="2" applyFill="1"/>
    <xf numFmtId="167" fontId="30" fillId="14" borderId="0" xfId="2" applyNumberFormat="1" applyFill="1"/>
    <xf numFmtId="0" fontId="30" fillId="0" borderId="0" xfId="2" applyAlignment="1">
      <alignment wrapText="1"/>
    </xf>
    <xf numFmtId="167" fontId="30" fillId="0" borderId="0" xfId="2" applyNumberFormat="1"/>
    <xf numFmtId="167" fontId="30" fillId="15" borderId="21" xfId="2" applyNumberFormat="1" applyFill="1" applyBorder="1"/>
    <xf numFmtId="0" fontId="30" fillId="0" borderId="0" xfId="2" applyAlignment="1">
      <alignment horizontal="center"/>
    </xf>
    <xf numFmtId="167" fontId="30" fillId="16" borderId="0" xfId="2" applyNumberFormat="1" applyFill="1"/>
    <xf numFmtId="0" fontId="30" fillId="15" borderId="21" xfId="2" applyFill="1" applyBorder="1"/>
    <xf numFmtId="166" fontId="30" fillId="0" borderId="0" xfId="2" applyNumberFormat="1"/>
    <xf numFmtId="0" fontId="35" fillId="14" borderId="0" xfId="2" applyFont="1" applyFill="1"/>
    <xf numFmtId="10" fontId="30" fillId="0" borderId="0" xfId="2" applyNumberFormat="1"/>
    <xf numFmtId="2" fontId="30" fillId="0" borderId="0" xfId="2" applyNumberFormat="1"/>
    <xf numFmtId="0" fontId="36" fillId="0" borderId="0" xfId="1" applyFont="1" applyAlignment="1">
      <alignment wrapText="1"/>
    </xf>
    <xf numFmtId="0" fontId="37" fillId="4" borderId="0" xfId="1" applyFont="1" applyFill="1"/>
    <xf numFmtId="0" fontId="38" fillId="12" borderId="0" xfId="1" applyFont="1" applyFill="1" applyAlignment="1">
      <alignment wrapText="1"/>
    </xf>
    <xf numFmtId="0" fontId="39" fillId="17" borderId="22" xfId="1" applyFont="1" applyFill="1" applyBorder="1" applyAlignment="1">
      <alignment wrapText="1"/>
    </xf>
    <xf numFmtId="0" fontId="2" fillId="0" borderId="0" xfId="1" applyFont="1" applyAlignment="1">
      <alignment wrapText="1"/>
    </xf>
    <xf numFmtId="0" fontId="40" fillId="0" borderId="0" xfId="1" applyFont="1" applyAlignment="1">
      <alignment wrapText="1"/>
    </xf>
    <xf numFmtId="0" fontId="39" fillId="18" borderId="22" xfId="1" applyFont="1" applyFill="1" applyBorder="1" applyAlignment="1">
      <alignment wrapText="1"/>
    </xf>
    <xf numFmtId="0" fontId="2" fillId="0" borderId="0" xfId="1" applyFont="1"/>
    <xf numFmtId="0" fontId="41" fillId="0" borderId="0" xfId="1" applyFont="1" applyAlignment="1">
      <alignment wrapText="1"/>
    </xf>
    <xf numFmtId="0" fontId="42" fillId="0" borderId="0" xfId="1" applyFont="1" applyAlignment="1">
      <alignment wrapText="1"/>
    </xf>
    <xf numFmtId="0" fontId="41" fillId="0" borderId="0" xfId="1" applyFont="1"/>
    <xf numFmtId="0" fontId="42" fillId="0" borderId="0" xfId="1" applyFont="1"/>
    <xf numFmtId="0" fontId="3" fillId="0" borderId="1" xfId="0" applyFont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8" fillId="0" borderId="3" xfId="0" applyFont="1" applyBorder="1" applyAlignment="1">
      <alignment wrapText="1"/>
    </xf>
  </cellXfs>
  <cellStyles count="7">
    <cellStyle name="Heading 1 2" xfId="3" xr:uid="{4FA84BE9-C21C-B24C-8B92-7A975A2AE9F4}"/>
    <cellStyle name="Heading 2 2" xfId="4" xr:uid="{E3ADD1A7-5DDB-A249-A479-14A5580AF332}"/>
    <cellStyle name="Heading 3 2" xfId="5" xr:uid="{BA31DD33-F813-4A4B-A55B-997B9AC3433E}"/>
    <cellStyle name="Heading 4 2" xfId="6" xr:uid="{9551ECD0-2EFF-9E48-9019-DF0099791831}"/>
    <cellStyle name="Normal" xfId="0" builtinId="0"/>
    <cellStyle name="Normal 2" xfId="1" xr:uid="{FD3E2820-5091-A14B-A5E6-078805DE96B2}"/>
    <cellStyle name="Normal 3" xfId="2" xr:uid="{EC1A1FDC-13E1-3C4E-BCA2-D4C4FC04DC12}"/>
  </cellStyles>
  <dxfs count="35">
    <dxf>
      <fill>
        <patternFill patternType="solid">
          <fgColor rgb="FFB7E1CD"/>
          <bgColor rgb="FFB7E1CD"/>
        </patternFill>
      </fill>
    </dxf>
    <dxf>
      <numFmt numFmtId="13" formatCode="0%"/>
      <border diagonalUp="0" diagonalDown="0" outline="0">
        <left/>
        <right style="thin">
          <color theme="5" tint="0.39994506668294322"/>
        </right>
        <top style="thin">
          <color theme="5" tint="0.39994506668294322"/>
        </top>
        <bottom style="thin">
          <color theme="5" tint="0.39994506668294322"/>
        </bottom>
      </border>
    </dxf>
    <dxf>
      <border outline="0">
        <bottom style="thin">
          <color theme="5" tint="0.39994506668294322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7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7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border outline="0">
        <left style="thin">
          <color theme="1" tint="0.34998626667073579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7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7" formatCode="&quot;$&quot;#,##0.00_);[Red]\(&quot;$&quot;#,##0.00\)"/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alignment horizontal="general" vertical="bottom" textRotation="0" wrapText="1" indent="0" justifyLastLine="0" shrinkToFit="0" readingOrder="0"/>
      <border outline="0">
        <right style="thin">
          <color theme="1" tint="0.3499862666707357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5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7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7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border outline="0">
        <left style="thin">
          <color theme="1" tint="0.34998626667073579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7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7" formatCode="&quot;$&quot;#,##0.00_);[Red]\(&quot;$&quot;#,##0.00\)"/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alignment horizontal="general" vertical="bottom" textRotation="0" wrapText="1" indent="0" justifyLastLine="0" shrinkToFit="0" readingOrder="0"/>
      <border outline="0">
        <right style="thin">
          <color theme="1" tint="0.3499862666707357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1" tint="0.34998626667073579"/>
        </patternFill>
      </fill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7" formatCode="&quot;$&quot;#,##0.00_);[Red]\(&quot;$&quot;#,##0.00\)"/>
      <fill>
        <patternFill patternType="solid">
          <fgColor indexed="64"/>
          <bgColor theme="1" tint="0.49998474074526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1" tint="0.34998626667073579"/>
        </patternFill>
      </fill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7" formatCode="&quot;$&quot;#,##0.00_);[Red]\(&quot;$&quot;#,##0.00\)"/>
      <fill>
        <patternFill patternType="solid">
          <fgColor indexed="64"/>
          <bgColor theme="1" tint="0.49998474074526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1" tint="0.34998626667073579"/>
        </patternFill>
      </fill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7" formatCode="&quot;$&quot;#,##0.00_);[Red]\(&quot;$&quot;#,##0.00\)"/>
      <fill>
        <patternFill patternType="solid">
          <fgColor indexed="64"/>
          <bgColor theme="1" tint="0.49998474074526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7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550C71C9-24F7-AF42-8A10-FD677687CA7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0" y="28575"/>
          <a:ext cx="1666875" cy="12096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1.png">
          <a:extLst>
            <a:ext uri="{FF2B5EF4-FFF2-40B4-BE49-F238E27FC236}">
              <a16:creationId xmlns:a16="http://schemas.microsoft.com/office/drawing/2014/main" id="{417C74E7-3434-4740-97DE-EC9E2E8DCA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52550" cy="923925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ED2968-2DC5-2E43-8718-851D28819E30}" name="InitialInvest" displayName="InitialInvest" ref="B10:F14" totalsRowCount="1" headerRowDxfId="34">
  <autoFilter ref="B10:F1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CDE5E63-3784-8646-A57B-D9E6F1E8147A}" name="Initial Investment in Web Site" totalsRowLabel="Total Initial Investments" dataDxfId="32" totalsRowDxfId="33"/>
    <tableColumn id="2" xr3:uid="{A7FA4D28-7216-7840-AED0-0059D78B7750}" name="YEAR" totalsRowFunction="sum" totalsRowDxfId="31"/>
    <tableColumn id="3" xr3:uid="{842180AB-2D0B-0544-96E3-3CD1CC9ADF3E}" name="1" dataDxfId="29" totalsRowDxfId="30"/>
    <tableColumn id="4" xr3:uid="{A04D35F6-1BC4-4741-B9A6-31307C394E20}" name="2" dataDxfId="27" totalsRowDxfId="28"/>
    <tableColumn id="5" xr3:uid="{30CF7DE4-9384-7240-9568-CD4D452CAD99}" name="3" dataDxfId="25" totalsRowDxfId="26"/>
  </tableColumns>
  <tableStyleInfo name="TableStyleMedium3" showFirstColumn="0" showLastColumn="0" showRowStripes="1" showColumnStripes="0"/>
  <extLst>
    <ext xmlns:x14="http://schemas.microsoft.com/office/spreadsheetml/2009/9/main" uri="{504A1905-F514-4f6f-8877-14C23A59335A}">
      <x14:table altTextSummary="Enter Initial Investment in Web Site items and Annual amount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EF10F4-47CF-B645-9908-430E9E8467DF}" name="Benefits" displayName="Benefits" ref="B16:F22" totalsRowCount="1" headerRowDxfId="24">
  <autoFilter ref="B16:F2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C308022-7BF2-B24F-BE51-A366BF19B54A}" name="Benefits from Web Site" totalsRowLabel="Total Benefits" dataDxfId="22" totalsRowDxfId="23"/>
    <tableColumn id="2" xr3:uid="{4CAD0076-503B-A347-B76F-6D80BFA8B3D8}" name="YEAR" dataDxfId="20" totalsRowDxfId="21"/>
    <tableColumn id="3" xr3:uid="{35D50F1A-3B40-234C-B272-A3128C93C92C}" name="1" totalsRowFunction="sum" dataDxfId="18" totalsRowDxfId="19"/>
    <tableColumn id="4" xr3:uid="{AE805B9B-75B3-DC4B-A832-9A1E7F09ED9A}" name="2" totalsRowFunction="sum" totalsRowDxfId="17"/>
    <tableColumn id="5" xr3:uid="{D8ABD515-3C71-844B-B5FC-BCC99FEDCE5C}" name="3" totalsRowFunction="sum" totalsRowDxfId="16"/>
  </tableColumns>
  <tableStyleInfo name="TableStyleMedium3" showFirstColumn="0" showLastColumn="0" showRowStripes="1" showColumnStripes="0"/>
  <extLst>
    <ext xmlns:x14="http://schemas.microsoft.com/office/spreadsheetml/2009/9/main" uri="{504A1905-F514-4f6f-8877-14C23A59335A}">
      <x14:table altTextSummary="Enter Benefits from Web Site items and Annual amounts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5DD49D-BC1B-1B44-9359-92D0F4268ACD}" name="Costs" displayName="Costs" ref="B24:F30" totalsRowCount="1" headerRowDxfId="15">
  <autoFilter ref="B24:F29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1309722-8439-F544-AC5C-12891D6CF0A6}" name="Costs (Excluding Initial Capital Investments)" totalsRowLabel="Total Costs" dataDxfId="13" totalsRowDxfId="14"/>
    <tableColumn id="2" xr3:uid="{580A636C-DAE7-E54E-8C97-BD288F403FFF}" name="YEAR" dataDxfId="11" totalsRowDxfId="12"/>
    <tableColumn id="3" xr3:uid="{2716E4E4-6512-5E48-8E5B-74CD428618A5}" name="1" totalsRowFunction="sum" dataDxfId="9" totalsRowDxfId="10"/>
    <tableColumn id="4" xr3:uid="{DD27EED3-F73B-0C4B-8DC4-677346D6AEC4}" name="2" totalsRowFunction="sum" totalsRowDxfId="8"/>
    <tableColumn id="5" xr3:uid="{B95DE0CE-61D1-5B4A-8E0F-538E9C5B32CC}" name="3" totalsRowFunction="sum" totalsRowDxfId="7"/>
  </tableColumns>
  <tableStyleInfo name="TableStyleMedium3" showFirstColumn="0" showLastColumn="0" showRowStripes="1" showColumnStripes="0"/>
  <extLst>
    <ext xmlns:x14="http://schemas.microsoft.com/office/spreadsheetml/2009/9/main" uri="{504A1905-F514-4f6f-8877-14C23A59335A}">
      <x14:table altTextSummary="Enter Costs Excluding Initial Capital Investments and Annual amounts in this tab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95DD27-C8F5-9E48-AAC5-2A9F47BD7D69}" name="Totals" displayName="Totals" ref="B32:F38" totalsRowShown="0" headerRowDxfId="6">
  <autoFilter ref="B32:F38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8ADBEDA-D0C8-EA43-BE56-34925C160665}" name="Totals" dataDxfId="5"/>
    <tableColumn id="2" xr3:uid="{04019858-A061-1846-B9E6-59701F272DE3}" name="YEAR"/>
    <tableColumn id="3" xr3:uid="{F4DD0959-8901-2A45-BF23-F9157C62948A}" name="1"/>
    <tableColumn id="4" xr3:uid="{427FB41B-933A-C441-B814-92A273D28DF7}" name="2"/>
    <tableColumn id="5" xr3:uid="{08A78D74-0B95-4C4C-813F-C4C429D12207}" name="3"/>
  </tableColumns>
  <tableStyleInfo name="TableStyleMedium3" showFirstColumn="0" showLastColumn="0" showRowStripes="1" showColumnStripes="0"/>
  <extLst>
    <ext xmlns:x14="http://schemas.microsoft.com/office/spreadsheetml/2009/9/main" uri="{504A1905-F514-4f6f-8877-14C23A59335A}">
      <x14:table altTextSummary="Enter Totals items in this table. Annual amounts are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E5D31F-2A9F-1E47-9FCF-BA950D1F6233}" name="Metrics" displayName="Metrics" ref="B40:C43" totalsRowShown="0" headerRowDxfId="4">
  <autoFilter ref="B40:C43" xr:uid="{00000000-0009-0000-0100-000005000000}">
    <filterColumn colId="0" hiddenButton="1"/>
    <filterColumn colId="1" hiddenButton="1"/>
  </autoFilter>
  <tableColumns count="2">
    <tableColumn id="1" xr3:uid="{DC9A5D20-8684-A644-8548-77D31A4CB980}" name="Evaluation Metrics" dataDxfId="3"/>
    <tableColumn id="2" xr3:uid="{EB89C45D-4B46-E541-9A3D-4AB2D745E219}" name="Values"/>
  </tableColumns>
  <tableStyleInfo name="TableStyleMedium3" showFirstColumn="0" showLastColumn="0" showRowStripes="1" showColumnStripes="0"/>
  <extLst>
    <ext xmlns:x14="http://schemas.microsoft.com/office/spreadsheetml/2009/9/main" uri="{504A1905-F514-4f6f-8877-14C23A59335A}">
      <x14:table altTextSummary="Evaluation Metrics items and amounts are auto updated in this tabl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B64577-272B-6645-A93F-E286AB33CCF0}" name="Rate" displayName="Rate" ref="B6:C8" totalsRowShown="0" tableBorderDxfId="2" headerRowCellStyle="Heading 4">
  <autoFilter ref="B6:C8" xr:uid="{4A48B7AE-0418-4013-B926-B2BE0A0E551C}">
    <filterColumn colId="0" hiddenButton="1"/>
    <filterColumn colId="1" hiddenButton="1"/>
  </autoFilter>
  <tableColumns count="2">
    <tableColumn id="1" xr3:uid="{6E22A98C-5C20-1445-84DE-0DE0A72EDA6B}" name="Company Data"/>
    <tableColumn id="2" xr3:uid="{1DA20416-70C9-6A4E-A281-742CA14701E4}" name="Rate" dataDxfId="1"/>
  </tableColumns>
  <tableStyleInfo name="TableStyleMedium2" showFirstColumn="0" showLastColumn="0" showRowStripes="0" showColumnStripes="0"/>
  <extLst>
    <ext xmlns:x14="http://schemas.microsoft.com/office/spreadsheetml/2009/9/main" uri="{504A1905-F514-4f6f-8877-14C23A59335A}">
      <x14:table altTextSummary="Enter Company Data and Rate in this table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85ABC"/>
    <outlinePr summaryBelow="0" summaryRight="0"/>
  </sheetPr>
  <dimension ref="A1:Z998"/>
  <sheetViews>
    <sheetView showGridLines="0" tabSelected="1" zoomScale="215" workbookViewId="0">
      <selection sqref="A1:C1"/>
    </sheetView>
  </sheetViews>
  <sheetFormatPr baseColWidth="10" defaultColWidth="14.33203125" defaultRowHeight="15.75" customHeight="1" x14ac:dyDescent="0.15"/>
  <cols>
    <col min="1" max="1" width="26.5" customWidth="1"/>
    <col min="2" max="2" width="62.5" bestFit="1" customWidth="1"/>
    <col min="3" max="3" width="44" customWidth="1"/>
  </cols>
  <sheetData>
    <row r="1" spans="1:26" ht="22.5" customHeight="1" x14ac:dyDescent="0.15">
      <c r="A1" s="67" t="s">
        <v>11</v>
      </c>
      <c r="B1" s="68"/>
      <c r="C1" s="6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 x14ac:dyDescent="0.15">
      <c r="A2" s="69" t="s">
        <v>12</v>
      </c>
      <c r="B2" s="68"/>
      <c r="C2" s="6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 x14ac:dyDescent="0.15">
      <c r="A3" s="69" t="s">
        <v>13</v>
      </c>
      <c r="B3" s="68"/>
      <c r="C3" s="6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x14ac:dyDescent="0.15">
      <c r="A4" s="70" t="s">
        <v>14</v>
      </c>
      <c r="B4" s="68"/>
      <c r="C4" s="6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x14ac:dyDescent="0.15">
      <c r="A5" s="71"/>
      <c r="B5" s="72"/>
      <c r="C5" s="7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2" t="s">
        <v>0</v>
      </c>
      <c r="B6" s="66" t="s">
        <v>1</v>
      </c>
      <c r="C6" s="6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x14ac:dyDescent="0.15">
      <c r="A7" s="3" t="s">
        <v>2</v>
      </c>
      <c r="B7" s="125" t="s">
        <v>207</v>
      </c>
      <c r="C7" s="6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15">
      <c r="A8" s="4" t="s">
        <v>3</v>
      </c>
      <c r="B8" s="124" t="s">
        <v>208</v>
      </c>
      <c r="C8" s="126"/>
    </row>
    <row r="9" spans="1:26" ht="32" customHeight="1" x14ac:dyDescent="0.15">
      <c r="A9" s="4" t="s">
        <v>4</v>
      </c>
      <c r="B9" s="124" t="s">
        <v>209</v>
      </c>
      <c r="C9" s="126"/>
    </row>
    <row r="10" spans="1:26" ht="30" customHeight="1" x14ac:dyDescent="0.15">
      <c r="A10" s="3" t="s">
        <v>5</v>
      </c>
      <c r="B10" s="124" t="s">
        <v>210</v>
      </c>
      <c r="C10" s="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x14ac:dyDescent="0.15">
      <c r="A11" s="3" t="s">
        <v>6</v>
      </c>
      <c r="B11" s="124" t="s">
        <v>211</v>
      </c>
      <c r="C11" s="6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1" customHeight="1" x14ac:dyDescent="0.15">
      <c r="A12" s="3" t="s">
        <v>7</v>
      </c>
      <c r="B12" s="124" t="s">
        <v>212</v>
      </c>
      <c r="C12" s="6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 x14ac:dyDescent="0.15">
      <c r="A13" s="4" t="s">
        <v>8</v>
      </c>
      <c r="B13" s="124" t="s">
        <v>15</v>
      </c>
      <c r="C13" s="6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8" customHeight="1" x14ac:dyDescent="0.15">
      <c r="A14" s="5" t="s">
        <v>9</v>
      </c>
      <c r="B14" s="124" t="s">
        <v>213</v>
      </c>
      <c r="C14" s="65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" x14ac:dyDescent="0.15">
      <c r="A15" s="6" t="s">
        <v>10</v>
      </c>
      <c r="B15" s="7"/>
      <c r="C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" x14ac:dyDescent="0.15">
      <c r="A16" s="6" t="s">
        <v>10</v>
      </c>
      <c r="B16" s="7"/>
      <c r="C16" s="7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14">
    <mergeCell ref="B8:C8"/>
    <mergeCell ref="B9:C9"/>
    <mergeCell ref="B6:C6"/>
    <mergeCell ref="B7:C7"/>
    <mergeCell ref="A1:C1"/>
    <mergeCell ref="A2:C2"/>
    <mergeCell ref="A3:C3"/>
    <mergeCell ref="A4:C4"/>
    <mergeCell ref="A5:C5"/>
    <mergeCell ref="B10:C10"/>
    <mergeCell ref="B11:C11"/>
    <mergeCell ref="B12:C12"/>
    <mergeCell ref="B13:C13"/>
    <mergeCell ref="B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ADB9-6CA4-8443-966C-6F528330A380}">
  <sheetPr>
    <tabColor rgb="FF3D85C6"/>
    <outlinePr summaryBelow="0" summaryRight="0"/>
  </sheetPr>
  <dimension ref="A1:CE973"/>
  <sheetViews>
    <sheetView showGridLines="0" topLeftCell="B7" zoomScale="125" workbookViewId="0">
      <selection activeCell="C51" sqref="C51"/>
    </sheetView>
  </sheetViews>
  <sheetFormatPr baseColWidth="10" defaultColWidth="14.33203125" defaultRowHeight="15.75" customHeight="1" outlineLevelRow="1" x14ac:dyDescent="0.15"/>
  <cols>
    <col min="1" max="1" width="4.83203125" style="8" customWidth="1"/>
    <col min="2" max="2" width="12.6640625" style="8" customWidth="1"/>
    <col min="3" max="3" width="67.83203125" style="8" customWidth="1"/>
    <col min="4" max="4" width="27.83203125" style="8" customWidth="1"/>
    <col min="5" max="6" width="12" style="8" customWidth="1"/>
    <col min="7" max="7" width="9.83203125" style="8" customWidth="1"/>
    <col min="8" max="8" width="14.33203125" style="8"/>
    <col min="9" max="38" width="3.33203125" style="8" customWidth="1"/>
    <col min="39" max="83" width="3.83203125" style="8" customWidth="1"/>
    <col min="84" max="16384" width="14.33203125" style="8"/>
  </cols>
  <sheetData>
    <row r="1" spans="1:83" ht="21" customHeight="1" x14ac:dyDescent="0.15">
      <c r="A1" s="32"/>
      <c r="B1" s="64"/>
      <c r="C1" s="61"/>
      <c r="D1" s="61"/>
      <c r="E1" s="61"/>
      <c r="F1" s="19"/>
      <c r="G1" s="19"/>
      <c r="H1" s="61"/>
      <c r="I1" s="60"/>
      <c r="J1" s="51"/>
      <c r="K1" s="50"/>
      <c r="L1" s="59"/>
      <c r="M1" s="50"/>
      <c r="N1" s="50"/>
      <c r="O1" s="50"/>
      <c r="P1" s="50"/>
      <c r="Q1" s="50"/>
      <c r="R1" s="50"/>
      <c r="S1" s="32"/>
      <c r="T1" s="32"/>
      <c r="U1" s="32"/>
      <c r="V1" s="32"/>
      <c r="W1" s="32"/>
      <c r="X1" s="32"/>
      <c r="Y1" s="32"/>
      <c r="Z1" s="32"/>
    </row>
    <row r="2" spans="1:83" ht="21" customHeight="1" x14ac:dyDescent="0.15">
      <c r="A2" s="32"/>
      <c r="B2" s="64"/>
      <c r="C2" s="61"/>
      <c r="D2" s="61"/>
      <c r="E2" s="61"/>
      <c r="F2" s="19"/>
      <c r="G2" s="19"/>
      <c r="H2" s="61"/>
      <c r="I2" s="60"/>
      <c r="J2" s="51"/>
      <c r="K2" s="50"/>
      <c r="L2" s="59"/>
      <c r="M2" s="50"/>
      <c r="N2" s="50"/>
      <c r="O2" s="50"/>
      <c r="P2" s="50"/>
      <c r="Q2" s="50"/>
      <c r="R2" s="50"/>
      <c r="S2" s="32"/>
      <c r="T2" s="32"/>
      <c r="U2" s="32"/>
      <c r="V2" s="32"/>
      <c r="W2" s="32"/>
      <c r="X2" s="32"/>
      <c r="Y2" s="32"/>
      <c r="Z2" s="32"/>
    </row>
    <row r="3" spans="1:83" ht="21" customHeight="1" x14ac:dyDescent="0.15">
      <c r="A3" s="32"/>
      <c r="B3" s="64"/>
      <c r="C3" s="61"/>
      <c r="D3" s="61"/>
      <c r="E3" s="61"/>
      <c r="F3" s="19"/>
      <c r="G3" s="19"/>
      <c r="H3" s="61"/>
      <c r="I3" s="60"/>
      <c r="J3" s="51"/>
      <c r="K3" s="50"/>
      <c r="L3" s="59"/>
      <c r="M3" s="50"/>
      <c r="N3" s="50"/>
      <c r="O3" s="50"/>
      <c r="P3" s="50"/>
      <c r="Q3" s="50"/>
      <c r="R3" s="50"/>
      <c r="S3" s="32"/>
      <c r="T3" s="32"/>
      <c r="U3" s="32"/>
      <c r="V3" s="32"/>
      <c r="W3" s="32"/>
      <c r="X3" s="32"/>
      <c r="Y3" s="32"/>
      <c r="Z3" s="32"/>
    </row>
    <row r="4" spans="1:83" ht="21" customHeight="1" x14ac:dyDescent="0.15">
      <c r="A4" s="32"/>
      <c r="B4" s="64"/>
      <c r="C4" s="61"/>
      <c r="D4" s="61"/>
      <c r="E4" s="61"/>
      <c r="F4" s="19"/>
      <c r="G4" s="19"/>
      <c r="H4" s="61"/>
      <c r="I4" s="60"/>
      <c r="J4" s="51"/>
      <c r="K4" s="50"/>
      <c r="L4" s="59"/>
      <c r="M4" s="50"/>
      <c r="N4" s="50"/>
      <c r="O4" s="50"/>
      <c r="P4" s="50"/>
      <c r="Q4" s="50"/>
      <c r="R4" s="50"/>
      <c r="S4" s="32"/>
      <c r="T4" s="32"/>
      <c r="U4" s="32"/>
      <c r="V4" s="32"/>
      <c r="W4" s="32"/>
      <c r="X4" s="32"/>
      <c r="Y4" s="32"/>
      <c r="Z4" s="32"/>
    </row>
    <row r="5" spans="1:83" ht="17.25" customHeight="1" x14ac:dyDescent="0.15">
      <c r="A5" s="32"/>
      <c r="B5" s="64"/>
      <c r="C5" s="61"/>
      <c r="D5" s="61"/>
      <c r="E5" s="61"/>
      <c r="F5" s="19"/>
      <c r="G5" s="19"/>
      <c r="H5" s="61"/>
      <c r="I5" s="60"/>
      <c r="J5" s="51"/>
      <c r="K5" s="50"/>
      <c r="L5" s="59"/>
      <c r="M5" s="50"/>
      <c r="N5" s="50"/>
      <c r="O5" s="50"/>
      <c r="P5" s="50"/>
      <c r="Q5" s="50"/>
      <c r="R5" s="50"/>
      <c r="S5" s="32"/>
      <c r="T5" s="32"/>
      <c r="U5" s="32"/>
      <c r="V5" s="32"/>
      <c r="W5" s="32"/>
      <c r="X5" s="32"/>
      <c r="Y5" s="32"/>
      <c r="Z5" s="32"/>
    </row>
    <row r="6" spans="1:83" ht="1.5" customHeight="1" x14ac:dyDescent="0.35">
      <c r="A6" s="32"/>
      <c r="B6" s="63"/>
      <c r="C6" s="61"/>
      <c r="D6" s="62"/>
      <c r="E6" s="61"/>
      <c r="F6" s="19"/>
      <c r="G6" s="19"/>
      <c r="H6" s="61"/>
      <c r="I6" s="60"/>
      <c r="J6" s="51"/>
      <c r="K6" s="50"/>
      <c r="L6" s="59"/>
      <c r="M6" s="50"/>
      <c r="N6" s="50"/>
      <c r="O6" s="50"/>
      <c r="P6" s="50"/>
      <c r="Q6" s="50"/>
      <c r="R6" s="50"/>
      <c r="S6" s="32"/>
      <c r="T6" s="32"/>
      <c r="U6" s="32"/>
      <c r="V6" s="32"/>
      <c r="W6" s="32"/>
      <c r="X6" s="32"/>
      <c r="Y6" s="32"/>
      <c r="Z6" s="32"/>
    </row>
    <row r="7" spans="1:83" ht="37" x14ac:dyDescent="0.35">
      <c r="A7" s="57"/>
      <c r="B7" s="85" t="s">
        <v>93</v>
      </c>
      <c r="C7" s="74"/>
      <c r="D7" s="74"/>
      <c r="E7" s="74"/>
      <c r="F7" s="74"/>
      <c r="G7" s="74"/>
      <c r="H7" s="74"/>
      <c r="I7" s="86"/>
      <c r="J7" s="74"/>
      <c r="K7" s="74"/>
      <c r="L7" s="74"/>
      <c r="M7" s="74"/>
      <c r="N7" s="58"/>
      <c r="O7" s="58"/>
      <c r="P7" s="58"/>
      <c r="Q7" s="58"/>
      <c r="R7" s="58"/>
      <c r="S7" s="87"/>
      <c r="T7" s="74"/>
      <c r="U7" s="74"/>
      <c r="V7" s="74"/>
      <c r="W7" s="74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</row>
    <row r="8" spans="1:83" ht="21" customHeight="1" x14ac:dyDescent="0.35">
      <c r="A8" s="54"/>
      <c r="C8" s="56"/>
      <c r="D8" s="56"/>
      <c r="E8" s="56"/>
      <c r="F8" s="56"/>
      <c r="G8" s="56"/>
      <c r="H8" s="56"/>
      <c r="I8" s="55"/>
      <c r="J8" s="55"/>
      <c r="K8" s="55"/>
      <c r="L8" s="55"/>
      <c r="M8" s="55"/>
      <c r="N8" s="55"/>
      <c r="O8" s="55"/>
      <c r="P8" s="55"/>
      <c r="Q8" s="55"/>
      <c r="R8" s="55"/>
      <c r="S8" s="32"/>
      <c r="T8" s="32"/>
      <c r="U8" s="32"/>
      <c r="V8" s="32"/>
      <c r="W8" s="32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</row>
    <row r="9" spans="1:83" ht="21" customHeight="1" x14ac:dyDescent="0.15">
      <c r="A9" s="32"/>
      <c r="B9" s="77" t="s">
        <v>92</v>
      </c>
      <c r="C9" s="74"/>
      <c r="D9" s="88"/>
      <c r="E9" s="74"/>
      <c r="F9" s="74"/>
      <c r="G9" s="74"/>
      <c r="H9" s="53"/>
      <c r="I9" s="77" t="s">
        <v>91</v>
      </c>
      <c r="J9" s="74"/>
      <c r="K9" s="74"/>
      <c r="L9" s="74"/>
      <c r="M9" s="74"/>
      <c r="N9" s="89" t="s">
        <v>90</v>
      </c>
      <c r="O9" s="74"/>
      <c r="P9" s="74"/>
      <c r="Q9" s="74"/>
      <c r="R9" s="74"/>
      <c r="S9" s="74"/>
      <c r="T9" s="74"/>
      <c r="U9" s="74"/>
      <c r="V9" s="74"/>
      <c r="W9" s="74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</row>
    <row r="10" spans="1:83" ht="21" customHeight="1" x14ac:dyDescent="0.15">
      <c r="A10" s="32"/>
      <c r="B10" s="77" t="s">
        <v>89</v>
      </c>
      <c r="C10" s="74"/>
      <c r="D10" s="78"/>
      <c r="E10" s="74"/>
      <c r="F10" s="74"/>
      <c r="G10" s="74"/>
      <c r="H10" s="52"/>
      <c r="I10" s="77" t="s">
        <v>88</v>
      </c>
      <c r="J10" s="74"/>
      <c r="K10" s="74"/>
      <c r="L10" s="74"/>
      <c r="M10" s="74"/>
      <c r="N10" s="79" t="s">
        <v>87</v>
      </c>
      <c r="O10" s="74"/>
      <c r="P10" s="74"/>
      <c r="Q10" s="74"/>
      <c r="R10" s="74"/>
      <c r="S10" s="74"/>
      <c r="T10" s="74"/>
      <c r="U10" s="74"/>
      <c r="V10" s="74"/>
      <c r="W10" s="74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</row>
    <row r="11" spans="1:83" ht="21" customHeight="1" x14ac:dyDescent="0.15">
      <c r="A11" s="32"/>
      <c r="B11" s="50"/>
      <c r="C11" s="50"/>
      <c r="D11" s="50"/>
      <c r="E11" s="50"/>
      <c r="F11" s="50"/>
      <c r="G11" s="51"/>
      <c r="H11" s="51"/>
      <c r="I11" s="50"/>
      <c r="J11" s="50"/>
      <c r="K11" s="50"/>
      <c r="L11" s="50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</row>
    <row r="12" spans="1:83" ht="21" customHeight="1" x14ac:dyDescent="0.15">
      <c r="A12" s="32"/>
      <c r="B12" s="50"/>
      <c r="C12" s="50"/>
      <c r="D12" s="50"/>
      <c r="E12" s="50"/>
      <c r="F12" s="50"/>
      <c r="G12" s="51"/>
      <c r="H12" s="51"/>
      <c r="I12" s="50"/>
      <c r="J12" s="50"/>
      <c r="K12" s="50"/>
      <c r="L12" s="50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</row>
    <row r="13" spans="1:83" ht="17.25" customHeight="1" x14ac:dyDescent="0.15">
      <c r="A13" s="49"/>
      <c r="B13" s="80" t="s">
        <v>86</v>
      </c>
      <c r="C13" s="82" t="s">
        <v>85</v>
      </c>
      <c r="D13" s="82" t="s">
        <v>84</v>
      </c>
      <c r="E13" s="82" t="s">
        <v>83</v>
      </c>
      <c r="F13" s="82" t="s">
        <v>82</v>
      </c>
      <c r="G13" s="82" t="s">
        <v>81</v>
      </c>
      <c r="H13" s="82" t="s">
        <v>80</v>
      </c>
      <c r="I13" s="83" t="s">
        <v>79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84" t="s">
        <v>78</v>
      </c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6" t="s">
        <v>77</v>
      </c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</row>
    <row r="14" spans="1:83" ht="17.25" customHeight="1" x14ac:dyDescent="0.15">
      <c r="A14" s="44"/>
      <c r="B14" s="81"/>
      <c r="C14" s="81"/>
      <c r="D14" s="81"/>
      <c r="E14" s="81"/>
      <c r="F14" s="81"/>
      <c r="G14" s="81"/>
      <c r="H14" s="81"/>
      <c r="I14" s="75" t="s">
        <v>76</v>
      </c>
      <c r="J14" s="74"/>
      <c r="K14" s="74"/>
      <c r="L14" s="74"/>
      <c r="M14" s="74"/>
      <c r="N14" s="73" t="s">
        <v>75</v>
      </c>
      <c r="O14" s="74"/>
      <c r="P14" s="74"/>
      <c r="Q14" s="74"/>
      <c r="R14" s="74"/>
      <c r="S14" s="75" t="s">
        <v>74</v>
      </c>
      <c r="T14" s="74"/>
      <c r="U14" s="74"/>
      <c r="V14" s="74"/>
      <c r="W14" s="74"/>
      <c r="X14" s="73" t="s">
        <v>73</v>
      </c>
      <c r="Y14" s="74"/>
      <c r="Z14" s="74"/>
      <c r="AA14" s="74"/>
      <c r="AB14" s="74"/>
      <c r="AC14" s="75" t="s">
        <v>72</v>
      </c>
      <c r="AD14" s="74"/>
      <c r="AE14" s="74"/>
      <c r="AF14" s="74"/>
      <c r="AG14" s="74"/>
      <c r="AH14" s="73" t="s">
        <v>71</v>
      </c>
      <c r="AI14" s="74"/>
      <c r="AJ14" s="74"/>
      <c r="AK14" s="74"/>
      <c r="AL14" s="74"/>
      <c r="AM14" s="75" t="s">
        <v>70</v>
      </c>
      <c r="AN14" s="74"/>
      <c r="AO14" s="74"/>
      <c r="AP14" s="74"/>
      <c r="AQ14" s="74"/>
      <c r="AR14" s="73" t="s">
        <v>69</v>
      </c>
      <c r="AS14" s="74"/>
      <c r="AT14" s="74"/>
      <c r="AU14" s="74"/>
      <c r="AV14" s="74"/>
      <c r="AW14" s="75" t="s">
        <v>68</v>
      </c>
      <c r="AX14" s="74"/>
      <c r="AY14" s="74"/>
      <c r="AZ14" s="74"/>
      <c r="BA14" s="74"/>
      <c r="BB14" s="73" t="s">
        <v>67</v>
      </c>
      <c r="BC14" s="74"/>
      <c r="BD14" s="74"/>
      <c r="BE14" s="74"/>
      <c r="BF14" s="74"/>
      <c r="BG14" s="75" t="s">
        <v>66</v>
      </c>
      <c r="BH14" s="74"/>
      <c r="BI14" s="74"/>
      <c r="BJ14" s="74"/>
      <c r="BK14" s="74"/>
      <c r="BL14" s="73" t="s">
        <v>65</v>
      </c>
      <c r="BM14" s="74"/>
      <c r="BN14" s="74"/>
      <c r="BO14" s="74"/>
      <c r="BP14" s="74"/>
      <c r="BQ14" s="75" t="s">
        <v>64</v>
      </c>
      <c r="BR14" s="74"/>
      <c r="BS14" s="74"/>
      <c r="BT14" s="74"/>
      <c r="BU14" s="74"/>
      <c r="BV14" s="73" t="s">
        <v>63</v>
      </c>
      <c r="BW14" s="74"/>
      <c r="BX14" s="74"/>
      <c r="BY14" s="74"/>
      <c r="BZ14" s="74"/>
      <c r="CA14" s="75" t="s">
        <v>62</v>
      </c>
      <c r="CB14" s="74"/>
      <c r="CC14" s="74"/>
      <c r="CD14" s="74"/>
      <c r="CE14" s="74"/>
    </row>
    <row r="15" spans="1:83" ht="17.25" customHeight="1" x14ac:dyDescent="0.15">
      <c r="A15" s="44"/>
      <c r="B15" s="81"/>
      <c r="C15" s="81"/>
      <c r="D15" s="81"/>
      <c r="E15" s="81"/>
      <c r="F15" s="81"/>
      <c r="G15" s="81"/>
      <c r="H15" s="81"/>
      <c r="I15" s="46" t="s">
        <v>61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7"/>
      <c r="AF15" s="46" t="s">
        <v>60</v>
      </c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  <c r="BB15" s="46" t="s">
        <v>59</v>
      </c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7"/>
      <c r="BW15" s="46" t="s">
        <v>58</v>
      </c>
      <c r="BX15" s="45"/>
      <c r="BY15" s="45"/>
      <c r="BZ15" s="45"/>
      <c r="CA15" s="45"/>
      <c r="CB15" s="45"/>
      <c r="CC15" s="45"/>
      <c r="CD15" s="45"/>
      <c r="CE15" s="45"/>
    </row>
    <row r="16" spans="1:83" ht="17.25" customHeight="1" x14ac:dyDescent="0.15">
      <c r="A16" s="44"/>
      <c r="B16" s="81"/>
      <c r="C16" s="81"/>
      <c r="D16" s="81"/>
      <c r="E16" s="81"/>
      <c r="F16" s="81"/>
      <c r="G16" s="81"/>
      <c r="H16" s="81"/>
      <c r="I16" s="43" t="s">
        <v>57</v>
      </c>
      <c r="J16" s="43" t="s">
        <v>56</v>
      </c>
      <c r="K16" s="43" t="s">
        <v>55</v>
      </c>
      <c r="L16" s="43" t="s">
        <v>54</v>
      </c>
      <c r="M16" s="43" t="s">
        <v>53</v>
      </c>
      <c r="N16" s="43" t="s">
        <v>57</v>
      </c>
      <c r="O16" s="43" t="s">
        <v>56</v>
      </c>
      <c r="P16" s="43" t="s">
        <v>55</v>
      </c>
      <c r="Q16" s="43" t="s">
        <v>54</v>
      </c>
      <c r="R16" s="43" t="s">
        <v>53</v>
      </c>
      <c r="S16" s="43" t="s">
        <v>57</v>
      </c>
      <c r="T16" s="43" t="s">
        <v>56</v>
      </c>
      <c r="U16" s="43" t="s">
        <v>55</v>
      </c>
      <c r="V16" s="43" t="s">
        <v>54</v>
      </c>
      <c r="W16" s="43" t="s">
        <v>53</v>
      </c>
      <c r="X16" s="43" t="s">
        <v>57</v>
      </c>
      <c r="Y16" s="43" t="s">
        <v>56</v>
      </c>
      <c r="Z16" s="43" t="s">
        <v>55</v>
      </c>
      <c r="AA16" s="43" t="s">
        <v>54</v>
      </c>
      <c r="AB16" s="43" t="s">
        <v>53</v>
      </c>
      <c r="AC16" s="43" t="s">
        <v>57</v>
      </c>
      <c r="AD16" s="43" t="s">
        <v>56</v>
      </c>
      <c r="AE16" s="43" t="s">
        <v>55</v>
      </c>
      <c r="AF16" s="43" t="s">
        <v>54</v>
      </c>
      <c r="AG16" s="43" t="s">
        <v>53</v>
      </c>
      <c r="AH16" s="43" t="s">
        <v>57</v>
      </c>
      <c r="AI16" s="43" t="s">
        <v>56</v>
      </c>
      <c r="AJ16" s="43" t="s">
        <v>55</v>
      </c>
      <c r="AK16" s="43" t="s">
        <v>54</v>
      </c>
      <c r="AL16" s="43" t="s">
        <v>53</v>
      </c>
      <c r="AM16" s="42" t="s">
        <v>57</v>
      </c>
      <c r="AN16" s="42" t="s">
        <v>56</v>
      </c>
      <c r="AO16" s="42" t="s">
        <v>55</v>
      </c>
      <c r="AP16" s="42" t="s">
        <v>54</v>
      </c>
      <c r="AQ16" s="42" t="s">
        <v>53</v>
      </c>
      <c r="AR16" s="42" t="s">
        <v>57</v>
      </c>
      <c r="AS16" s="42" t="s">
        <v>56</v>
      </c>
      <c r="AT16" s="42" t="s">
        <v>55</v>
      </c>
      <c r="AU16" s="42" t="s">
        <v>54</v>
      </c>
      <c r="AV16" s="42" t="s">
        <v>53</v>
      </c>
      <c r="AW16" s="42" t="s">
        <v>57</v>
      </c>
      <c r="AX16" s="42" t="s">
        <v>56</v>
      </c>
      <c r="AY16" s="42" t="s">
        <v>55</v>
      </c>
      <c r="AZ16" s="42" t="s">
        <v>54</v>
      </c>
      <c r="BA16" s="42" t="s">
        <v>53</v>
      </c>
      <c r="BB16" s="41" t="s">
        <v>57</v>
      </c>
      <c r="BC16" s="41" t="s">
        <v>56</v>
      </c>
      <c r="BD16" s="41" t="s">
        <v>55</v>
      </c>
      <c r="BE16" s="41" t="s">
        <v>54</v>
      </c>
      <c r="BF16" s="41" t="s">
        <v>53</v>
      </c>
      <c r="BG16" s="41" t="s">
        <v>57</v>
      </c>
      <c r="BH16" s="41" t="s">
        <v>56</v>
      </c>
      <c r="BI16" s="41" t="s">
        <v>55</v>
      </c>
      <c r="BJ16" s="41" t="s">
        <v>54</v>
      </c>
      <c r="BK16" s="41" t="s">
        <v>53</v>
      </c>
      <c r="BL16" s="41" t="s">
        <v>57</v>
      </c>
      <c r="BM16" s="41" t="s">
        <v>56</v>
      </c>
      <c r="BN16" s="41" t="s">
        <v>55</v>
      </c>
      <c r="BO16" s="41" t="s">
        <v>54</v>
      </c>
      <c r="BP16" s="41" t="s">
        <v>53</v>
      </c>
      <c r="BQ16" s="41" t="s">
        <v>57</v>
      </c>
      <c r="BR16" s="41" t="s">
        <v>56</v>
      </c>
      <c r="BS16" s="41" t="s">
        <v>55</v>
      </c>
      <c r="BT16" s="41" t="s">
        <v>54</v>
      </c>
      <c r="BU16" s="41" t="s">
        <v>53</v>
      </c>
      <c r="BV16" s="41" t="s">
        <v>57</v>
      </c>
      <c r="BW16" s="41" t="s">
        <v>56</v>
      </c>
      <c r="BX16" s="41" t="s">
        <v>55</v>
      </c>
      <c r="BY16" s="41" t="s">
        <v>54</v>
      </c>
      <c r="BZ16" s="41" t="s">
        <v>53</v>
      </c>
      <c r="CA16" s="41" t="s">
        <v>57</v>
      </c>
      <c r="CB16" s="41" t="s">
        <v>56</v>
      </c>
      <c r="CC16" s="41" t="s">
        <v>55</v>
      </c>
      <c r="CD16" s="41" t="s">
        <v>54</v>
      </c>
      <c r="CE16" s="41" t="s">
        <v>53</v>
      </c>
    </row>
    <row r="17" spans="1:83" ht="21" customHeight="1" x14ac:dyDescent="0.15">
      <c r="A17" s="32"/>
      <c r="B17" s="31">
        <v>1</v>
      </c>
      <c r="C17" s="30" t="s">
        <v>52</v>
      </c>
      <c r="D17" s="27"/>
      <c r="E17" s="27"/>
      <c r="F17" s="27"/>
      <c r="G17" s="27"/>
      <c r="H17" s="27"/>
      <c r="I17" s="40">
        <v>1</v>
      </c>
      <c r="J17" s="40">
        <v>2</v>
      </c>
      <c r="K17" s="40">
        <v>3</v>
      </c>
      <c r="L17" s="40">
        <v>4</v>
      </c>
      <c r="M17" s="40">
        <v>5</v>
      </c>
      <c r="N17" s="40">
        <v>8</v>
      </c>
      <c r="O17" s="40">
        <v>9</v>
      </c>
      <c r="P17" s="40">
        <v>10</v>
      </c>
      <c r="Q17" s="40">
        <v>11</v>
      </c>
      <c r="R17" s="40">
        <v>12</v>
      </c>
      <c r="S17" s="40">
        <v>15</v>
      </c>
      <c r="T17" s="40">
        <v>16</v>
      </c>
      <c r="U17" s="40">
        <v>17</v>
      </c>
      <c r="V17" s="40">
        <v>18</v>
      </c>
      <c r="W17" s="40">
        <v>19</v>
      </c>
      <c r="X17" s="40">
        <v>22</v>
      </c>
      <c r="Y17" s="40">
        <v>23</v>
      </c>
      <c r="Z17" s="40">
        <v>24</v>
      </c>
      <c r="AA17" s="40">
        <v>25</v>
      </c>
      <c r="AB17" s="40">
        <v>26</v>
      </c>
      <c r="AC17" s="40">
        <v>29</v>
      </c>
      <c r="AD17" s="40">
        <v>30</v>
      </c>
      <c r="AE17" s="40">
        <v>31</v>
      </c>
      <c r="AF17" s="40">
        <v>1</v>
      </c>
      <c r="AG17" s="40">
        <v>2</v>
      </c>
      <c r="AH17" s="40">
        <v>5</v>
      </c>
      <c r="AI17" s="40">
        <v>6</v>
      </c>
      <c r="AJ17" s="40">
        <v>7</v>
      </c>
      <c r="AK17" s="40">
        <v>8</v>
      </c>
      <c r="AL17" s="40">
        <v>9</v>
      </c>
      <c r="AM17" s="39">
        <v>12</v>
      </c>
      <c r="AN17" s="39">
        <v>13</v>
      </c>
      <c r="AO17" s="39">
        <v>14</v>
      </c>
      <c r="AP17" s="39">
        <v>15</v>
      </c>
      <c r="AQ17" s="39">
        <v>16</v>
      </c>
      <c r="AR17" s="39">
        <v>19</v>
      </c>
      <c r="AS17" s="39">
        <v>20</v>
      </c>
      <c r="AT17" s="39">
        <v>21</v>
      </c>
      <c r="AU17" s="39">
        <v>22</v>
      </c>
      <c r="AV17" s="39">
        <v>23</v>
      </c>
      <c r="AW17" s="39">
        <v>26</v>
      </c>
      <c r="AX17" s="39">
        <v>27</v>
      </c>
      <c r="AY17" s="39">
        <v>28</v>
      </c>
      <c r="AZ17" s="39">
        <v>29</v>
      </c>
      <c r="BA17" s="39">
        <v>30</v>
      </c>
      <c r="BB17" s="38">
        <v>3</v>
      </c>
      <c r="BC17" s="38">
        <v>4</v>
      </c>
      <c r="BD17" s="38">
        <v>5</v>
      </c>
      <c r="BE17" s="38">
        <v>6</v>
      </c>
      <c r="BF17" s="38">
        <v>7</v>
      </c>
      <c r="BG17" s="38">
        <v>10</v>
      </c>
      <c r="BH17" s="38">
        <v>11</v>
      </c>
      <c r="BI17" s="38">
        <v>12</v>
      </c>
      <c r="BJ17" s="38">
        <v>13</v>
      </c>
      <c r="BK17" s="38">
        <v>14</v>
      </c>
      <c r="BL17" s="38">
        <v>17</v>
      </c>
      <c r="BM17" s="38">
        <v>18</v>
      </c>
      <c r="BN17" s="38">
        <v>19</v>
      </c>
      <c r="BO17" s="38">
        <v>20</v>
      </c>
      <c r="BP17" s="38">
        <v>21</v>
      </c>
      <c r="BQ17" s="38">
        <v>24</v>
      </c>
      <c r="BR17" s="38">
        <v>25</v>
      </c>
      <c r="BS17" s="38">
        <v>26</v>
      </c>
      <c r="BT17" s="38">
        <v>27</v>
      </c>
      <c r="BU17" s="38">
        <v>28</v>
      </c>
      <c r="BV17" s="38">
        <v>31</v>
      </c>
      <c r="BW17" s="38">
        <v>1</v>
      </c>
      <c r="BX17" s="38">
        <v>2</v>
      </c>
      <c r="BY17" s="38">
        <v>3</v>
      </c>
      <c r="BZ17" s="38">
        <v>4</v>
      </c>
      <c r="CA17" s="38">
        <v>7</v>
      </c>
      <c r="CB17" s="38">
        <v>8</v>
      </c>
      <c r="CC17" s="38">
        <v>9</v>
      </c>
      <c r="CD17" s="38">
        <v>10</v>
      </c>
      <c r="CE17" s="38">
        <v>11</v>
      </c>
    </row>
    <row r="18" spans="1:83" ht="14" outlineLevel="1" x14ac:dyDescent="0.15">
      <c r="A18" s="19"/>
      <c r="B18" s="18">
        <v>1.1000000000000001</v>
      </c>
      <c r="C18" s="37" t="s">
        <v>51</v>
      </c>
      <c r="D18" s="15" t="s">
        <v>35</v>
      </c>
      <c r="E18" s="16" t="s">
        <v>50</v>
      </c>
      <c r="F18" s="16" t="s">
        <v>49</v>
      </c>
      <c r="G18" s="15">
        <v>10</v>
      </c>
      <c r="H18" s="14">
        <v>0</v>
      </c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5"/>
      <c r="T18" s="35"/>
      <c r="U18" s="35"/>
      <c r="V18" s="35"/>
      <c r="W18" s="35"/>
      <c r="X18" s="35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</row>
    <row r="19" spans="1:83" ht="17.25" customHeight="1" outlineLevel="1" x14ac:dyDescent="0.15">
      <c r="A19" s="19"/>
      <c r="B19" s="18">
        <v>1.2</v>
      </c>
      <c r="C19" s="37" t="s">
        <v>48</v>
      </c>
      <c r="D19" s="15" t="s">
        <v>25</v>
      </c>
      <c r="E19" s="16" t="s">
        <v>47</v>
      </c>
      <c r="F19" s="16" t="s">
        <v>46</v>
      </c>
      <c r="G19" s="15">
        <v>10</v>
      </c>
      <c r="H19" s="14">
        <v>0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</row>
    <row r="20" spans="1:83" ht="17.25" customHeight="1" outlineLevel="1" x14ac:dyDescent="0.15">
      <c r="A20" s="19"/>
      <c r="B20" s="18">
        <v>1.3</v>
      </c>
      <c r="C20" s="37" t="s">
        <v>45</v>
      </c>
      <c r="D20" s="15" t="s">
        <v>44</v>
      </c>
      <c r="E20" s="16" t="s">
        <v>43</v>
      </c>
      <c r="F20" s="16" t="s">
        <v>42</v>
      </c>
      <c r="G20" s="15">
        <v>10</v>
      </c>
      <c r="H20" s="14">
        <v>0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5"/>
      <c r="AN20" s="35"/>
      <c r="AO20" s="35"/>
      <c r="AP20" s="35"/>
      <c r="AQ20" s="35"/>
      <c r="AR20" s="35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</row>
    <row r="21" spans="1:83" ht="21" customHeight="1" x14ac:dyDescent="0.15">
      <c r="A21" s="32"/>
      <c r="B21" s="31">
        <v>2</v>
      </c>
      <c r="C21" s="30" t="s">
        <v>41</v>
      </c>
      <c r="D21" s="28"/>
      <c r="E21" s="29"/>
      <c r="F21" s="29"/>
      <c r="G21" s="28"/>
      <c r="H21" s="27"/>
      <c r="I21" s="24"/>
      <c r="J21" s="26"/>
      <c r="K21" s="25"/>
      <c r="L21" s="25"/>
      <c r="M21" s="24"/>
      <c r="N21" s="24"/>
      <c r="O21" s="26"/>
      <c r="P21" s="25"/>
      <c r="Q21" s="25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</row>
    <row r="22" spans="1:83" ht="17.25" customHeight="1" outlineLevel="1" x14ac:dyDescent="0.15">
      <c r="A22" s="19"/>
      <c r="B22" s="18">
        <v>2.1</v>
      </c>
      <c r="C22" s="23" t="s">
        <v>40</v>
      </c>
      <c r="D22" s="15" t="s">
        <v>39</v>
      </c>
      <c r="E22" s="16" t="s">
        <v>38</v>
      </c>
      <c r="F22" s="16" t="s">
        <v>37</v>
      </c>
      <c r="G22" s="15">
        <v>3</v>
      </c>
      <c r="H22" s="14">
        <v>0</v>
      </c>
      <c r="I22" s="22"/>
      <c r="J22" s="21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33"/>
      <c r="AN22" s="33"/>
      <c r="AO22" s="33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</row>
    <row r="23" spans="1:83" ht="14" outlineLevel="1" x14ac:dyDescent="0.15">
      <c r="A23" s="19"/>
      <c r="B23" s="18">
        <v>2.2000000000000002</v>
      </c>
      <c r="C23" s="17" t="s">
        <v>36</v>
      </c>
      <c r="D23" s="15" t="s">
        <v>35</v>
      </c>
      <c r="E23" s="16" t="s">
        <v>34</v>
      </c>
      <c r="F23" s="16" t="s">
        <v>33</v>
      </c>
      <c r="G23" s="16" t="s">
        <v>32</v>
      </c>
      <c r="H23" s="34">
        <v>0</v>
      </c>
      <c r="I23" s="13"/>
      <c r="J23" s="12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33"/>
      <c r="AQ23" s="33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</row>
    <row r="24" spans="1:83" ht="17.25" customHeight="1" outlineLevel="1" x14ac:dyDescent="0.15">
      <c r="A24" s="19"/>
      <c r="B24" s="18">
        <v>2.2999999999999998</v>
      </c>
      <c r="C24" s="20" t="s">
        <v>31</v>
      </c>
      <c r="D24" s="15" t="s">
        <v>30</v>
      </c>
      <c r="E24" s="16" t="s">
        <v>29</v>
      </c>
      <c r="F24" s="16" t="s">
        <v>28</v>
      </c>
      <c r="G24" s="15">
        <v>10</v>
      </c>
      <c r="H24" s="14">
        <v>0</v>
      </c>
      <c r="I24" s="13"/>
      <c r="J24" s="12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0"/>
      <c r="AN24" s="10"/>
      <c r="AO24" s="10"/>
      <c r="AP24" s="10"/>
      <c r="AQ24" s="10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10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</row>
    <row r="25" spans="1:83" ht="21" customHeight="1" x14ac:dyDescent="0.15">
      <c r="A25" s="32"/>
      <c r="B25" s="31">
        <v>3</v>
      </c>
      <c r="C25" s="30" t="s">
        <v>27</v>
      </c>
      <c r="D25" s="28"/>
      <c r="E25" s="29"/>
      <c r="F25" s="29"/>
      <c r="G25" s="28"/>
      <c r="H25" s="27"/>
      <c r="I25" s="24"/>
      <c r="J25" s="26"/>
      <c r="K25" s="25"/>
      <c r="L25" s="25"/>
      <c r="M25" s="24"/>
      <c r="N25" s="24"/>
      <c r="O25" s="26"/>
      <c r="P25" s="25"/>
      <c r="Q25" s="25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</row>
    <row r="26" spans="1:83" ht="17.25" customHeight="1" outlineLevel="1" x14ac:dyDescent="0.15">
      <c r="A26" s="19"/>
      <c r="B26" s="18">
        <v>3.1</v>
      </c>
      <c r="C26" s="23" t="s">
        <v>26</v>
      </c>
      <c r="D26" s="15" t="s">
        <v>25</v>
      </c>
      <c r="E26" s="16" t="s">
        <v>24</v>
      </c>
      <c r="F26" s="16" t="s">
        <v>23</v>
      </c>
      <c r="G26" s="15">
        <v>10</v>
      </c>
      <c r="H26" s="14">
        <v>0</v>
      </c>
      <c r="I26" s="22"/>
      <c r="J26" s="21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</row>
    <row r="27" spans="1:83" ht="14" outlineLevel="1" x14ac:dyDescent="0.15">
      <c r="A27" s="19"/>
      <c r="B27" s="18">
        <v>3.2</v>
      </c>
      <c r="C27" s="20" t="s">
        <v>22</v>
      </c>
      <c r="D27" s="15" t="s">
        <v>18</v>
      </c>
      <c r="E27" s="16" t="s">
        <v>21</v>
      </c>
      <c r="F27" s="16" t="s">
        <v>20</v>
      </c>
      <c r="G27" s="15">
        <v>10</v>
      </c>
      <c r="H27" s="14">
        <v>0</v>
      </c>
      <c r="I27" s="13"/>
      <c r="J27" s="12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10"/>
      <c r="BW27" s="10"/>
      <c r="BX27" s="10"/>
      <c r="BY27" s="10"/>
      <c r="BZ27" s="10"/>
      <c r="CA27" s="10"/>
      <c r="CB27" s="10"/>
      <c r="CC27" s="10"/>
      <c r="CD27" s="10"/>
      <c r="CE27" s="10"/>
    </row>
    <row r="28" spans="1:83" ht="17.25" customHeight="1" outlineLevel="1" x14ac:dyDescent="0.15">
      <c r="A28" s="19"/>
      <c r="B28" s="18">
        <v>3.3</v>
      </c>
      <c r="C28" s="17" t="s">
        <v>19</v>
      </c>
      <c r="D28" s="15" t="s">
        <v>18</v>
      </c>
      <c r="E28" s="16" t="s">
        <v>17</v>
      </c>
      <c r="F28" s="16" t="s">
        <v>16</v>
      </c>
      <c r="G28" s="15">
        <v>10</v>
      </c>
      <c r="H28" s="14">
        <v>0</v>
      </c>
      <c r="I28" s="13"/>
      <c r="J28" s="12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0"/>
      <c r="BR28" s="10"/>
      <c r="BS28" s="10"/>
      <c r="BT28" s="10"/>
      <c r="BU28" s="10"/>
      <c r="BV28" s="9"/>
      <c r="BW28" s="9"/>
      <c r="BX28" s="9"/>
      <c r="BY28" s="9"/>
      <c r="BZ28" s="9"/>
      <c r="CA28" s="9"/>
      <c r="CB28" s="9"/>
      <c r="CC28" s="9"/>
      <c r="CD28" s="9"/>
      <c r="CE28" s="9"/>
    </row>
    <row r="29" spans="1:83" ht="13" x14ac:dyDescent="0.15"/>
    <row r="30" spans="1:83" ht="13" x14ac:dyDescent="0.15"/>
    <row r="31" spans="1:83" ht="13" x14ac:dyDescent="0.15"/>
    <row r="32" spans="1:83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</sheetData>
  <mergeCells count="36">
    <mergeCell ref="B7:H7"/>
    <mergeCell ref="I7:M7"/>
    <mergeCell ref="S7:W7"/>
    <mergeCell ref="B9:C9"/>
    <mergeCell ref="D9:G9"/>
    <mergeCell ref="I9:M9"/>
    <mergeCell ref="N9:W9"/>
    <mergeCell ref="AM13:BA13"/>
    <mergeCell ref="I14:M14"/>
    <mergeCell ref="N14:R14"/>
    <mergeCell ref="X14:AB14"/>
    <mergeCell ref="AC14:AG14"/>
    <mergeCell ref="B10:C10"/>
    <mergeCell ref="D10:G10"/>
    <mergeCell ref="I10:M10"/>
    <mergeCell ref="N10:W10"/>
    <mergeCell ref="B13:B16"/>
    <mergeCell ref="C13:C16"/>
    <mergeCell ref="D13:D16"/>
    <mergeCell ref="S14:W14"/>
    <mergeCell ref="E13:E16"/>
    <mergeCell ref="F13:F16"/>
    <mergeCell ref="G13:G16"/>
    <mergeCell ref="H13:H16"/>
    <mergeCell ref="I13:AL13"/>
    <mergeCell ref="BL14:BP14"/>
    <mergeCell ref="BQ14:BU14"/>
    <mergeCell ref="BV14:BZ14"/>
    <mergeCell ref="CA14:CE14"/>
    <mergeCell ref="BB13:CE13"/>
    <mergeCell ref="AH14:AL14"/>
    <mergeCell ref="AM14:AQ14"/>
    <mergeCell ref="AR14:AV14"/>
    <mergeCell ref="BB14:BF14"/>
    <mergeCell ref="BG14:BK14"/>
    <mergeCell ref="AW14:BA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3091-3707-9A4D-B616-CEFF4554C351}">
  <sheetPr>
    <tabColor theme="5"/>
    <pageSetUpPr autoPageBreaks="0" fitToPage="1"/>
  </sheetPr>
  <dimension ref="A1:F43"/>
  <sheetViews>
    <sheetView showGridLines="0" workbookViewId="0"/>
  </sheetViews>
  <sheetFormatPr baseColWidth="10" defaultColWidth="8.83203125" defaultRowHeight="14" x14ac:dyDescent="0.15"/>
  <cols>
    <col min="1" max="1" width="1.6640625" style="90" customWidth="1"/>
    <col min="2" max="2" width="63" style="91" customWidth="1"/>
    <col min="3" max="6" width="14.83203125" style="91" customWidth="1"/>
    <col min="7" max="16384" width="8.83203125" style="91"/>
  </cols>
  <sheetData>
    <row r="1" spans="1:6" x14ac:dyDescent="0.15">
      <c r="A1" s="90" t="s">
        <v>94</v>
      </c>
    </row>
    <row r="2" spans="1:6" ht="24" thickBot="1" x14ac:dyDescent="0.2">
      <c r="A2" s="90" t="s">
        <v>95</v>
      </c>
      <c r="B2" s="92" t="s">
        <v>96</v>
      </c>
      <c r="C2" s="92"/>
      <c r="D2" s="92"/>
      <c r="E2" s="92"/>
      <c r="F2" s="92"/>
    </row>
    <row r="3" spans="1:6" ht="22" thickTop="1" thickBot="1" x14ac:dyDescent="0.2">
      <c r="A3" s="90" t="s">
        <v>97</v>
      </c>
      <c r="B3" s="93" t="s">
        <v>98</v>
      </c>
      <c r="C3" s="93"/>
      <c r="D3" s="93"/>
      <c r="E3" s="93"/>
      <c r="F3" s="93"/>
    </row>
    <row r="4" spans="1:6" ht="16" thickTop="1" thickBot="1" x14ac:dyDescent="0.2">
      <c r="A4" s="90" t="s">
        <v>99</v>
      </c>
      <c r="B4" s="94" t="s">
        <v>100</v>
      </c>
      <c r="C4" s="94"/>
      <c r="D4" s="94"/>
      <c r="E4" s="94"/>
      <c r="F4" s="94"/>
    </row>
    <row r="5" spans="1:6" ht="30" customHeight="1" x14ac:dyDescent="0.15">
      <c r="A5" s="90" t="s">
        <v>101</v>
      </c>
      <c r="B5" s="91" t="s">
        <v>102</v>
      </c>
    </row>
    <row r="6" spans="1:6" x14ac:dyDescent="0.15">
      <c r="A6" s="90" t="s">
        <v>103</v>
      </c>
      <c r="B6" s="95" t="s">
        <v>104</v>
      </c>
      <c r="C6" s="95" t="s">
        <v>105</v>
      </c>
    </row>
    <row r="7" spans="1:6" x14ac:dyDescent="0.15">
      <c r="B7" s="96" t="s">
        <v>106</v>
      </c>
      <c r="C7" s="97">
        <v>0.1</v>
      </c>
    </row>
    <row r="8" spans="1:6" x14ac:dyDescent="0.15">
      <c r="B8" s="98" t="s">
        <v>107</v>
      </c>
      <c r="C8" s="99">
        <v>0.3</v>
      </c>
    </row>
    <row r="10" spans="1:6" x14ac:dyDescent="0.15">
      <c r="A10" s="90" t="s">
        <v>108</v>
      </c>
      <c r="B10" s="100" t="s">
        <v>109</v>
      </c>
      <c r="C10" s="101" t="s">
        <v>110</v>
      </c>
      <c r="D10" s="101" t="s">
        <v>111</v>
      </c>
      <c r="E10" s="101" t="s">
        <v>32</v>
      </c>
      <c r="F10" s="101" t="s">
        <v>112</v>
      </c>
    </row>
    <row r="11" spans="1:6" ht="15" x14ac:dyDescent="0.15">
      <c r="B11" s="102" t="s">
        <v>113</v>
      </c>
      <c r="C11" s="103">
        <v>25000</v>
      </c>
      <c r="D11" s="104"/>
      <c r="E11" s="104"/>
      <c r="F11" s="104"/>
    </row>
    <row r="12" spans="1:6" ht="15" x14ac:dyDescent="0.15">
      <c r="B12" s="102" t="s">
        <v>114</v>
      </c>
      <c r="C12" s="103">
        <v>15000</v>
      </c>
      <c r="D12" s="104"/>
      <c r="E12" s="104"/>
      <c r="F12" s="104"/>
    </row>
    <row r="13" spans="1:6" ht="15" x14ac:dyDescent="0.15">
      <c r="B13" s="102" t="s">
        <v>115</v>
      </c>
      <c r="C13" s="103">
        <v>150000</v>
      </c>
      <c r="D13" s="104"/>
      <c r="E13" s="104"/>
      <c r="F13" s="104"/>
    </row>
    <row r="14" spans="1:6" x14ac:dyDescent="0.15">
      <c r="B14" s="91" t="s">
        <v>116</v>
      </c>
      <c r="C14" s="103">
        <f>SUBTOTAL(109,InitialInvest[YEAR])</f>
        <v>190000</v>
      </c>
      <c r="D14" s="104"/>
      <c r="E14" s="104"/>
      <c r="F14" s="104"/>
    </row>
    <row r="15" spans="1:6" x14ac:dyDescent="0.15">
      <c r="B15" s="105"/>
      <c r="C15" s="105"/>
      <c r="D15" s="105"/>
      <c r="E15" s="105"/>
      <c r="F15" s="105"/>
    </row>
    <row r="16" spans="1:6" x14ac:dyDescent="0.15">
      <c r="A16" s="90" t="s">
        <v>117</v>
      </c>
      <c r="B16" s="100" t="s">
        <v>118</v>
      </c>
      <c r="C16" s="101" t="s">
        <v>110</v>
      </c>
      <c r="D16" s="101" t="s">
        <v>111</v>
      </c>
      <c r="E16" s="101" t="s">
        <v>32</v>
      </c>
      <c r="F16" s="101" t="s">
        <v>112</v>
      </c>
    </row>
    <row r="17" spans="1:6" ht="15" x14ac:dyDescent="0.15">
      <c r="B17" s="102" t="s">
        <v>119</v>
      </c>
      <c r="C17" s="104"/>
      <c r="D17" s="103">
        <v>15000</v>
      </c>
      <c r="E17" s="103">
        <v>50000</v>
      </c>
      <c r="F17" s="103">
        <v>75000</v>
      </c>
    </row>
    <row r="18" spans="1:6" ht="30" x14ac:dyDescent="0.15">
      <c r="B18" s="102" t="s">
        <v>120</v>
      </c>
      <c r="C18" s="104"/>
      <c r="D18" s="103">
        <v>25000</v>
      </c>
      <c r="E18" s="103">
        <v>25000</v>
      </c>
      <c r="F18" s="103">
        <v>25000</v>
      </c>
    </row>
    <row r="19" spans="1:6" ht="15" x14ac:dyDescent="0.15">
      <c r="B19" s="102" t="s">
        <v>121</v>
      </c>
      <c r="C19" s="104"/>
      <c r="D19" s="103">
        <v>25000</v>
      </c>
      <c r="E19" s="103">
        <v>25000</v>
      </c>
      <c r="F19" s="103">
        <v>25000</v>
      </c>
    </row>
    <row r="20" spans="1:6" ht="15" x14ac:dyDescent="0.15">
      <c r="B20" s="102" t="s">
        <v>122</v>
      </c>
      <c r="C20" s="104"/>
      <c r="D20" s="103">
        <v>25000</v>
      </c>
      <c r="E20" s="103">
        <v>25000</v>
      </c>
      <c r="F20" s="103">
        <v>25000</v>
      </c>
    </row>
    <row r="21" spans="1:6" ht="15" x14ac:dyDescent="0.15">
      <c r="B21" s="102" t="s">
        <v>123</v>
      </c>
      <c r="C21" s="104"/>
      <c r="D21" s="103">
        <v>50000</v>
      </c>
      <c r="E21" s="103">
        <v>50000</v>
      </c>
      <c r="F21" s="103">
        <v>50000</v>
      </c>
    </row>
    <row r="22" spans="1:6" x14ac:dyDescent="0.15">
      <c r="B22" s="91" t="s">
        <v>124</v>
      </c>
      <c r="C22" s="104"/>
      <c r="D22" s="103">
        <f>SUBTOTAL(109,Benefits[1])</f>
        <v>140000</v>
      </c>
      <c r="E22" s="103">
        <f>SUBTOTAL(109,Benefits[2])</f>
        <v>175000</v>
      </c>
      <c r="F22" s="103">
        <f>SUBTOTAL(109,Benefits[3])</f>
        <v>200000</v>
      </c>
    </row>
    <row r="23" spans="1:6" x14ac:dyDescent="0.15">
      <c r="B23" s="105"/>
      <c r="C23" s="105"/>
      <c r="D23" s="105"/>
      <c r="E23" s="105"/>
      <c r="F23" s="105"/>
    </row>
    <row r="24" spans="1:6" x14ac:dyDescent="0.15">
      <c r="A24" s="90" t="s">
        <v>125</v>
      </c>
      <c r="B24" s="100" t="s">
        <v>126</v>
      </c>
      <c r="C24" s="101" t="s">
        <v>110</v>
      </c>
      <c r="D24" s="101" t="s">
        <v>111</v>
      </c>
      <c r="E24" s="101" t="s">
        <v>32</v>
      </c>
      <c r="F24" s="101" t="s">
        <v>112</v>
      </c>
    </row>
    <row r="25" spans="1:6" ht="15" x14ac:dyDescent="0.15">
      <c r="B25" s="102" t="s">
        <v>127</v>
      </c>
      <c r="C25" s="104"/>
      <c r="D25" s="103">
        <v>7500</v>
      </c>
      <c r="E25" s="103">
        <v>25000</v>
      </c>
      <c r="F25" s="103">
        <v>37500</v>
      </c>
    </row>
    <row r="26" spans="1:6" ht="15" x14ac:dyDescent="0.15">
      <c r="B26" s="102" t="s">
        <v>128</v>
      </c>
      <c r="C26" s="104"/>
      <c r="D26" s="103">
        <v>15000</v>
      </c>
      <c r="E26" s="103">
        <v>15000</v>
      </c>
      <c r="F26" s="103">
        <v>15000</v>
      </c>
    </row>
    <row r="27" spans="1:6" ht="15" x14ac:dyDescent="0.15">
      <c r="B27" s="102" t="s">
        <v>129</v>
      </c>
      <c r="C27" s="104"/>
      <c r="D27" s="103">
        <v>35000</v>
      </c>
      <c r="E27" s="103">
        <v>35000</v>
      </c>
      <c r="F27" s="103">
        <v>35000</v>
      </c>
    </row>
    <row r="28" spans="1:6" ht="15" x14ac:dyDescent="0.15">
      <c r="B28" s="102" t="s">
        <v>130</v>
      </c>
      <c r="C28" s="104"/>
      <c r="D28" s="103">
        <v>10000</v>
      </c>
      <c r="E28" s="103">
        <v>10000</v>
      </c>
      <c r="F28" s="103">
        <v>10000</v>
      </c>
    </row>
    <row r="29" spans="1:6" ht="15" x14ac:dyDescent="0.15">
      <c r="B29" s="102" t="s">
        <v>131</v>
      </c>
      <c r="C29" s="104"/>
      <c r="D29" s="106">
        <f>InitialInvest[[#Totals],[YEAR]]/3</f>
        <v>63333.333333333336</v>
      </c>
      <c r="E29" s="106">
        <f>InitialInvest[[#Totals],[YEAR]]/3</f>
        <v>63333.333333333336</v>
      </c>
      <c r="F29" s="106">
        <f>InitialInvest[[#Totals],[YEAR]]/3</f>
        <v>63333.333333333336</v>
      </c>
    </row>
    <row r="30" spans="1:6" x14ac:dyDescent="0.15">
      <c r="B30" s="91" t="s">
        <v>132</v>
      </c>
      <c r="C30" s="104"/>
      <c r="D30" s="103">
        <f>SUBTOTAL(109,Costs[1])</f>
        <v>130833.33333333334</v>
      </c>
      <c r="E30" s="103">
        <f>SUBTOTAL(109,Costs[2])</f>
        <v>148333.33333333334</v>
      </c>
      <c r="F30" s="103">
        <f>SUBTOTAL(109,Costs[3])</f>
        <v>160833.33333333334</v>
      </c>
    </row>
    <row r="31" spans="1:6" x14ac:dyDescent="0.15">
      <c r="B31" s="105"/>
      <c r="C31" s="105"/>
      <c r="D31" s="105"/>
      <c r="E31" s="105"/>
      <c r="F31" s="105"/>
    </row>
    <row r="32" spans="1:6" x14ac:dyDescent="0.15">
      <c r="A32" s="90" t="s">
        <v>133</v>
      </c>
      <c r="B32" s="100" t="s">
        <v>134</v>
      </c>
      <c r="C32" s="101" t="s">
        <v>110</v>
      </c>
      <c r="D32" s="100" t="s">
        <v>111</v>
      </c>
      <c r="E32" s="100" t="s">
        <v>32</v>
      </c>
      <c r="F32" s="100" t="s">
        <v>112</v>
      </c>
    </row>
    <row r="33" spans="1:6" ht="15" x14ac:dyDescent="0.15">
      <c r="B33" s="102" t="s">
        <v>135</v>
      </c>
      <c r="C33" s="107"/>
      <c r="D33" s="103">
        <f>Benefits[[#Totals],[1]]-Costs[[#Totals],[1]]</f>
        <v>9166.666666666657</v>
      </c>
      <c r="E33" s="103">
        <f>Benefits[[#Totals],[2]]-Costs[[#Totals],[2]]</f>
        <v>26666.666666666657</v>
      </c>
      <c r="F33" s="103">
        <f>Benefits[[#Totals],[3]]-Costs[[#Totals],[3]]</f>
        <v>39166.666666666657</v>
      </c>
    </row>
    <row r="34" spans="1:6" ht="15" x14ac:dyDescent="0.15">
      <c r="B34" s="102" t="s">
        <v>136</v>
      </c>
      <c r="C34" s="107"/>
      <c r="D34" s="103">
        <f>D33*TaxRate</f>
        <v>2749.9999999999968</v>
      </c>
      <c r="E34" s="103">
        <f>E33*TaxRate</f>
        <v>7999.9999999999964</v>
      </c>
      <c r="F34" s="103">
        <f>F33*TaxRate</f>
        <v>11749.999999999996</v>
      </c>
    </row>
    <row r="35" spans="1:6" ht="15" x14ac:dyDescent="0.15">
      <c r="B35" s="102" t="s">
        <v>137</v>
      </c>
      <c r="C35" s="107"/>
      <c r="D35" s="103">
        <f t="shared" ref="D35:F35" si="0">D33-D34</f>
        <v>6416.6666666666606</v>
      </c>
      <c r="E35" s="103">
        <f t="shared" si="0"/>
        <v>18666.666666666661</v>
      </c>
      <c r="F35" s="103">
        <f t="shared" si="0"/>
        <v>27416.666666666661</v>
      </c>
    </row>
    <row r="36" spans="1:6" ht="15" x14ac:dyDescent="0.15">
      <c r="B36" s="102" t="s">
        <v>138</v>
      </c>
      <c r="C36" s="107"/>
      <c r="D36" s="103">
        <f>D29</f>
        <v>63333.333333333336</v>
      </c>
      <c r="E36" s="103">
        <f>E29</f>
        <v>63333.333333333336</v>
      </c>
      <c r="F36" s="103">
        <f>F29</f>
        <v>63333.333333333336</v>
      </c>
    </row>
    <row r="37" spans="1:6" ht="15" x14ac:dyDescent="0.15">
      <c r="B37" s="102" t="s">
        <v>139</v>
      </c>
      <c r="C37" s="108">
        <f>-InitialInvest[[#Totals],[YEAR]]</f>
        <v>-190000</v>
      </c>
      <c r="D37" s="103">
        <f t="shared" ref="D37:F37" si="1">D35+D36</f>
        <v>69750</v>
      </c>
      <c r="E37" s="103">
        <f t="shared" si="1"/>
        <v>82000</v>
      </c>
      <c r="F37" s="103">
        <f t="shared" si="1"/>
        <v>90750</v>
      </c>
    </row>
    <row r="38" spans="1:6" ht="15" x14ac:dyDescent="0.15">
      <c r="B38" s="102" t="s">
        <v>140</v>
      </c>
      <c r="C38" s="108">
        <f>C37</f>
        <v>-190000</v>
      </c>
      <c r="D38" s="103">
        <f t="shared" ref="D38:F38" si="2">C38+D37</f>
        <v>-120250</v>
      </c>
      <c r="E38" s="103">
        <f t="shared" si="2"/>
        <v>-38250</v>
      </c>
      <c r="F38" s="103">
        <f t="shared" si="2"/>
        <v>52500</v>
      </c>
    </row>
    <row r="39" spans="1:6" x14ac:dyDescent="0.15">
      <c r="B39" s="105"/>
      <c r="C39" s="105"/>
      <c r="D39" s="105"/>
      <c r="E39" s="105"/>
      <c r="F39" s="105"/>
    </row>
    <row r="40" spans="1:6" x14ac:dyDescent="0.15">
      <c r="A40" s="90" t="s">
        <v>141</v>
      </c>
      <c r="B40" s="100" t="s">
        <v>142</v>
      </c>
      <c r="C40" s="109" t="s">
        <v>143</v>
      </c>
    </row>
    <row r="41" spans="1:6" ht="15" x14ac:dyDescent="0.15">
      <c r="B41" s="102" t="s">
        <v>144</v>
      </c>
      <c r="C41" s="103">
        <f>C37+(NPV(ROR,D37:F37))</f>
        <v>9359.5041322313773</v>
      </c>
    </row>
    <row r="42" spans="1:6" ht="15" x14ac:dyDescent="0.15">
      <c r="B42" s="102" t="s">
        <v>145</v>
      </c>
      <c r="C42" s="110">
        <f>IRR(C37:F37)</f>
        <v>0.12655165144706393</v>
      </c>
    </row>
    <row r="43" spans="1:6" ht="15" x14ac:dyDescent="0.15">
      <c r="B43" s="102" t="s">
        <v>146</v>
      </c>
      <c r="C43" s="111">
        <f>IF(F38&lt;=0,"Exceeds 3 years",IF(E38&lt;=0,(F37-F38)/F37+2,IF(D38&lt;=0,(E37-E38)/E37+1,IF(C38&lt;=0,(D37-D38)/D37,"NA"))))</f>
        <v>2.4214876033057853</v>
      </c>
    </row>
  </sheetData>
  <mergeCells count="4">
    <mergeCell ref="B15:F15"/>
    <mergeCell ref="B23:F23"/>
    <mergeCell ref="B31:F31"/>
    <mergeCell ref="B39:F39"/>
  </mergeCells>
  <pageMargins left="0.4" right="0.4" top="0.4" bottom="0.6" header="0.3" footer="0.3"/>
  <pageSetup scale="80" fitToHeight="0" orientation="portrait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9F75D-8C01-5644-894D-06F4C0F0A464}">
  <sheetPr>
    <outlinePr summaryBelow="0" summaryRight="0"/>
  </sheetPr>
  <dimension ref="A1:I35"/>
  <sheetViews>
    <sheetView zoomScale="168" workbookViewId="0">
      <selection activeCell="B26" sqref="B26"/>
    </sheetView>
  </sheetViews>
  <sheetFormatPr baseColWidth="10" defaultColWidth="14.33203125" defaultRowHeight="15.75" customHeight="1" x14ac:dyDescent="0.15"/>
  <cols>
    <col min="1" max="1" width="42.5" style="48" customWidth="1"/>
    <col min="2" max="2" width="24.1640625" style="48" customWidth="1"/>
    <col min="3" max="3" width="11.33203125" style="48" customWidth="1"/>
    <col min="4" max="4" width="35.83203125" style="48" customWidth="1"/>
    <col min="5" max="5" width="23.6640625" style="48" customWidth="1"/>
    <col min="6" max="6" width="17" style="48" customWidth="1"/>
    <col min="7" max="7" width="46.6640625" style="48" customWidth="1"/>
    <col min="8" max="8" width="12.5" style="48" customWidth="1"/>
    <col min="9" max="9" width="42.6640625" style="48" customWidth="1"/>
    <col min="10" max="16384" width="14.33203125" style="48"/>
  </cols>
  <sheetData>
    <row r="1" spans="1:9" ht="72.75" customHeight="1" x14ac:dyDescent="0.25">
      <c r="A1" s="112"/>
      <c r="B1" s="113" t="s">
        <v>147</v>
      </c>
      <c r="C1" s="74"/>
      <c r="D1" s="74"/>
      <c r="E1" s="74"/>
      <c r="F1" s="74"/>
      <c r="G1" s="74"/>
      <c r="H1" s="74"/>
      <c r="I1" s="74"/>
    </row>
    <row r="2" spans="1:9" ht="25.5" customHeight="1" x14ac:dyDescent="0.2">
      <c r="A2" s="114" t="s">
        <v>148</v>
      </c>
      <c r="B2" s="114" t="s">
        <v>149</v>
      </c>
      <c r="C2" s="114" t="s">
        <v>150</v>
      </c>
      <c r="D2" s="114" t="s">
        <v>151</v>
      </c>
      <c r="E2" s="114" t="s">
        <v>152</v>
      </c>
      <c r="F2" s="114" t="s">
        <v>153</v>
      </c>
      <c r="G2" s="114" t="s">
        <v>154</v>
      </c>
      <c r="H2" s="114" t="s">
        <v>155</v>
      </c>
      <c r="I2" s="114" t="s">
        <v>156</v>
      </c>
    </row>
    <row r="3" spans="1:9" ht="56" x14ac:dyDescent="0.15">
      <c r="A3" s="115" t="s">
        <v>157</v>
      </c>
      <c r="B3" s="116" t="s">
        <v>158</v>
      </c>
      <c r="C3" s="116" t="s">
        <v>159</v>
      </c>
      <c r="D3" s="116" t="s">
        <v>160</v>
      </c>
      <c r="E3" s="116" t="s">
        <v>161</v>
      </c>
      <c r="F3" s="116" t="s">
        <v>162</v>
      </c>
      <c r="G3" s="116" t="s">
        <v>163</v>
      </c>
      <c r="H3" s="117" t="s">
        <v>164</v>
      </c>
      <c r="I3" s="116" t="s">
        <v>165</v>
      </c>
    </row>
    <row r="4" spans="1:9" ht="42" x14ac:dyDescent="0.15">
      <c r="A4" s="118" t="s">
        <v>166</v>
      </c>
      <c r="B4" s="116" t="s">
        <v>167</v>
      </c>
      <c r="C4" s="116" t="s">
        <v>168</v>
      </c>
      <c r="D4" s="116" t="s">
        <v>169</v>
      </c>
      <c r="E4" s="116" t="s">
        <v>170</v>
      </c>
      <c r="F4" s="116" t="s">
        <v>162</v>
      </c>
      <c r="G4" s="116" t="s">
        <v>171</v>
      </c>
      <c r="H4" s="117"/>
      <c r="I4" s="116"/>
    </row>
    <row r="5" spans="1:9" ht="28" x14ac:dyDescent="0.15">
      <c r="A5" s="118" t="s">
        <v>172</v>
      </c>
      <c r="B5" s="116" t="s">
        <v>173</v>
      </c>
      <c r="C5" s="116" t="s">
        <v>174</v>
      </c>
      <c r="D5" s="116" t="s">
        <v>175</v>
      </c>
      <c r="E5" s="116" t="s">
        <v>176</v>
      </c>
      <c r="F5" s="116" t="s">
        <v>177</v>
      </c>
      <c r="G5" s="116" t="s">
        <v>178</v>
      </c>
      <c r="H5" s="117"/>
      <c r="I5" s="116" t="s">
        <v>179</v>
      </c>
    </row>
    <row r="6" spans="1:9" ht="28" x14ac:dyDescent="0.15">
      <c r="A6" s="118" t="s">
        <v>180</v>
      </c>
      <c r="B6" s="116" t="s">
        <v>181</v>
      </c>
      <c r="C6" s="116" t="s">
        <v>168</v>
      </c>
      <c r="D6" s="116" t="s">
        <v>182</v>
      </c>
      <c r="E6" s="116" t="s">
        <v>183</v>
      </c>
      <c r="F6" s="116" t="s">
        <v>184</v>
      </c>
      <c r="G6" s="116" t="s">
        <v>185</v>
      </c>
      <c r="H6" s="117"/>
      <c r="I6" s="116" t="s">
        <v>186</v>
      </c>
    </row>
    <row r="7" spans="1:9" ht="56" x14ac:dyDescent="0.15">
      <c r="A7" s="118" t="s">
        <v>187</v>
      </c>
      <c r="B7" s="116" t="s">
        <v>158</v>
      </c>
      <c r="C7" s="116" t="s">
        <v>168</v>
      </c>
      <c r="D7" s="116" t="s">
        <v>182</v>
      </c>
      <c r="E7" s="116" t="s">
        <v>188</v>
      </c>
      <c r="F7" s="116" t="s">
        <v>162</v>
      </c>
      <c r="G7" s="116" t="s">
        <v>189</v>
      </c>
      <c r="H7" s="117"/>
      <c r="I7" s="116" t="s">
        <v>190</v>
      </c>
    </row>
    <row r="8" spans="1:9" ht="28" x14ac:dyDescent="0.15">
      <c r="A8" s="118" t="s">
        <v>191</v>
      </c>
      <c r="B8" s="116" t="s">
        <v>181</v>
      </c>
      <c r="C8" s="116" t="s">
        <v>168</v>
      </c>
      <c r="D8" s="116" t="s">
        <v>192</v>
      </c>
      <c r="E8" s="116" t="s">
        <v>183</v>
      </c>
      <c r="F8" s="116" t="s">
        <v>184</v>
      </c>
      <c r="G8" s="116" t="s">
        <v>193</v>
      </c>
      <c r="H8" s="117"/>
      <c r="I8" s="116"/>
    </row>
    <row r="9" spans="1:9" ht="28" x14ac:dyDescent="0.15">
      <c r="A9" s="118" t="s">
        <v>191</v>
      </c>
      <c r="B9" s="116" t="s">
        <v>194</v>
      </c>
      <c r="C9" s="116" t="s">
        <v>159</v>
      </c>
      <c r="D9" s="116" t="s">
        <v>192</v>
      </c>
      <c r="E9" s="119" t="s">
        <v>195</v>
      </c>
      <c r="F9" s="116" t="s">
        <v>162</v>
      </c>
      <c r="G9" s="116" t="s">
        <v>196</v>
      </c>
      <c r="H9" s="117"/>
      <c r="I9" s="116"/>
    </row>
    <row r="10" spans="1:9" ht="28" x14ac:dyDescent="0.15">
      <c r="A10" s="118" t="s">
        <v>191</v>
      </c>
      <c r="B10" s="116" t="s">
        <v>167</v>
      </c>
      <c r="C10" s="116" t="s">
        <v>168</v>
      </c>
      <c r="D10" s="116" t="s">
        <v>192</v>
      </c>
      <c r="E10" s="116" t="s">
        <v>197</v>
      </c>
      <c r="F10" s="116" t="s">
        <v>198</v>
      </c>
      <c r="G10" s="116" t="s">
        <v>199</v>
      </c>
      <c r="H10" s="117"/>
      <c r="I10" s="116"/>
    </row>
    <row r="11" spans="1:9" ht="28" x14ac:dyDescent="0.15">
      <c r="A11" s="118" t="s">
        <v>200</v>
      </c>
      <c r="B11" s="116" t="s">
        <v>201</v>
      </c>
      <c r="C11" s="116" t="s">
        <v>174</v>
      </c>
      <c r="D11" s="116" t="s">
        <v>160</v>
      </c>
      <c r="E11" s="116" t="s">
        <v>202</v>
      </c>
      <c r="F11" s="116" t="s">
        <v>177</v>
      </c>
      <c r="G11" s="116" t="s">
        <v>203</v>
      </c>
      <c r="H11" s="117"/>
      <c r="I11" s="116"/>
    </row>
    <row r="12" spans="1:9" ht="28" x14ac:dyDescent="0.15">
      <c r="A12" s="118" t="s">
        <v>204</v>
      </c>
      <c r="B12" s="116" t="s">
        <v>201</v>
      </c>
      <c r="C12" s="116" t="s">
        <v>174</v>
      </c>
      <c r="D12" s="116" t="s">
        <v>160</v>
      </c>
      <c r="E12" s="116" t="s">
        <v>205</v>
      </c>
      <c r="F12" s="116" t="s">
        <v>184</v>
      </c>
      <c r="G12" s="116" t="s">
        <v>206</v>
      </c>
      <c r="H12" s="117"/>
      <c r="I12" s="116"/>
    </row>
    <row r="13" spans="1:9" ht="13" x14ac:dyDescent="0.15">
      <c r="A13" s="119"/>
      <c r="B13" s="119"/>
      <c r="C13" s="119"/>
      <c r="D13" s="119"/>
      <c r="E13" s="119"/>
      <c r="F13" s="119"/>
      <c r="G13" s="119"/>
      <c r="H13" s="119"/>
      <c r="I13" s="119"/>
    </row>
    <row r="14" spans="1:9" ht="13" x14ac:dyDescent="0.15">
      <c r="A14" s="119"/>
      <c r="B14" s="119"/>
      <c r="C14" s="119"/>
      <c r="D14" s="119"/>
      <c r="E14" s="119"/>
      <c r="F14" s="119"/>
      <c r="G14" s="119"/>
      <c r="H14" s="119"/>
      <c r="I14" s="119"/>
    </row>
    <row r="15" spans="1:9" ht="13" x14ac:dyDescent="0.15">
      <c r="A15" s="119"/>
      <c r="B15" s="119"/>
      <c r="C15" s="119"/>
      <c r="D15" s="119"/>
      <c r="E15" s="119"/>
      <c r="F15" s="119"/>
      <c r="G15" s="119"/>
      <c r="H15" s="119"/>
      <c r="I15" s="119"/>
    </row>
    <row r="16" spans="1:9" ht="13" x14ac:dyDescent="0.15">
      <c r="A16" s="119"/>
      <c r="B16" s="119"/>
      <c r="C16" s="119"/>
      <c r="D16" s="119"/>
      <c r="E16" s="119"/>
      <c r="F16" s="119"/>
      <c r="G16" s="119"/>
      <c r="H16" s="119"/>
      <c r="I16" s="119"/>
    </row>
    <row r="17" spans="1:9" ht="13" x14ac:dyDescent="0.15">
      <c r="A17" s="119"/>
      <c r="B17" s="119"/>
      <c r="C17" s="119"/>
      <c r="D17" s="119"/>
      <c r="E17" s="119"/>
      <c r="F17" s="119"/>
      <c r="G17" s="119"/>
      <c r="H17" s="119"/>
      <c r="I17" s="119"/>
    </row>
    <row r="18" spans="1:9" ht="13" x14ac:dyDescent="0.15">
      <c r="A18" s="119"/>
      <c r="B18" s="119"/>
      <c r="C18" s="119"/>
      <c r="D18" s="119"/>
      <c r="E18" s="119"/>
      <c r="F18" s="119"/>
      <c r="G18" s="119"/>
      <c r="H18" s="119"/>
      <c r="I18" s="119"/>
    </row>
    <row r="19" spans="1:9" ht="13" x14ac:dyDescent="0.15">
      <c r="A19" s="119"/>
      <c r="B19" s="119"/>
      <c r="C19" s="119"/>
      <c r="D19" s="119"/>
      <c r="E19" s="119"/>
      <c r="F19" s="119"/>
      <c r="G19" s="119"/>
      <c r="H19" s="119"/>
      <c r="I19" s="119"/>
    </row>
    <row r="20" spans="1:9" ht="13" x14ac:dyDescent="0.15">
      <c r="A20" s="119"/>
      <c r="B20" s="119"/>
      <c r="C20" s="119"/>
      <c r="D20" s="119"/>
      <c r="E20" s="119"/>
      <c r="F20" s="119"/>
      <c r="G20" s="119"/>
      <c r="H20" s="119"/>
      <c r="I20" s="119"/>
    </row>
    <row r="21" spans="1:9" ht="16" x14ac:dyDescent="0.2">
      <c r="A21" s="120"/>
      <c r="B21" s="121"/>
      <c r="C21" s="122"/>
      <c r="D21" s="123"/>
      <c r="E21" s="123"/>
      <c r="F21" s="120"/>
      <c r="G21" s="122"/>
      <c r="H21" s="123"/>
      <c r="I21" s="123"/>
    </row>
    <row r="22" spans="1:9" ht="16" x14ac:dyDescent="0.2">
      <c r="A22" s="120"/>
      <c r="B22" s="121"/>
      <c r="C22" s="122"/>
      <c r="D22" s="123"/>
      <c r="E22" s="123"/>
      <c r="F22" s="120"/>
      <c r="G22" s="122"/>
      <c r="H22" s="123"/>
      <c r="I22" s="123"/>
    </row>
    <row r="23" spans="1:9" ht="16" x14ac:dyDescent="0.2">
      <c r="A23" s="120"/>
      <c r="B23" s="121"/>
      <c r="C23" s="122"/>
      <c r="D23" s="123"/>
      <c r="E23" s="123"/>
      <c r="F23" s="120"/>
      <c r="G23" s="122"/>
      <c r="H23" s="123"/>
      <c r="I23" s="123"/>
    </row>
    <row r="24" spans="1:9" ht="16" x14ac:dyDescent="0.2">
      <c r="A24" s="120"/>
      <c r="B24" s="121"/>
      <c r="C24" s="122"/>
      <c r="D24" s="123"/>
      <c r="E24" s="123"/>
      <c r="F24" s="120"/>
      <c r="G24" s="122"/>
      <c r="H24" s="123"/>
      <c r="I24" s="123"/>
    </row>
    <row r="25" spans="1:9" ht="16" x14ac:dyDescent="0.2">
      <c r="A25" s="120"/>
      <c r="B25" s="121"/>
      <c r="C25" s="122"/>
      <c r="D25" s="123"/>
      <c r="E25" s="123"/>
      <c r="F25" s="120"/>
      <c r="G25" s="122"/>
      <c r="H25" s="123"/>
      <c r="I25" s="123"/>
    </row>
    <row r="26" spans="1:9" ht="16" x14ac:dyDescent="0.2">
      <c r="A26" s="120"/>
      <c r="B26" s="121"/>
      <c r="C26" s="122"/>
      <c r="D26" s="123"/>
      <c r="E26" s="123"/>
      <c r="F26" s="120"/>
      <c r="G26" s="122"/>
      <c r="H26" s="123"/>
      <c r="I26" s="123"/>
    </row>
    <row r="27" spans="1:9" ht="16" x14ac:dyDescent="0.2">
      <c r="A27" s="120"/>
      <c r="B27" s="121"/>
      <c r="C27" s="122"/>
      <c r="D27" s="123"/>
      <c r="E27" s="123"/>
      <c r="F27" s="120"/>
      <c r="G27" s="122"/>
      <c r="H27" s="123"/>
      <c r="I27" s="123"/>
    </row>
    <row r="28" spans="1:9" ht="16" x14ac:dyDescent="0.2">
      <c r="A28" s="120"/>
      <c r="B28" s="121"/>
      <c r="C28" s="122"/>
      <c r="D28" s="123"/>
      <c r="E28" s="123"/>
      <c r="F28" s="120"/>
      <c r="G28" s="122"/>
      <c r="H28" s="123"/>
      <c r="I28" s="123"/>
    </row>
    <row r="29" spans="1:9" ht="16" x14ac:dyDescent="0.2">
      <c r="A29" s="120"/>
      <c r="B29" s="121"/>
      <c r="C29" s="122"/>
      <c r="D29" s="123"/>
      <c r="E29" s="123"/>
      <c r="F29" s="120"/>
      <c r="G29" s="122"/>
      <c r="H29" s="123"/>
      <c r="I29" s="123"/>
    </row>
    <row r="30" spans="1:9" ht="16" x14ac:dyDescent="0.2">
      <c r="A30" s="120"/>
      <c r="B30" s="121"/>
      <c r="C30" s="122"/>
      <c r="D30" s="123"/>
      <c r="E30" s="123"/>
      <c r="F30" s="120"/>
      <c r="G30" s="122"/>
      <c r="H30" s="123"/>
      <c r="I30" s="123"/>
    </row>
    <row r="31" spans="1:9" ht="16" x14ac:dyDescent="0.2">
      <c r="A31" s="120"/>
      <c r="B31" s="121"/>
      <c r="C31" s="122"/>
      <c r="D31" s="123"/>
      <c r="E31" s="123"/>
      <c r="F31" s="120"/>
      <c r="G31" s="122"/>
      <c r="H31" s="123"/>
      <c r="I31" s="123"/>
    </row>
    <row r="32" spans="1:9" ht="16" x14ac:dyDescent="0.2">
      <c r="A32" s="120"/>
      <c r="B32" s="121"/>
      <c r="C32" s="122"/>
      <c r="D32" s="123"/>
      <c r="E32" s="123"/>
      <c r="F32" s="120"/>
      <c r="G32" s="122"/>
      <c r="H32" s="123"/>
      <c r="I32" s="123"/>
    </row>
    <row r="33" spans="1:9" ht="16" x14ac:dyDescent="0.2">
      <c r="A33" s="120"/>
      <c r="B33" s="121"/>
      <c r="C33" s="122"/>
      <c r="D33" s="123"/>
      <c r="E33" s="123"/>
      <c r="F33" s="120"/>
      <c r="G33" s="122"/>
      <c r="H33" s="123"/>
      <c r="I33" s="123"/>
    </row>
    <row r="34" spans="1:9" ht="16" x14ac:dyDescent="0.2">
      <c r="A34" s="120"/>
      <c r="B34" s="121"/>
      <c r="C34" s="122"/>
      <c r="D34" s="123"/>
      <c r="E34" s="123"/>
      <c r="F34" s="120"/>
      <c r="G34" s="122"/>
      <c r="H34" s="123"/>
      <c r="I34" s="123"/>
    </row>
    <row r="35" spans="1:9" ht="16" x14ac:dyDescent="0.2">
      <c r="A35" s="120"/>
      <c r="B35" s="121"/>
      <c r="C35" s="122"/>
      <c r="D35" s="123"/>
      <c r="E35" s="123"/>
      <c r="F35" s="120"/>
      <c r="G35" s="122"/>
      <c r="H35" s="123"/>
      <c r="I35" s="123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F3:F12" xr:uid="{A56C86CC-F834-5F40-B176-550C036626F2}">
      <formula1>"In Person,Phone Call,Email (from individual address),Email (from company address)"</formula1>
    </dataValidation>
    <dataValidation type="list" allowBlank="1" sqref="C3:C12" xr:uid="{6C150452-1ACA-A64F-8368-3A0D1EEECB0D}">
      <formula1>"Daily,Weekly,One time"</formula1>
    </dataValidation>
    <dataValidation type="list" allowBlank="1" sqref="D3:D12" xr:uid="{FAEF6013-3195-A54D-9D7B-D7F05EEA90A0}">
      <formula1>"Project Manager,Core Team: Administrative Coordinator,Core Team: HR Specialist,Core Team: Training Manager,Core Team: HR Specialist &amp; Training Manager"</formula1>
    </dataValidation>
    <dataValidation type="list" allowBlank="1" sqref="B3:B12" xr:uid="{E240577A-5B26-AA47-BD2F-D7D4820551C3}">
      <formula1>"Planning Meeting,Planning Check-In,Training,Informational Update,Status Update,Survey"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Project Schedule</vt:lpstr>
      <vt:lpstr>Budget</vt:lpstr>
      <vt:lpstr>Communication Plan</vt:lpstr>
      <vt:lpstr>ROR</vt:lpstr>
      <vt:lpstr>TaxRate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Microsoft Office User</cp:lastModifiedBy>
  <dcterms:created xsi:type="dcterms:W3CDTF">2021-05-13T18:11:19Z</dcterms:created>
  <dcterms:modified xsi:type="dcterms:W3CDTF">2022-02-19T20:23:43Z</dcterms:modified>
</cp:coreProperties>
</file>