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hidePivotFieldList="1"/>
  <mc:AlternateContent xmlns:mc="http://schemas.openxmlformats.org/markup-compatibility/2006">
    <mc:Choice Requires="x15">
      <x15ac:absPath xmlns:x15ac="http://schemas.microsoft.com/office/spreadsheetml/2010/11/ac" url="C:\Users\bhava\Downloads\"/>
    </mc:Choice>
  </mc:AlternateContent>
  <xr:revisionPtr revIDLastSave="0" documentId="8_{6B2EE262-689C-4A4C-A56E-89E5EA975A6F}" xr6:coauthVersionLast="47" xr6:coauthVersionMax="47" xr10:uidLastSave="{00000000-0000-0000-0000-000000000000}"/>
  <bookViews>
    <workbookView xWindow="-108" yWindow="-108" windowWidth="23256" windowHeight="12456" firstSheet="2" activeTab="3" xr2:uid="{26D4546B-D2A1-4444-8EAF-A6228F96F0C1}"/>
  </bookViews>
  <sheets>
    <sheet name="Sheet3" sheetId="7" r:id="rId1"/>
    <sheet name="Sheet2" sheetId="8" r:id="rId2"/>
    <sheet name="Sheet1" sheetId="5" r:id="rId3"/>
    <sheet name="customer report" sheetId="6" r:id="rId4"/>
    <sheet name="Data" sheetId="2" r:id="rId5"/>
    <sheet name="Assets" sheetId="4" r:id="rId6"/>
  </sheets>
  <definedNames>
    <definedName name="_xlnm._FilterDatabase" localSheetId="4" hidden="1">Data!$B$3:$H$1003</definedName>
    <definedName name="_xlcn.WorksheetConnection_sampledataexcelportfolioproject.xlsxcalls1" hidden="1">calls[]</definedName>
    <definedName name="_xlcn.WorksheetConnection_sampledataexcelportfolioproject.xlsxcustomers1" hidden="1">customers[]</definedName>
    <definedName name="ExternalData_1" localSheetId="1" hidden="1">Sheet2!$A$3:$M$189</definedName>
    <definedName name="ExternalData_1" localSheetId="0" hidden="1">Sheet3!$A$3:$M$189</definedName>
    <definedName name="Slicer_Representative">#N/A</definedName>
  </definedNames>
  <calcPr calcId="191029"/>
  <pivotCaches>
    <pivotCache cacheId="0" r:id="rId7"/>
    <pivotCache cacheId="1" r:id="rId8"/>
    <pivotCache cacheId="2" r:id="rId9"/>
    <pivotCache cacheId="3" r:id="rId10"/>
    <pivotCache cacheId="4" r:id="rId11"/>
    <pivotCache cacheId="148" r:id="rId12"/>
    <pivotCache cacheId="151" r:id="rId13"/>
    <pivotCache cacheId="154" r:id="rId14"/>
    <pivotCache cacheId="157" r:id="rId15"/>
    <pivotCache cacheId="160"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1" i="5" l="1"/>
  <c r="H48" i="5"/>
  <c r="H51" i="5" s="1"/>
  <c r="H58" i="5" s="1"/>
  <c r="N37" i="6" s="1"/>
  <c r="H47" i="5"/>
  <c r="H50" i="5" s="1"/>
  <c r="H57" i="5" s="1"/>
  <c r="N36" i="6" s="1"/>
  <c r="H46" i="5"/>
  <c r="H56" i="5" s="1"/>
  <c r="N35" i="6" s="1"/>
  <c r="R25" i="6" a="1"/>
  <c r="R25" i="6" s="1"/>
  <c r="Q26" i="6" a="1"/>
  <c r="Q26" i="6" s="1"/>
  <c r="K30" i="5" l="1"/>
  <c r="G34" i="5" a="1"/>
  <c r="G34" i="5"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K35" i="5" l="1"/>
  <c r="J34" i="5"/>
  <c r="J37" i="5"/>
  <c r="J36" i="5"/>
  <c r="J35" i="5"/>
  <c r="K34" i="5"/>
  <c r="K38" i="5"/>
  <c r="K37" i="5"/>
  <c r="J38" i="5"/>
  <c r="K3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E15A77-8C6A-4D86-A44E-A2834478EAD1}" keepAlive="1" name="ModelConnection_ExternalData_1" description="Data Model" type="5" refreshedVersion="8" minRefreshableVersion="5" saveData="1">
    <dbPr connection="Data Model Connection" command="DRILLTHROUGH MAXROWS 1000 SELECT FROM [Model] WHERE ([calls].[Representative].&amp;[R04],[Measures].[call count ])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484DCC2E-AD5C-4F82-8BEA-01FED994D587}" keepAlive="1" name="ModelConnection_ExternalData_11" description="Data Model" type="5" refreshedVersion="8" minRefreshableVersion="5" saveData="1">
    <dbPr connection="Data Model Connection" command="DRILLTHROUGH MAXROWS 1000 SELECT FROM [Model] WHERE ([calls].[Representative].&amp;[R04],[Measures].[call count ])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3" xr16:uid="{D049F3CE-C088-44B7-B7FB-E3F0E2E361B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3282BE5-A261-4D83-A66A-AFEE59608D85}"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5" xr16:uid="{C9A21FF8-B246-49A9-8962-D2C3F88749CF}"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<sst xmlns="http://schemas.openxmlformats.org/spreadsheetml/2006/main" count="5463" uniqueCount="1108">
  <si>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</si>
  <si>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</si>
  <si>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</si>
  <si>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</si>
  <si>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</si>
  <si>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</si>
  <si>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</si>
  <si>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</si>
  <si>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</si>
  <si>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</si>
  <si>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</si>
  <si>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</si>
  <si>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</si>
  <si>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</si>
  <si>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</si>
  <si>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</si>
  <si>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</si>
  <si>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</si>
  <si>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</si>
  <si>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</si>
  <si>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</si>
  <si>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</si>
  <si>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</si>
  <si>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</si>
  <si>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</si>
  <si>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</si>
  <si>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</si>
  <si>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</si>
  <si>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</si>
  <si>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</si>
  <si>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</si>
  <si>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</si>
  <si>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</si>
  <si>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</si>
  <si>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</si>
  <si>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</si>
  <si>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</si>
  <si>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</si>
  <si>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</si>
  <si>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</si>
  <si>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</si>
  <si>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</si>
  <si>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</si>
  <si>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</si>
  <si>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</si>
  <si>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</si>
  <si>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</si>
  <si>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</si>
  <si>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</si>
  <si>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</si>
  <si>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</si>
  <si>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</si>
  <si>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</si>
  <si>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</si>
  <si>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</si>
  <si>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</si>
  <si>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</si>
  <si>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</si>
  <si>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</si>
  <si>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</si>
  <si>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</si>
  <si>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</si>
  <si>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</si>
  <si>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</si>
  <si>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</si>
  <si>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</si>
  <si>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</si>
  <si>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</si>
  <si>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</si>
  <si>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</si>
  <si>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</si>
  <si>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</si>
  <si>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</si>
  <si>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</si>
  <si>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</si>
  <si>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</si>
  <si>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</si>
  <si>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</si>
  <si>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</si>
  <si>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</si>
  <si>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</si>
  <si>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</si>
  <si>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</si>
  <si>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</si>
  <si>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</si>
  <si>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</si>
  <si>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</si>
  <si>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</si>
  <si>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</si>
  <si>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</si>
  <si>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</si>
  <si>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</si>
  <si>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</si>
  <si>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</si>
  <si>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</si>
  <si>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</si>
  <si>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</si>
  <si>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</si>
  <si>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</si>
  <si>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</si>
  <si>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</si>
  <si>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</si>
  <si>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</si>
  <si>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</si>
  <si>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</si>
  <si>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</si>
  <si>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</si>
  <si>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</si>
  <si>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</si>
  <si>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</si>
  <si>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</si>
  <si>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</si>
  <si>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</si>
  <si>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</si>
  <si>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</si>
  <si>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</si>
  <si>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</si>
  <si>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</si>
  <si>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</si>
  <si>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</si>
  <si>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</si>
  <si>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</si>
  <si>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</si>
  <si>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</si>
  <si>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</si>
  <si>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</si>
  <si>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</si>
  <si>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</si>
  <si>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</si>
  <si>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</si>
  <si>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</si>
  <si>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</si>
  <si>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</si>
  <si>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</si>
  <si>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</si>
  <si>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</si>
  <si>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</si>
  <si>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</si>
  <si>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</si>
  <si>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</si>
  <si>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</si>
  <si>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</si>
  <si>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</si>
  <si>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</si>
  <si>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</si>
  <si>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</si>
  <si>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</si>
  <si>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</si>
  <si>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</si>
  <si>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</si>
  <si>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</si>
  <si>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</si>
  <si>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</si>
  <si>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</si>
  <si>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</si>
  <si>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</si>
  <si>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</si>
  <si>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</si>
  <si>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</si>
  <si>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</si>
  <si>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</si>
  <si>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</si>
  <si>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</si>
  <si>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</si>
  <si>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</si>
  <si>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</si>
  <si>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</si>
  <si>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</si>
  <si>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</si>
  <si>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</si>
  <si>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</si>
  <si>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</si>
  <si>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</si>
  <si>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</si>
  <si>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</si>
  <si>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</si>
  <si>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</si>
  <si>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</si>
  <si>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</si>
  <si>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</si>
  <si>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</si>
  <si>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</si>
  <si>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</si>
  <si>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</si>
  <si>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</si>
  <si>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</si>
  <si>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</si>
  <si>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</si>
  <si>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</si>
  <si>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</si>
  <si>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</si>
  <si>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</si>
  <si>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</si>
  <si>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</si>
  <si>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</si>
  <si>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</si>
  <si>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</si>
  <si>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</si>
  <si>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</si>
  <si>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</si>
  <si>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</si>
  <si>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</si>
  <si>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</si>
  <si>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</si>
  <si>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</si>
  <si>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</si>
  <si>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</si>
  <si>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</si>
  <si>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</si>
  <si>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</si>
  <si>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</si>
  <si>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</si>
  <si>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</si>
  <si>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</si>
  <si>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</si>
  <si>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</si>
  <si>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</si>
  <si>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</si>
  <si>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</si>
  <si>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</si>
  <si>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</si>
  <si>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</si>
  <si>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</si>
  <si>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</si>
  <si>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</si>
  <si>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</si>
  <si>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</si>
  <si>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</si>
  <si>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</si>
  <si>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</si>
  <si>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</si>
  <si>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</si>
  <si>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</si>
  <si>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</si>
  <si>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</si>
  <si>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</si>
  <si>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</si>
  <si>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</si>
  <si>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</si>
  <si>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</si>
  <si>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</si>
  <si>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</si>
  <si>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</si>
  <si>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</si>
  <si>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</si>
  <si>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</si>
  <si>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</si>
  <si>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</si>
  <si>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</si>
  <si>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</si>
  <si>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</si>
  <si>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</si>
  <si>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</si>
  <si>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</si>
  <si>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</si>
  <si>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</si>
  <si>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</si>
  <si>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</si>
  <si>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</si>
  <si>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</si>
  <si>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</si>
  <si>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</si>
  <si>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</si>
  <si>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</si>
  <si>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</si>
  <si>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</si>
  <si>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</si>
  <si>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</si>
  <si>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</si>
  <si>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</si>
  <si>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</si>
  <si>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</si>
  <si>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</si>
  <si>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</si>
  <si>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</si>
  <si>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</si>
  <si>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</si>
  <si>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</si>
  <si>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</si>
  <si>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</si>
  <si>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</si>
  <si>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</si>
  <si>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</si>
  <si>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</si>
  <si>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</si>
  <si>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</si>
  <si>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</si>
  <si>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</si>
  <si>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</si>
  <si>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</si>
  <si>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</si>
  <si>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</si>
  <si>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</si>
  <si>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</si>
  <si>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</si>
  <si>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</si>
  <si>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</si>
  <si>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</si>
  <si>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</si>
  <si>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</si>
  <si>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</si>
  <si>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</si>
  <si>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</si>
  <si>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</si>
  <si>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</si>
  <si>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</si>
  <si>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</si>
  <si>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</si>
  <si>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</si>
  <si>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</si>
  <si>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</si>
  <si>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</si>
  <si>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</si>
  <si>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</si>
  <si>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</si>
  <si>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</si>
  <si>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</si>
  <si>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</si>
  <si>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</si>
  <si>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</si>
  <si>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</si>
  <si>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</si>
  <si>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</si>
  <si>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</si>
  <si>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</si>
  <si>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</si>
  <si>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</si>
  <si>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</si>
  <si>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</si>
  <si>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</si>
  <si>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</si>
  <si>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</si>
  <si>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</si>
  <si>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</si>
  <si>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</si>
  <si>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</si>
  <si>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</si>
  <si>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</si>
  <si>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</si>
  <si>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</si>
  <si>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</si>
  <si>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</si>
  <si>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</si>
  <si>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</si>
  <si>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</si>
  <si>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</si>
  <si>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</si>
  <si>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</si>
  <si>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</si>
  <si>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</si>
  <si>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</si>
  <si>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</si>
  <si>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</si>
  <si>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</si>
  <si>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</si>
  <si>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</si>
  <si>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</si>
  <si>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</si>
  <si>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</si>
  <si>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</si>
  <si>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</si>
  <si>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</si>
  <si>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</si>
  <si>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</si>
  <si>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</si>
  <si>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</si>
  <si>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</si>
  <si>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</si>
  <si>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</si>
  <si>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</si>
  <si>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</si>
  <si>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</si>
  <si>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</si>
  <si>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</si>
  <si>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</si>
  <si>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</si>
  <si>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</si>
  <si>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</si>
  <si>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</si>
  <si>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</si>
  <si>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</si>
  <si>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</si>
  <si>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</si>
  <si>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</si>
  <si>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</si>
  <si>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</si>
  <si>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</si>
  <si>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</si>
  <si>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</si>
  <si>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</si>
  <si>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</si>
  <si>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</si>
  <si>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</si>
  <si>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</si>
  <si>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</si>
  <si>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</si>
  <si>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</si>
  <si>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</si>
  <si>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</si>
  <si>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</si>
  <si>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</si>
  <si>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</si>
  <si>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</si>
  <si>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</si>
  <si>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</si>
  <si>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</si>
  <si>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</si>
  <si>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</si>
  <si>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</si>
  <si>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</si>
  <si>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</si>
  <si>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</si>
  <si>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</si>
  <si>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</si>
  <si>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</si>
  <si>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</si>
  <si>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</si>
  <si>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</si>
  <si>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</si>
  <si>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</si>
  <si>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</si>
  <si>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</si>
  <si>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</si>
  <si>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</si>
  <si>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</si>
  <si>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</si>
  <si>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</si>
  <si>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</si>
  <si>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</si>
  <si>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</si>
  <si>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</si>
  <si>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</si>
  <si>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</si>
  <si>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</si>
  <si>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</si>
  <si>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</si>
  <si>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</si>
  <si>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</si>
  <si>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</si>
  <si>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</si>
  <si>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</si>
  <si>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</si>
  <si>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</si>
  <si>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</si>
  <si>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</si>
  <si>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</si>
  <si>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</si>
  <si>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</si>
  <si>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</si>
  <si>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</si>
  <si>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</si>
  <si>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</si>
  <si>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</si>
  <si>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</si>
  <si>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</si>
  <si>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</si>
  <si>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</si>
  <si>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</si>
  <si>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</si>
  <si>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</si>
  <si>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</si>
  <si>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</si>
  <si>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</si>
  <si>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</si>
  <si>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</si>
  <si>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</si>
  <si>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</si>
  <si>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</si>
  <si>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</si>
  <si>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</si>
  <si>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</si>
  <si>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</si>
  <si>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</si>
  <si>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</si>
  <si>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</si>
  <si>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</si>
  <si>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</si>
  <si>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</si>
  <si>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</si>
  <si>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</si>
  <si>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</si>
  <si>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</si>
  <si>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</si>
  <si>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</si>
  <si>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</si>
  <si>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</si>
  <si>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</si>
  <si>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</si>
  <si>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</si>
  <si>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</si>
  <si>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</si>
  <si>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</si>
  <si>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</si>
  <si>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</si>
  <si>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</si>
  <si>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</si>
  <si>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</si>
  <si>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</si>
  <si>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</si>
  <si>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</si>
  <si>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</si>
  <si>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</si>
  <si>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</si>
  <si>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</si>
  <si>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</si>
  <si>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</si>
  <si>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</si>
  <si>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</si>
  <si>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</si>
  <si>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</si>
  <si>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</si>
  <si>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</si>
  <si>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</si>
  <si>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</si>
  <si>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</si>
  <si>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</si>
  <si>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</si>
  <si>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</si>
  <si>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</si>
  <si>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</si>
  <si>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</si>
  <si>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</si>
  <si>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</si>
  <si>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</si>
  <si>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</si>
  <si>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</si>
  <si>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</si>
  <si>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</si>
  <si>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</si>
  <si>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</si>
  <si>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</si>
  <si>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</si>
  <si>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</si>
  <si>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</si>
  <si>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</si>
  <si>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</si>
  <si>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</si>
  <si>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</si>
  <si>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</si>
  <si>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</si>
  <si>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</si>
  <si>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</si>
  <si>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</si>
  <si>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</si>
  <si>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</si>
  <si>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</si>
  <si>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</si>
  <si>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</si>
  <si>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</si>
  <si>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</si>
  <si>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</si>
  <si>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</si>
  <si>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</si>
  <si>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</si>
  <si>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</si>
  <si>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</si>
  <si>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</si>
  <si>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</si>
  <si>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</si>
  <si>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</si>
  <si>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</si>
  <si>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</si>
  <si>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</si>
  <si>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</si>
  <si>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</si>
  <si>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</si>
  <si>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</si>
  <si>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</si>
  <si>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</si>
  <si>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</si>
  <si>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</si>
  <si>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</si>
  <si>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</si>
  <si>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</si>
  <si>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</si>
  <si>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</si>
  <si>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</si>
  <si>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</si>
  <si>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</si>
  <si>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</si>
  <si>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</si>
  <si>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</si>
  <si>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</si>
  <si>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</si>
  <si>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</si>
  <si>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</si>
  <si>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</si>
  <si>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</si>
  <si>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</si>
  <si>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</si>
  <si>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</si>
  <si>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</si>
  <si>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</si>
  <si>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</si>
  <si>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</si>
  <si>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</si>
  <si>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</si>
  <si>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</si>
  <si>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</si>
  <si>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</si>
  <si>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</si>
  <si>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</si>
  <si>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</si>
  <si>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</si>
  <si>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</si>
  <si>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</si>
  <si>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</si>
  <si>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</si>
  <si>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</si>
  <si>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</si>
  <si>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</si>
  <si>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</si>
  <si>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</si>
  <si>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</si>
  <si>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</si>
  <si>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</si>
  <si>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</si>
  <si>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</si>
  <si>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</si>
  <si>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</si>
  <si>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</si>
  <si>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</si>
  <si>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</si>
  <si>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</si>
  <si>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</si>
  <si>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</si>
  <si>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</si>
  <si>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</si>
  <si>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</si>
  <si>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</si>
  <si>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</si>
  <si>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</si>
  <si>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</si>
  <si>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</si>
  <si>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</si>
  <si>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</si>
  <si>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</si>
  <si>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</si>
  <si>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</si>
  <si>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</si>
  <si>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</si>
  <si>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</si>
  <si>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</si>
  <si>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</si>
  <si>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</si>
  <si>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</si>
  <si>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</si>
  <si>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</si>
  <si>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</si>
  <si>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</si>
  <si>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</si>
  <si>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</si>
  <si>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</si>
  <si>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</si>
  <si>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</si>
  <si>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</si>
  <si>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</si>
  <si>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</si>
  <si>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</si>
  <si>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</si>
  <si>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</si>
  <si>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</si>
  <si>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</si>
  <si>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</si>
  <si>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</si>
  <si>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</si>
  <si>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</si>
  <si>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</si>
  <si>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</si>
  <si>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</si>
  <si>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</si>
  <si>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</si>
  <si>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</si>
  <si>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</si>
  <si>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</si>
  <si>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</si>
  <si>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</si>
  <si>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</si>
  <si>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</si>
  <si>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</si>
  <si>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</si>
  <si>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</si>
  <si>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</si>
  <si>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</si>
  <si>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</si>
  <si>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</si>
  <si>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</si>
  <si>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</si>
  <si>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</si>
  <si>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</si>
  <si>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</si>
  <si>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</si>
  <si>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</si>
  <si>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</si>
  <si>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</si>
  <si>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</si>
  <si>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</si>
  <si>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</si>
  <si>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</si>
  <si>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</si>
  <si>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</si>
  <si>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</si>
  <si>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</si>
  <si>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</si>
  <si>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</si>
  <si>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</si>
  <si>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</si>
  <si>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</si>
  <si>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</si>
  <si>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</si>
  <si>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</si>
  <si>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</si>
  <si>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</si>
  <si>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</si>
  <si>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</si>
  <si>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</si>
  <si>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</si>
  <si>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</si>
  <si>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</si>
  <si>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</si>
  <si>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</si>
  <si>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</si>
  <si>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</si>
  <si>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</si>
  <si>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</si>
  <si>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</si>
  <si>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</si>
  <si>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</si>
  <si>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</si>
  <si>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</si>
  <si>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</si>
  <si>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</si>
  <si>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</si>
  <si>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</si>
  <si>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</si>
  <si>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</si>
  <si>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</si>
  <si>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</si>
  <si>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</si>
  <si>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</si>
  <si>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</si>
  <si>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</si>
  <si>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</si>
  <si>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</si>
  <si>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</si>
  <si>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</si>
  <si>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</si>
  <si>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</si>
  <si>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</si>
  <si>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</si>
  <si>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</si>
  <si>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</si>
  <si>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</si>
  <si>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</si>
  <si>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</si>
  <si>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</si>
  <si>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</si>
  <si>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</si>
  <si>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</si>
  <si>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</si>
  <si>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</si>
  <si>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</si>
  <si>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</si>
  <si>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</si>
  <si>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</si>
  <si>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</si>
  <si>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</si>
  <si>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</si>
  <si>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</si>
  <si>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</si>
  <si>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</si>
  <si>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</si>
  <si>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</si>
  <si>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</si>
  <si>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</si>
  <si>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</si>
  <si>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</si>
  <si>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</si>
  <si>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</si>
  <si>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</si>
  <si>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</si>
  <si>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</si>
  <si>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</si>
  <si>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</si>
  <si>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</si>
  <si>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</si>
  <si>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</si>
  <si>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</si>
  <si>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</si>
  <si>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</si>
  <si>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</si>
  <si>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</si>
  <si>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</si>
  <si>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</si>
  <si>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</si>
  <si>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</si>
  <si>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</si>
  <si>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</si>
  <si>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</si>
  <si>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</si>
  <si>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</si>
  <si>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</si>
  <si>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</si>
  <si>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</si>
  <si>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</si>
  <si>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</si>
  <si>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</si>
  <si>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</si>
  <si>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</si>
  <si>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</si>
  <si>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</si>
  <si>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</si>
  <si>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</si>
  <si>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</si>
  <si>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</si>
  <si>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</si>
  <si>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</si>
  <si>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</si>
  <si>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</si>
  <si>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</si>
  <si>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</si>
  <si>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</si>
  <si>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</si>
  <si>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</si>
  <si>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</si>
  <si>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</si>
  <si>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</si>
  <si>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</si>
  <si>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</si>
  <si>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</si>
  <si>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</si>
  <si>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</si>
  <si>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</si>
  <si>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</si>
  <si>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</si>
  <si>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</si>
  <si>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</si>
  <si>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</si>
  <si>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</si>
  <si>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</si>
  <si>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</si>
  <si>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</si>
  <si>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</si>
  <si>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</si>
  <si>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</si>
  <si>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</si>
  <si>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</si>
  <si>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</si>
  <si>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</si>
  <si>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</si>
  <si>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</si>
  <si>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</si>
  <si>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</si>
  <si>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</si>
  <si>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</si>
  <si>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</si>
  <si>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</si>
  <si>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</si>
  <si>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</si>
  <si>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</si>
  <si>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</si>
  <si>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</si>
  <si>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</si>
  <si>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</si>
  <si>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</si>
  <si>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</si>
  <si>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</si>
  <si>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</si>
  <si>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</si>
  <si>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</si>
  <si>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</si>
  <si>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</si>
  <si>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</si>
  <si>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</si>
  <si>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</si>
  <si>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</si>
  <si>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</si>
  <si>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</si>
  <si>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</si>
  <si>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</si>
  <si>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</si>
  <si>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</si>
  <si>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</si>
  <si>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</si>
  <si>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</si>
  <si>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</si>
  <si>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</si>
  <si>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</si>
  <si>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</si>
  <si>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</si>
  <si>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</si>
  <si>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</si>
  <si>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</si>
  <si>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</si>
  <si>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</si>
  <si>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</si>
  <si>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</si>
  <si>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</si>
  <si>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</si>
  <si>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</si>
  <si>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</si>
  <si>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</si>
  <si>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</si>
  <si>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</si>
  <si>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</si>
  <si>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</si>
  <si>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</si>
  <si>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</si>
  <si>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</si>
  <si>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</si>
  <si>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</si>
  <si>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</si>
  <si>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</si>
  <si>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</si>
  <si>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</si>
  <si>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</si>
  <si>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</si>
  <si>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</si>
  <si>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</si>
  <si>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</si>
  <si>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</si>
  <si>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</si>
  <si>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</si>
  <si>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</si>
  <si>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</si>
  <si>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</si>
  <si>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</si>
  <si>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</si>
  <si>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</si>
  <si>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</si>
  <si>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</si>
  <si>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</si>
  <si>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</si>
  <si>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</si>
  <si>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</si>
  <si>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</si>
  <si>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</si>
  <si>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</si>
  <si>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</si>
  <si>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</si>
  <si>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</si>
  <si>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</si>
  <si>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</si>
  <si>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</si>
  <si>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</si>
  <si>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</si>
  <si>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</si>
  <si>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</si>
  <si>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</si>
  <si>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</si>
  <si>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</si>
  <si>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</si>
  <si>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</si>
  <si>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</si>
  <si>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</si>
  <si>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</si>
  <si>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</si>
  <si>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</si>
  <si>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</si>
  <si>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</si>
  <si>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</si>
  <si>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</si>
  <si>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</si>
  <si>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</si>
  <si>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</si>
  <si>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</si>
  <si>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</si>
  <si>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</si>
  <si>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</si>
  <si>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</si>
  <si>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</si>
  <si>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</si>
  <si>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</si>
  <si>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</si>
  <si>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</si>
  <si>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</si>
  <si>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</si>
  <si>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</si>
  <si>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</si>
  <si>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</si>
  <si>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</si>
  <si>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</si>
  <si>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</si>
  <si>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</si>
  <si>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</si>
  <si>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</si>
  <si>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</si>
  <si>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</si>
  <si>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</si>
  <si>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</si>
  <si>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</si>
  <si>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</si>
  <si>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</si>
  <si>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</si>
  <si>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</si>
  <si>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</si>
  <si>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</si>
  <si>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</si>
  <si>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</si>
  <si>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</si>
  <si>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</si>
  <si>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</si>
  <si>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</si>
  <si>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</si>
  <si>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</si>
  <si>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</si>
  <si>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</si>
  <si>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</si>
  <si>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</si>
  <si>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</si>
  <si>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</si>
  <si>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</si>
  <si>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</si>
  <si>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</si>
  <si>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</si>
  <si>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</si>
  <si>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</si>
  <si>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</si>
  <si>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</si>
  <si>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</si>
  <si>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</si>
  <si>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</si>
  <si>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</si>
  <si>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</si>
  <si>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</si>
  <si>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</si>
  <si>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</si>
  <si>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</si>
  <si>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</si>
  <si>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</si>
  <si>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</si>
  <si>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</si>
  <si>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</si>
  <si>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</si>
  <si>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</si>
  <si>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</si>
  <si>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</si>
  <si>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</si>
  <si>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</si>
  <si>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</si>
  <si>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</si>
  <si>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</si>
  <si>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 xml:space="preserve">call count </t>
  </si>
  <si>
    <t>Total Amount</t>
  </si>
  <si>
    <t>Total Duration</t>
  </si>
  <si>
    <t>Avg. Rating</t>
  </si>
  <si>
    <t xml:space="preserve">5* calls </t>
  </si>
  <si>
    <t>Row Labels</t>
  </si>
  <si>
    <t>Grand Total</t>
  </si>
  <si>
    <t>Jan</t>
  </si>
  <si>
    <t>Feb</t>
  </si>
  <si>
    <t>Mar</t>
  </si>
  <si>
    <t>Apr</t>
  </si>
  <si>
    <t>May</t>
  </si>
  <si>
    <t>Jun</t>
  </si>
  <si>
    <t>Jul</t>
  </si>
  <si>
    <t>Aug</t>
  </si>
  <si>
    <t>Sep</t>
  </si>
  <si>
    <t>Oct</t>
  </si>
  <si>
    <t>Nov</t>
  </si>
  <si>
    <t>Dec</t>
  </si>
  <si>
    <t>call count 2</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</si>
  <si>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</si>
  <si>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</si>
  <si>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</si>
  <si>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</si>
  <si>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</si>
  <si>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</si>
  <si>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</si>
  <si>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</si>
  <si>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</si>
  <si>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</si>
  <si>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</si>
  <si>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</si>
  <si>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</si>
  <si>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Tuesday</t>
  </si>
  <si>
    <t>1 to 2 hours</t>
  </si>
  <si>
    <t>Saturday</t>
  </si>
  <si>
    <t>30 to 60 mins</t>
  </si>
  <si>
    <t>Sunday</t>
  </si>
  <si>
    <t>More than 2 hours</t>
  </si>
  <si>
    <t>Wednesday</t>
  </si>
  <si>
    <t>Friday</t>
  </si>
  <si>
    <t>Monday</t>
  </si>
  <si>
    <t>Thursday</t>
  </si>
  <si>
    <t>10 to 30 mins</t>
  </si>
  <si>
    <t>Data returned for call count 2, R04 (First 1000 rows).</t>
  </si>
  <si>
    <t>for graph</t>
  </si>
  <si>
    <t>Rep</t>
  </si>
  <si>
    <t>Calls</t>
  </si>
  <si>
    <t>Amount</t>
  </si>
  <si>
    <t xml:space="preserve">Sel. Calls </t>
  </si>
  <si>
    <t>Sel. Amount</t>
  </si>
  <si>
    <t>se;ected rep</t>
  </si>
  <si>
    <t xml:space="preserve"> </t>
  </si>
  <si>
    <t>Column Labels</t>
  </si>
  <si>
    <t>Data returned for call count , R04 (First 1000 rows).</t>
  </si>
  <si>
    <t>Call Center Report</t>
  </si>
  <si>
    <t>TOTAL</t>
  </si>
  <si>
    <t xml:space="preserve">rep summary </t>
  </si>
  <si>
    <t xml:space="preserve">% of calls </t>
  </si>
  <si>
    <t xml:space="preserve">call rank </t>
  </si>
  <si>
    <t>amount rank</t>
  </si>
  <si>
    <t>calls</t>
  </si>
  <si>
    <t>amount</t>
  </si>
  <si>
    <t>labels</t>
  </si>
  <si>
    <t>image:</t>
  </si>
  <si>
    <t xml:space="preserve">rep image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</si>
</sst>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quot;$&quot;#,###,.&quot;k&quot;"/>
    <numFmt numFmtId="168" formatCode="&quot;$&quot;#,##0"/>
  </numFmts>
  <fonts count="10"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i/>
      <sz val="11"/>
      <color theme="1"/>
      <name val="Aptos"/>
      <family val="2"/>
      <scheme val="minor"/>
    </font>
    <font>
      <sz val="11"/>
      <color theme="1"/>
      <name val="Aptos"/>
      <family val="2"/>
      <scheme val="minor"/>
    </font>
    <font>
      <b/>
      <sz val="10"/>
      <color theme="1"/>
      <name val="Aptos"/>
      <family val="2"/>
      <scheme val="minor"/>
    </font>
    <font>
      <sz val="10"/>
      <color theme="1"/>
      <name val="Aptos"/>
      <family val="2"/>
      <scheme val="minor"/>
    </font>
    <font>
      <sz val="28"/>
      <color theme="0" tint="-0.499984740745262"/>
      <name val="Aptos ExtraBold"/>
      <family val="2"/>
      <scheme val="major"/>
    </font>
    <font>
      <sz val="10"/>
      <name val="Aptos"/>
      <family val="2"/>
      <scheme val="minor"/>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theme="0" tint="-0.24994659260841701"/>
      </right>
      <top/>
      <bottom style="thin">
        <color theme="0" tint="-0.24994659260841701"/>
      </bottom>
      <diagonal/>
    </border>
    <border>
      <left/>
      <right/>
      <top/>
      <bottom style="thin">
        <color theme="0" tint="-0.24994659260841701"/>
      </bottom>
      <diagonal/>
    </border>
    <border>
      <left style="thin">
        <color theme="0" tint="-0.24994659260841701"/>
      </left>
      <right/>
      <top/>
      <bottom style="thin">
        <color theme="0" tint="-0.24994659260841701"/>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style="thin">
        <color theme="0" tint="-0.24994659260841701"/>
      </top>
      <bottom/>
      <diagonal/>
    </border>
    <border>
      <left/>
      <right/>
      <top style="thin">
        <color theme="0" tint="-0.24994659260841701"/>
      </top>
      <bottom/>
      <diagonal/>
    </border>
    <border>
      <left style="thin">
        <color theme="0" tint="-0.24994659260841701"/>
      </left>
      <right/>
      <top style="thin">
        <color theme="0" tint="-0.24994659260841701"/>
      </top>
      <bottom/>
      <diagonal/>
    </border>
  </borders>
  <cellStyleXfs count="2">
    <xf numFmtId="0" fontId="0" fillId="0" borderId="0"/>
    <xf numFmtId="9" fontId="5" fillId="0" borderId="0" applyFont="0" applyFill="0" applyBorder="0" applyAlignment="0" applyProtection="0"/>
  </cellStyleXfs>
  <cellXfs count="49">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3" borderId="0" xfId="0" applyFill="1"/>
    <xf numFmtId="0" fontId="0" fillId="0" borderId="0" xfId="0" applyAlignment="1">
      <alignment horizontal="left"/>
    </xf>
    <xf numFmtId="0" fontId="4" fillId="3" borderId="0" xfId="0" applyFont="1" applyFill="1"/>
    <xf numFmtId="14" fontId="0" fillId="0" borderId="0" xfId="0" applyNumberFormat="1"/>
    <xf numFmtId="167" fontId="0" fillId="0" borderId="0" xfId="0" applyNumberFormat="1"/>
    <xf numFmtId="0" fontId="0" fillId="0" borderId="0" xfId="0" applyAlignment="1">
      <alignment horizontal="left" indent="1"/>
    </xf>
    <xf numFmtId="0" fontId="7" fillId="3" borderId="0" xfId="0" applyFont="1" applyFill="1"/>
    <xf numFmtId="0" fontId="0" fillId="3" borderId="0" xfId="0" applyFill="1" applyAlignment="1">
      <alignment vertical="center"/>
    </xf>
    <xf numFmtId="0" fontId="8" fillId="3" borderId="0" xfId="0" applyFont="1" applyFill="1" applyAlignment="1">
      <alignment vertical="center"/>
    </xf>
    <xf numFmtId="168" fontId="7" fillId="4" borderId="0" xfId="0" applyNumberFormat="1" applyFont="1" applyFill="1"/>
    <xf numFmtId="168" fontId="7" fillId="4" borderId="10" xfId="0" applyNumberFormat="1" applyFont="1" applyFill="1" applyBorder="1"/>
    <xf numFmtId="168" fontId="7" fillId="4" borderId="11" xfId="0" applyNumberFormat="1" applyFont="1" applyFill="1" applyBorder="1"/>
    <xf numFmtId="0" fontId="7" fillId="4" borderId="12" xfId="0" applyFont="1" applyFill="1" applyBorder="1" applyAlignment="1">
      <alignment horizontal="left" indent="1"/>
    </xf>
    <xf numFmtId="168" fontId="7" fillId="4" borderId="13" xfId="0" applyNumberFormat="1" applyFont="1" applyFill="1" applyBorder="1"/>
    <xf numFmtId="0" fontId="7" fillId="4" borderId="14" xfId="0" applyFont="1" applyFill="1" applyBorder="1" applyAlignment="1">
      <alignment horizontal="left" indent="1"/>
    </xf>
    <xf numFmtId="0" fontId="6" fillId="4" borderId="14" xfId="0" applyFont="1" applyFill="1" applyBorder="1"/>
    <xf numFmtId="0" fontId="7" fillId="4" borderId="13" xfId="0" applyFont="1" applyFill="1" applyBorder="1"/>
    <xf numFmtId="0" fontId="7" fillId="4" borderId="0" xfId="0" applyFont="1" applyFill="1"/>
    <xf numFmtId="0" fontId="1" fillId="4" borderId="15" xfId="0" applyFont="1" applyFill="1" applyBorder="1" applyAlignment="1">
      <alignment horizontal="right"/>
    </xf>
    <xf numFmtId="0" fontId="1" fillId="4" borderId="16" xfId="0" applyFont="1" applyFill="1" applyBorder="1" applyAlignment="1">
      <alignment horizontal="left"/>
    </xf>
    <xf numFmtId="0" fontId="0" fillId="4" borderId="17" xfId="0" applyFill="1" applyBorder="1"/>
    <xf numFmtId="168" fontId="7" fillId="3" borderId="0" xfId="0" applyNumberFormat="1" applyFont="1" applyFill="1"/>
    <xf numFmtId="9" fontId="0" fillId="0" borderId="0" xfId="1" applyFont="1"/>
    <xf numFmtId="0" fontId="0" fillId="3" borderId="0" xfId="0" applyFill="1" applyAlignment="1"/>
    <xf numFmtId="0" fontId="9" fillId="3" borderId="0" xfId="0" applyFont="1" applyFill="1" applyAlignment="1">
      <alignment horizontal="center"/>
    </xf>
  </cellXfs>
  <cellStyles count="2">
    <cellStyle name="Normal" xfId="0" builtinId="0"/>
    <cellStyle name="Percent" xfId="1" builtinId="5"/>
  </cellStyles>
  <dxfs count="22">
    <dxf>
      <fill>
        <patternFill>
          <bgColor theme="8" tint="0.59996337778862885"/>
        </patternFill>
      </fill>
      <border>
        <left style="thin">
          <color theme="1" tint="0.34998626667073579"/>
        </left>
        <right style="thin">
          <color theme="1" tint="0.34998626667073579"/>
        </right>
        <vertical/>
        <horizontal/>
      </border>
    </dxf>
    <dxf>
      <fill>
        <patternFill>
          <bgColor theme="8" tint="0.59996337778862885"/>
        </patternFill>
      </fill>
      <border>
        <left style="thin">
          <color theme="1" tint="0.34998626667073579"/>
        </left>
        <right style="thin">
          <color theme="1" tint="0.34998626667073579"/>
        </right>
        <vertical/>
        <horizontal/>
      </border>
    </dxf>
    <dxf>
      <fill>
        <patternFill>
          <bgColor theme="8" tint="0.59996337778862885"/>
        </patternFill>
      </fill>
      <border>
        <left style="thin">
          <color theme="1" tint="0.34998626667073579"/>
        </left>
        <right style="thin">
          <color theme="1" tint="0.34998626667073579"/>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9" formatCode="m/d/yyyy"/>
    </dxf>
    <dxf>
      <numFmt numFmtId="19" formatCode="m/d/yyyy"/>
    </dxf>
    <dxf>
      <font>
        <b/>
        <color theme="1"/>
      </font>
      <border>
        <bottom style="thin">
          <color theme="8"/>
        </bottom>
        <vertical/>
        <horizontal/>
      </border>
    </dxf>
    <dxf>
      <font>
        <color theme="1"/>
      </font>
      <fill>
        <patternFill>
          <bgColor theme="0"/>
        </patternFill>
      </fill>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1"/>
    </tableStyle>
    <tableStyle name="SlicerStyleDark5 2" pivot="0" table="0" count="10" xr9:uid="{4550840B-7CB4-4166-9DF8-7EEC966DE35E}">
      <tableStyleElement type="wholeTable" dxfId="20"/>
      <tableStyleElement type="headerRow" dxfId="1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connections" Target="connections.xml"/><Relationship Id="rId29"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pivotCacheDefinition" Target="pivotCache/pivotCacheDefinition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.xlsx]Sheet1!monthly trend </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Sheet1!$C$15</c:f>
              <c:strCache>
                <c:ptCount val="1"/>
                <c:pt idx="0">
                  <c:v>call count 2</c:v>
                </c:pt>
              </c:strCache>
            </c:strRef>
          </c:tx>
          <c:spPr>
            <a:solidFill>
              <a:schemeClr val="accent2"/>
            </a:solidFill>
            <a:ln>
              <a:noFill/>
            </a:ln>
            <a:effectLst/>
          </c:spPr>
          <c:cat>
            <c:strRef>
              <c:f>Sheet1!$A$16:$A$28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Sheet1!$C$16:$C$28</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9619-4588-9A79-EB1728202A0E}"/>
            </c:ext>
          </c:extLst>
        </c:ser>
        <c:dLbls>
          <c:showLegendKey val="0"/>
          <c:showVal val="0"/>
          <c:showCatName val="0"/>
          <c:showSerName val="0"/>
          <c:showPercent val="0"/>
          <c:showBubbleSize val="0"/>
        </c:dLbls>
        <c:axId val="223028416"/>
        <c:axId val="1313951728"/>
      </c:areaChart>
      <c:lineChart>
        <c:grouping val="percentStacked"/>
        <c:varyColors val="0"/>
        <c:ser>
          <c:idx val="0"/>
          <c:order val="0"/>
          <c:tx>
            <c:strRef>
              <c:f>Sheet1!$B$15</c:f>
              <c:strCache>
                <c:ptCount val="1"/>
                <c:pt idx="0">
                  <c:v>call count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Sheet1!$B$16:$B$28</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9619-4588-9A79-EB1728202A0E}"/>
            </c:ext>
          </c:extLst>
        </c:ser>
        <c:dLbls>
          <c:showLegendKey val="0"/>
          <c:showVal val="0"/>
          <c:showCatName val="0"/>
          <c:showSerName val="0"/>
          <c:showPercent val="0"/>
          <c:showBubbleSize val="0"/>
        </c:dLbls>
        <c:marker val="1"/>
        <c:smooth val="0"/>
        <c:axId val="223028416"/>
        <c:axId val="1313951728"/>
      </c:lineChart>
      <c:catAx>
        <c:axId val="22302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951728"/>
        <c:crosses val="autoZero"/>
        <c:auto val="1"/>
        <c:lblAlgn val="ctr"/>
        <c:lblOffset val="100"/>
        <c:noMultiLvlLbl val="0"/>
      </c:catAx>
      <c:valAx>
        <c:axId val="1313951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02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.xlsx]Sheet1!monthly trend </c:name>
    <c:fmtId val="24"/>
  </c:pivotSource>
  <c:chart>
    <c:title>
      <c:layout>
        <c:manualLayout>
          <c:xMode val="edge"/>
          <c:yMode val="edge"/>
          <c:x val="1.8370660510820626E-2"/>
          <c:y val="2.9773952402312523E-2"/>
        </c:manualLayout>
      </c:layout>
      <c:overlay val="0"/>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4"/>
        <c:spPr>
          <a:gradFill>
            <a:gsLst>
              <a:gs pos="0">
                <a:schemeClr val="accent6">
                  <a:lumMod val="60000"/>
                  <a:lumOff val="40000"/>
                </a:schemeClr>
              </a:gs>
              <a:gs pos="100000">
                <a:schemeClr val="accent6"/>
              </a:gs>
            </a:gsLst>
            <a:lin ang="16200000" scaled="1"/>
          </a:gradFill>
          <a:ln>
            <a:noFill/>
          </a:ln>
          <a:effectLst/>
        </c:spPr>
        <c:marker>
          <c:symbol val="none"/>
        </c:marker>
        <c:dLbl>
          <c:idx val="0"/>
          <c:delete val="1"/>
          <c:extLst>
            <c:ext xmlns:c15="http://schemas.microsoft.com/office/drawing/2012/chart" uri="{CE6537A1-D6FC-4f65-9D91-7224C49458BB}"/>
          </c:extLst>
        </c:dLbl>
      </c:pivotFmt>
      <c:pivotFmt>
        <c:idx val="15"/>
        <c:spPr>
          <a:ln w="28575" cap="rnd">
            <a:solidFill>
              <a:schemeClr val="accent6"/>
            </a:solidFill>
            <a:round/>
          </a:ln>
          <a:effectLst/>
        </c:spPr>
        <c:marker>
          <c:symbol val="circle"/>
          <c:size val="7"/>
          <c:spPr>
            <a:solidFill>
              <a:schemeClr val="bg1"/>
            </a:solidFill>
            <a:ln w="25400">
              <a:solidFill>
                <a:schemeClr val="tx1"/>
              </a:solidFill>
            </a:ln>
            <a:effectLst/>
          </c:spPr>
        </c:marker>
        <c:dLbl>
          <c:idx val="0"/>
          <c:delete val="1"/>
          <c:extLst>
            <c:ext xmlns:c15="http://schemas.microsoft.com/office/drawing/2012/chart" uri="{CE6537A1-D6FC-4f65-9D91-7224C49458BB}"/>
          </c:extLst>
        </c:dLbl>
      </c:pivotFmt>
    </c:pivotFmts>
    <c:plotArea>
      <c:layout/>
      <c:areaChart>
        <c:grouping val="standard"/>
        <c:varyColors val="0"/>
        <c:ser>
          <c:idx val="1"/>
          <c:order val="1"/>
          <c:tx>
            <c:strRef>
              <c:f>Sheet1!$C$15</c:f>
              <c:strCache>
                <c:ptCount val="1"/>
                <c:pt idx="0">
                  <c:v>call count 2</c:v>
                </c:pt>
              </c:strCache>
            </c:strRef>
          </c:tx>
          <c:spPr>
            <a:gradFill>
              <a:gsLst>
                <a:gs pos="0">
                  <a:schemeClr val="accent6">
                    <a:lumMod val="60000"/>
                    <a:lumOff val="40000"/>
                  </a:schemeClr>
                </a:gs>
                <a:gs pos="100000">
                  <a:schemeClr val="accent6"/>
                </a:gs>
              </a:gsLst>
              <a:lin ang="16200000" scaled="1"/>
            </a:gradFill>
            <a:ln>
              <a:noFill/>
            </a:ln>
            <a:effectLst/>
          </c:spPr>
          <c:cat>
            <c:strRef>
              <c:f>Sheet1!$A$16:$A$28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Sheet1!$C$16:$C$28</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169-6D5F-4863-B3AA-6B11A692F7D4}"/>
            </c:ext>
          </c:extLst>
        </c:ser>
        <c:dLbls>
          <c:showLegendKey val="0"/>
          <c:showVal val="0"/>
          <c:showCatName val="0"/>
          <c:showSerName val="0"/>
          <c:showPercent val="0"/>
          <c:showBubbleSize val="0"/>
        </c:dLbls>
        <c:axId val="223028416"/>
        <c:axId val="1313951728"/>
      </c:areaChart>
      <c:lineChart>
        <c:grouping val="standard"/>
        <c:varyColors val="0"/>
        <c:ser>
          <c:idx val="0"/>
          <c:order val="0"/>
          <c:tx>
            <c:strRef>
              <c:f>Sheet1!$B$15</c:f>
              <c:strCache>
                <c:ptCount val="1"/>
                <c:pt idx="0">
                  <c:v>call count </c:v>
                </c:pt>
              </c:strCache>
            </c:strRef>
          </c:tx>
          <c:spPr>
            <a:ln w="28575" cap="rnd">
              <a:solidFill>
                <a:schemeClr val="accent6"/>
              </a:solidFill>
              <a:round/>
            </a:ln>
            <a:effectLst/>
          </c:spPr>
          <c:marker>
            <c:symbol val="circle"/>
            <c:size val="7"/>
            <c:spPr>
              <a:solidFill>
                <a:schemeClr val="bg1"/>
              </a:solidFill>
              <a:ln w="25400">
                <a:solidFill>
                  <a:schemeClr val="tx1"/>
                </a:solidFill>
              </a:ln>
              <a:effectLst/>
            </c:spPr>
          </c:marker>
          <c:cat>
            <c:strRef>
              <c:f>Sheet1!$A$16:$A$28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Sheet1!$B$16:$B$28</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16B-6D5F-4863-B3AA-6B11A692F7D4}"/>
            </c:ext>
          </c:extLst>
        </c:ser>
        <c:dLbls>
          <c:showLegendKey val="0"/>
          <c:showVal val="0"/>
          <c:showCatName val="0"/>
          <c:showSerName val="0"/>
          <c:showPercent val="0"/>
          <c:showBubbleSize val="0"/>
        </c:dLbls>
        <c:marker val="1"/>
        <c:smooth val="0"/>
        <c:axId val="223028416"/>
        <c:axId val="1313951728"/>
      </c:lineChart>
      <c:catAx>
        <c:axId val="22302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951728"/>
        <c:crosses val="autoZero"/>
        <c:auto val="1"/>
        <c:lblAlgn val="ctr"/>
        <c:lblOffset val="100"/>
        <c:noMultiLvlLbl val="0"/>
      </c:catAx>
      <c:valAx>
        <c:axId val="1313951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02841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.xlsx]Sheet1!week day trend</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Sheet1!$G$17</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Sheet1!$F$18:$F$25</c:f>
              <c:strCache>
                <c:ptCount val="7"/>
                <c:pt idx="0">
                  <c:v>Sunday</c:v>
                </c:pt>
                <c:pt idx="1">
                  <c:v>Monday</c:v>
                </c:pt>
                <c:pt idx="2">
                  <c:v>Tuesday</c:v>
                </c:pt>
                <c:pt idx="3">
                  <c:v>Wednesday</c:v>
                </c:pt>
                <c:pt idx="4">
                  <c:v>Thursday</c:v>
                </c:pt>
                <c:pt idx="5">
                  <c:v>Friday</c:v>
                </c:pt>
                <c:pt idx="6">
                  <c:v>Saturday</c:v>
                </c:pt>
              </c:strCache>
            </c:strRef>
          </c:cat>
          <c:val>
            <c:numRef>
              <c:f>Sheet1!$G$18:$G$25</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899B-4E68-9EA0-33BC6EB6310C}"/>
            </c:ext>
          </c:extLst>
        </c:ser>
        <c:dLbls>
          <c:dLblPos val="outEnd"/>
          <c:showLegendKey val="0"/>
          <c:showVal val="1"/>
          <c:showCatName val="0"/>
          <c:showSerName val="0"/>
          <c:showPercent val="0"/>
          <c:showBubbleSize val="0"/>
        </c:dLbls>
        <c:gapWidth val="25"/>
        <c:axId val="63899248"/>
        <c:axId val="63898768"/>
      </c:barChart>
      <c:catAx>
        <c:axId val="638992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8768"/>
        <c:crosses val="autoZero"/>
        <c:auto val="1"/>
        <c:lblAlgn val="ctr"/>
        <c:lblOffset val="100"/>
        <c:noMultiLvlLbl val="0"/>
      </c:catAx>
      <c:valAx>
        <c:axId val="63898768"/>
        <c:scaling>
          <c:orientation val="minMax"/>
        </c:scaling>
        <c:delete val="1"/>
        <c:axPos val="b"/>
        <c:numFmt formatCode="#,##0" sourceLinked="1"/>
        <c:majorTickMark val="out"/>
        <c:minorTickMark val="none"/>
        <c:tickLblPos val="nextTo"/>
        <c:crossAx val="6389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rgbClr val="FF0000"/>
                </a:solidFill>
                <a:latin typeface="+mn-lt"/>
                <a:ea typeface="+mn-ea"/>
                <a:cs typeface="+mn-cs"/>
              </a:defRPr>
            </a:pPr>
            <a:r>
              <a:rPr lang="en-US" sz="1400">
                <a:solidFill>
                  <a:srgbClr val="FF0000"/>
                </a:solidFill>
                <a:latin typeface="Aptos ExtraBold" panose="020B0004020202020204" pitchFamily="34" charset="0"/>
              </a:rPr>
              <a:t>Calls</a:t>
            </a:r>
          </a:p>
        </c:rich>
      </c:tx>
      <c:layout>
        <c:manualLayout>
          <c:xMode val="edge"/>
          <c:yMode val="edge"/>
          <c:x val="5.9551567241183982E-2"/>
          <c:y val="4.5392425151237682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rgbClr val="FF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Sheet1!$G$34:$G$38</c:f>
              <c:strCache>
                <c:ptCount val="5"/>
                <c:pt idx="0">
                  <c:v>R01</c:v>
                </c:pt>
                <c:pt idx="1">
                  <c:v>R02</c:v>
                </c:pt>
                <c:pt idx="2">
                  <c:v>R03</c:v>
                </c:pt>
                <c:pt idx="3">
                  <c:v>R04</c:v>
                </c:pt>
                <c:pt idx="4">
                  <c:v>R05</c:v>
                </c:pt>
              </c:strCache>
            </c:strRef>
          </c:cat>
          <c:val>
            <c:numRef>
              <c:f>Sheet1!$H$34:$H$38</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E72F-4204-8557-1F31E0D3E162}"/>
            </c:ext>
          </c:extLst>
        </c:ser>
        <c:ser>
          <c:idx val="1"/>
          <c:order val="1"/>
          <c:tx>
            <c:strRef>
              <c:f>Sheet1!$J$33</c:f>
              <c:strCache>
                <c:ptCount val="1"/>
                <c:pt idx="0">
                  <c:v>Sel. Calls </c:v>
                </c:pt>
              </c:strCache>
            </c:strRef>
          </c:tx>
          <c:spPr>
            <a:gradFill>
              <a:gsLst>
                <a:gs pos="0">
                  <a:schemeClr val="accent1">
                    <a:lumMod val="5000"/>
                    <a:lumOff val="95000"/>
                  </a:schemeClr>
                </a:gs>
                <a:gs pos="0">
                  <a:schemeClr val="accent5"/>
                </a:gs>
                <a:gs pos="100000">
                  <a:schemeClr val="accent5">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Sheet1!$J$34:$J$38</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E72F-4204-8557-1F31E0D3E162}"/>
            </c:ext>
          </c:extLst>
        </c:ser>
        <c:dLbls>
          <c:dLblPos val="outEnd"/>
          <c:showLegendKey val="0"/>
          <c:showVal val="1"/>
          <c:showCatName val="0"/>
          <c:showSerName val="0"/>
          <c:showPercent val="0"/>
          <c:showBubbleSize val="0"/>
        </c:dLbls>
        <c:gapWidth val="25"/>
        <c:overlap val="100"/>
        <c:axId val="983736080"/>
        <c:axId val="983748080"/>
      </c:barChart>
      <c:catAx>
        <c:axId val="98373608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748080"/>
        <c:crosses val="autoZero"/>
        <c:auto val="1"/>
        <c:lblAlgn val="ctr"/>
        <c:lblOffset val="100"/>
        <c:noMultiLvlLbl val="0"/>
      </c:catAx>
      <c:valAx>
        <c:axId val="983748080"/>
        <c:scaling>
          <c:orientation val="minMax"/>
          <c:min val="0"/>
        </c:scaling>
        <c:delete val="1"/>
        <c:axPos val="t"/>
        <c:numFmt formatCode="General" sourceLinked="1"/>
        <c:majorTickMark val="out"/>
        <c:minorTickMark val="none"/>
        <c:tickLblPos val="nextTo"/>
        <c:crossAx val="98373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j-lt"/>
                <a:ea typeface="+mn-ea"/>
                <a:cs typeface="+mn-cs"/>
              </a:defRPr>
            </a:pPr>
            <a:r>
              <a:rPr lang="en-US">
                <a:solidFill>
                  <a:srgbClr val="FF0000"/>
                </a:solidFill>
                <a:latin typeface="+mj-lt"/>
              </a:rPr>
              <a:t>Amount</a:t>
            </a:r>
          </a:p>
        </c:rich>
      </c:tx>
      <c:layout>
        <c:manualLayout>
          <c:xMode val="edge"/>
          <c:yMode val="edge"/>
          <c:x val="4.7287874872513173E-2"/>
          <c:y val="3.29884803317550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Sheet1!$G$34:$G$38</c:f>
              <c:strCache>
                <c:ptCount val="5"/>
                <c:pt idx="0">
                  <c:v>R01</c:v>
                </c:pt>
                <c:pt idx="1">
                  <c:v>R02</c:v>
                </c:pt>
                <c:pt idx="2">
                  <c:v>R03</c:v>
                </c:pt>
                <c:pt idx="3">
                  <c:v>R04</c:v>
                </c:pt>
                <c:pt idx="4">
                  <c:v>R05</c:v>
                </c:pt>
              </c:strCache>
            </c:strRef>
          </c:cat>
          <c:val>
            <c:numRef>
              <c:f>Sheet1!$I$34:$I$38</c:f>
              <c:numCache>
                <c:formatCode>"$"#,###,."k"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AB36-4141-B455-31FD3D890852}"/>
            </c:ext>
          </c:extLst>
        </c:ser>
        <c:ser>
          <c:idx val="1"/>
          <c:order val="1"/>
          <c:tx>
            <c:strRef>
              <c:f>Sheet1!$K$33</c:f>
              <c:strCache>
                <c:ptCount val="1"/>
                <c:pt idx="0">
                  <c:v>Sel. Amount</c:v>
                </c:pt>
              </c:strCache>
            </c:strRef>
          </c:tx>
          <c:spPr>
            <a:gradFill>
              <a:gsLst>
                <a:gs pos="0">
                  <a:schemeClr val="accent1">
                    <a:lumMod val="5000"/>
                    <a:lumOff val="95000"/>
                  </a:schemeClr>
                </a:gs>
                <a:gs pos="0">
                  <a:schemeClr val="accent5"/>
                </a:gs>
                <a:gs pos="100000">
                  <a:schemeClr val="accent6"/>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Sheet1!$K$34:$K$38</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1-AB36-4141-B455-31FD3D890852}"/>
            </c:ext>
          </c:extLst>
        </c:ser>
        <c:dLbls>
          <c:dLblPos val="outEnd"/>
          <c:showLegendKey val="0"/>
          <c:showVal val="1"/>
          <c:showCatName val="0"/>
          <c:showSerName val="0"/>
          <c:showPercent val="0"/>
          <c:showBubbleSize val="0"/>
        </c:dLbls>
        <c:gapWidth val="25"/>
        <c:overlap val="100"/>
        <c:axId val="983736080"/>
        <c:axId val="983748080"/>
      </c:barChart>
      <c:catAx>
        <c:axId val="98373608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748080"/>
        <c:crosses val="autoZero"/>
        <c:auto val="1"/>
        <c:lblAlgn val="ctr"/>
        <c:lblOffset val="100"/>
        <c:noMultiLvlLbl val="0"/>
      </c:catAx>
      <c:valAx>
        <c:axId val="983748080"/>
        <c:scaling>
          <c:orientation val="minMax"/>
          <c:min val="0"/>
        </c:scaling>
        <c:delete val="1"/>
        <c:axPos val="t"/>
        <c:numFmt formatCode="&quot;$&quot;#,###,.&quot;k&quot;" sourceLinked="1"/>
        <c:majorTickMark val="out"/>
        <c:minorTickMark val="none"/>
        <c:tickLblPos val="nextTo"/>
        <c:crossAx val="98373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.xlsx]Sheet1!PivotTable4</c:name>
    <c:fmtId val="1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solidFill>
                  <a:srgbClr val="FF0000"/>
                </a:solidFill>
              </a:rPr>
              <a:t>Female </a:t>
            </a:r>
            <a:r>
              <a:rPr lang="en-US">
                <a:solidFill>
                  <a:schemeClr val="tx1"/>
                </a:solidFill>
              </a:rPr>
              <a:t>vs</a:t>
            </a:r>
            <a:r>
              <a:rPr lang="en-US">
                <a:solidFill>
                  <a:srgbClr val="FF0000"/>
                </a:solidFill>
              </a:rPr>
              <a:t> </a:t>
            </a:r>
            <a:r>
              <a:rPr lang="en-US">
                <a:solidFill>
                  <a:schemeClr val="accent4"/>
                </a:solidFill>
              </a:rPr>
              <a:t>Male</a:t>
            </a:r>
            <a:r>
              <a:rPr lang="en-US">
                <a:solidFill>
                  <a:srgbClr val="FF0000"/>
                </a:solidFill>
              </a:rPr>
              <a:t> </a:t>
            </a:r>
            <a:r>
              <a:rPr lang="en-US">
                <a:solidFill>
                  <a:schemeClr val="tx1"/>
                </a:solidFill>
              </a:rPr>
              <a:t>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accent5">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accent4">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5"/>
          </a:solidFill>
          <a:ln>
            <a:noFill/>
          </a:ln>
          <a:effectLst/>
        </c:spPr>
      </c:pivotFmt>
    </c:pivotFmts>
    <c:plotArea>
      <c:layout/>
      <c:barChart>
        <c:barDir val="col"/>
        <c:grouping val="percentStacked"/>
        <c:varyColors val="0"/>
        <c:ser>
          <c:idx val="0"/>
          <c:order val="0"/>
          <c:tx>
            <c:strRef>
              <c:f>Sheet1!$L$52:$L$53</c:f>
              <c:strCache>
                <c:ptCount val="1"/>
                <c:pt idx="0">
                  <c:v>Female</c:v>
                </c:pt>
              </c:strCache>
            </c:strRef>
          </c:tx>
          <c:spPr>
            <a:solidFill>
              <a:schemeClr val="accent5"/>
            </a:solidFill>
            <a:ln>
              <a:noFill/>
            </a:ln>
            <a:effectLst/>
          </c:spPr>
          <c:invertIfNegative val="0"/>
          <c:dLbls>
            <c:spPr>
              <a:solidFill>
                <a:schemeClr val="accent5">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Sheet1!$K$54:$K$57</c:f>
              <c:strCache>
                <c:ptCount val="3"/>
                <c:pt idx="0">
                  <c:v>Cincinnati</c:v>
                </c:pt>
                <c:pt idx="1">
                  <c:v>Cleveland</c:v>
                </c:pt>
                <c:pt idx="2">
                  <c:v>Columbus</c:v>
                </c:pt>
              </c:strCache>
            </c:strRef>
          </c:cat>
          <c:val>
            <c:numRef>
              <c:f>Sheet1!$L$54:$L$57</c:f>
              <c:numCache>
                <c:formatCode>#,##0</c:formatCode>
                <c:ptCount val="3"/>
                <c:pt idx="0">
                  <c:v>144</c:v>
                </c:pt>
                <c:pt idx="1">
                  <c:v>326</c:v>
                </c:pt>
                <c:pt idx="2">
                  <c:v>129</c:v>
                </c:pt>
              </c:numCache>
            </c:numRef>
          </c:val>
          <c:extLst>
            <c:ext xmlns:c16="http://schemas.microsoft.com/office/drawing/2014/chart" uri="{C3380CC4-5D6E-409C-BE32-E72D297353CC}">
              <c16:uniqueId val="{00000000-0693-4B00-B39D-8E8706168B88}"/>
            </c:ext>
          </c:extLst>
        </c:ser>
        <c:ser>
          <c:idx val="1"/>
          <c:order val="1"/>
          <c:tx>
            <c:strRef>
              <c:f>Sheet1!$M$52:$M$53</c:f>
              <c:strCache>
                <c:ptCount val="1"/>
                <c:pt idx="0">
                  <c:v>Male</c:v>
                </c:pt>
              </c:strCache>
            </c:strRef>
          </c:tx>
          <c:spPr>
            <a:solidFill>
              <a:schemeClr val="accent4"/>
            </a:solidFill>
            <a:ln>
              <a:noFill/>
            </a:ln>
            <a:effectLst/>
          </c:spPr>
          <c:invertIfNegative val="0"/>
          <c:dLbls>
            <c:spPr>
              <a:solidFill>
                <a:schemeClr val="accent4">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Sheet1!$K$54:$K$57</c:f>
              <c:strCache>
                <c:ptCount val="3"/>
                <c:pt idx="0">
                  <c:v>Cincinnati</c:v>
                </c:pt>
                <c:pt idx="1">
                  <c:v>Cleveland</c:v>
                </c:pt>
                <c:pt idx="2">
                  <c:v>Columbus</c:v>
                </c:pt>
              </c:strCache>
            </c:strRef>
          </c:cat>
          <c:val>
            <c:numRef>
              <c:f>Sheet1!$M$54:$M$57</c:f>
              <c:numCache>
                <c:formatCode>#,##0</c:formatCode>
                <c:ptCount val="3"/>
                <c:pt idx="0">
                  <c:v>132</c:v>
                </c:pt>
                <c:pt idx="1">
                  <c:v>63</c:v>
                </c:pt>
                <c:pt idx="2">
                  <c:v>206</c:v>
                </c:pt>
              </c:numCache>
            </c:numRef>
          </c:val>
          <c:extLst>
            <c:ext xmlns:c16="http://schemas.microsoft.com/office/drawing/2014/chart" uri="{C3380CC4-5D6E-409C-BE32-E72D297353CC}">
              <c16:uniqueId val="{00000001-0693-4B00-B39D-8E8706168B88}"/>
            </c:ext>
          </c:extLst>
        </c:ser>
        <c:dLbls>
          <c:dLblPos val="ctr"/>
          <c:showLegendKey val="0"/>
          <c:showVal val="1"/>
          <c:showCatName val="0"/>
          <c:showSerName val="0"/>
          <c:showPercent val="0"/>
          <c:showBubbleSize val="0"/>
        </c:dLbls>
        <c:gapWidth val="25"/>
        <c:overlap val="100"/>
        <c:axId val="1769084560"/>
        <c:axId val="1769101840"/>
      </c:barChart>
      <c:catAx>
        <c:axId val="176908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101840"/>
        <c:crosses val="autoZero"/>
        <c:auto val="1"/>
        <c:lblAlgn val="ctr"/>
        <c:lblOffset val="100"/>
        <c:noMultiLvlLbl val="0"/>
      </c:catAx>
      <c:valAx>
        <c:axId val="1769101840"/>
        <c:scaling>
          <c:orientation val="minMax"/>
        </c:scaling>
        <c:delete val="1"/>
        <c:axPos val="l"/>
        <c:numFmt formatCode="0%" sourceLinked="1"/>
        <c:majorTickMark val="none"/>
        <c:minorTickMark val="none"/>
        <c:tickLblPos val="nextTo"/>
        <c:crossAx val="1769084560"/>
        <c:crosses val="autoZero"/>
        <c:crossBetween val="between"/>
      </c:valAx>
      <c:spPr>
        <a:noFill/>
        <a:ln w="25400">
          <a:solidFill>
            <a:schemeClr val="bg1">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.xlsx]Sheet1!rep statisfaction </c:name>
    <c:fmtId val="19"/>
  </c:pivotSource>
  <c:chart>
    <c:title>
      <c:tx>
        <c:rich>
          <a:bodyPr rot="0" spcFirstLastPara="1" vertOverflow="ellipsis" vert="horz" wrap="square" anchor="ctr" anchorCtr="1"/>
          <a:lstStyle/>
          <a:p>
            <a:pPr>
              <a:defRPr sz="1400" b="0" i="0" u="none" strike="noStrike" kern="1200" spc="0" baseline="0">
                <a:solidFill>
                  <a:schemeClr val="bg2">
                    <a:lumMod val="50000"/>
                  </a:schemeClr>
                </a:solidFill>
                <a:latin typeface="+mj-lt"/>
                <a:ea typeface="+mn-ea"/>
                <a:cs typeface="+mn-cs"/>
              </a:defRPr>
            </a:pPr>
            <a:r>
              <a:rPr lang="en-US">
                <a:solidFill>
                  <a:schemeClr val="bg2">
                    <a:lumMod val="50000"/>
                  </a:schemeClr>
                </a:solidFill>
                <a:latin typeface="+mj-lt"/>
              </a:rPr>
              <a:t>Rating</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bg2">
                  <a:lumMod val="50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Sheet1!$B$59</c:f>
              <c:strCache>
                <c:ptCount val="1"/>
                <c:pt idx="0">
                  <c:v>Total</c:v>
                </c:pt>
              </c:strCache>
            </c:strRef>
          </c:tx>
          <c:spPr>
            <a:solidFill>
              <a:schemeClr val="bg2">
                <a:lumMod val="50000"/>
              </a:schemeClr>
            </a:solidFill>
            <a:ln>
              <a:noFill/>
            </a:ln>
            <a:effectLst/>
          </c:spPr>
          <c:invertIfNegative val="0"/>
          <c:cat>
            <c:strRef>
              <c:f>Sheet1!$A$60:$A$64</c:f>
              <c:strCache>
                <c:ptCount val="4"/>
                <c:pt idx="0">
                  <c:v>2</c:v>
                </c:pt>
                <c:pt idx="1">
                  <c:v>3</c:v>
                </c:pt>
                <c:pt idx="2">
                  <c:v>4</c:v>
                </c:pt>
                <c:pt idx="3">
                  <c:v>5</c:v>
                </c:pt>
              </c:strCache>
            </c:strRef>
          </c:cat>
          <c:val>
            <c:numRef>
              <c:f>Sheet1!$B$60:$B$64</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133F-4429-B547-7CDA3A41948B}"/>
            </c:ext>
          </c:extLst>
        </c:ser>
        <c:dLbls>
          <c:showLegendKey val="0"/>
          <c:showVal val="0"/>
          <c:showCatName val="0"/>
          <c:showSerName val="0"/>
          <c:showPercent val="0"/>
          <c:showBubbleSize val="0"/>
        </c:dLbls>
        <c:gapWidth val="10"/>
        <c:overlap val="-27"/>
        <c:axId val="983764400"/>
        <c:axId val="983764880"/>
      </c:barChart>
      <c:catAx>
        <c:axId val="98376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764880"/>
        <c:crosses val="autoZero"/>
        <c:auto val="1"/>
        <c:lblAlgn val="ctr"/>
        <c:lblOffset val="100"/>
        <c:noMultiLvlLbl val="0"/>
      </c:catAx>
      <c:valAx>
        <c:axId val="983764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76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1</xdr:col>
      <xdr:colOff>357276</xdr:colOff>
      <xdr:row>3</xdr:row>
      <xdr:rowOff>24153</xdr:rowOff>
    </xdr:from>
    <xdr:to>
      <xdr:col>4</xdr:col>
      <xdr:colOff>328341</xdr:colOff>
      <xdr:row>8</xdr:row>
      <xdr:rowOff>130097</xdr:rowOff>
    </xdr:to>
    <xdr:sp macro="" textlink="Sheet1!A4">
      <xdr:nvSpPr>
        <xdr:cNvPr id="2" name="Rectangle 1">
          <a:extLst>
            <a:ext uri="{FF2B5EF4-FFF2-40B4-BE49-F238E27FC236}">
              <a16:creationId xmlns:a16="http://schemas.microsoft.com/office/drawing/2014/main" id="{6837122A-BD46-CE7E-48F3-584ED84C1982}"/>
            </a:ext>
          </a:extLst>
        </xdr:cNvPr>
        <xdr:cNvSpPr/>
      </xdr:nvSpPr>
      <xdr:spPr>
        <a:xfrm>
          <a:off x="617471" y="581714"/>
          <a:ext cx="1680919" cy="1035212"/>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AB5F232-94FE-4CAD-9036-BEB405406963}" type="TxLink">
            <a:rPr lang="en-US" sz="2800" b="0" i="0" u="none" strike="noStrike">
              <a:solidFill>
                <a:schemeClr val="bg1"/>
              </a:solidFill>
              <a:latin typeface="Aptos ExtraBold" panose="020B0004020202020204" pitchFamily="34" charset="0"/>
            </a:rPr>
            <a:pPr algn="ctr"/>
            <a:t>1,000</a:t>
          </a:fld>
          <a:endParaRPr lang="en-US" sz="2800">
            <a:solidFill>
              <a:schemeClr val="bg1"/>
            </a:solidFill>
            <a:latin typeface="Aptos ExtraBold" panose="020B0004020202020204" pitchFamily="34" charset="0"/>
          </a:endParaRPr>
        </a:p>
      </xdr:txBody>
    </xdr:sp>
    <xdr:clientData/>
  </xdr:twoCellAnchor>
  <xdr:twoCellAnchor>
    <xdr:from>
      <xdr:col>1</xdr:col>
      <xdr:colOff>346881</xdr:colOff>
      <xdr:row>3</xdr:row>
      <xdr:rowOff>49562</xdr:rowOff>
    </xdr:from>
    <xdr:to>
      <xdr:col>4</xdr:col>
      <xdr:colOff>318447</xdr:colOff>
      <xdr:row>5</xdr:row>
      <xdr:rowOff>74342</xdr:rowOff>
    </xdr:to>
    <xdr:sp macro="" textlink="">
      <xdr:nvSpPr>
        <xdr:cNvPr id="3" name="TextBox 2">
          <a:extLst>
            <a:ext uri="{FF2B5EF4-FFF2-40B4-BE49-F238E27FC236}">
              <a16:creationId xmlns:a16="http://schemas.microsoft.com/office/drawing/2014/main" id="{51019B4E-E337-77CE-0D93-E57698656C78}"/>
            </a:ext>
          </a:extLst>
        </xdr:cNvPr>
        <xdr:cNvSpPr txBox="1"/>
      </xdr:nvSpPr>
      <xdr:spPr>
        <a:xfrm>
          <a:off x="608463" y="595472"/>
          <a:ext cx="1688909" cy="388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Calls</a:t>
          </a:r>
        </a:p>
        <a:p>
          <a:pPr algn="ctr"/>
          <a:endParaRPr lang="en-US" sz="1100">
            <a:latin typeface="+mj-lt"/>
          </a:endParaRPr>
        </a:p>
      </xdr:txBody>
    </xdr:sp>
    <xdr:clientData/>
  </xdr:twoCellAnchor>
  <xdr:twoCellAnchor editAs="oneCell">
    <xdr:from>
      <xdr:col>2</xdr:col>
      <xdr:colOff>122809</xdr:colOff>
      <xdr:row>3</xdr:row>
      <xdr:rowOff>181123</xdr:rowOff>
    </xdr:from>
    <xdr:to>
      <xdr:col>2</xdr:col>
      <xdr:colOff>316254</xdr:colOff>
      <xdr:row>5</xdr:row>
      <xdr:rowOff>1729</xdr:rowOff>
    </xdr:to>
    <xdr:pic>
      <xdr:nvPicPr>
        <xdr:cNvPr id="4" name="Graphic 3" descr="Receiver with solid fill">
          <a:extLst>
            <a:ext uri="{FF2B5EF4-FFF2-40B4-BE49-F238E27FC236}">
              <a16:creationId xmlns:a16="http://schemas.microsoft.com/office/drawing/2014/main" id="{C001CCAB-9B1A-4ED4-A1DE-FED6BD9225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475329">
          <a:off x="754711" y="738684"/>
          <a:ext cx="193445" cy="192312"/>
        </a:xfrm>
        <a:prstGeom prst="rect">
          <a:avLst/>
        </a:prstGeom>
      </xdr:spPr>
    </xdr:pic>
    <xdr:clientData/>
  </xdr:twoCellAnchor>
  <xdr:twoCellAnchor>
    <xdr:from>
      <xdr:col>2</xdr:col>
      <xdr:colOff>303560</xdr:colOff>
      <xdr:row>7</xdr:row>
      <xdr:rowOff>18585</xdr:rowOff>
    </xdr:from>
    <xdr:to>
      <xdr:col>3</xdr:col>
      <xdr:colOff>569950</xdr:colOff>
      <xdr:row>8</xdr:row>
      <xdr:rowOff>86732</xdr:rowOff>
    </xdr:to>
    <xdr:sp macro="" textlink="Sheet1!A10">
      <xdr:nvSpPr>
        <xdr:cNvPr id="6" name="TextBox 5">
          <a:extLst>
            <a:ext uri="{FF2B5EF4-FFF2-40B4-BE49-F238E27FC236}">
              <a16:creationId xmlns:a16="http://schemas.microsoft.com/office/drawing/2014/main" id="{4B753777-1A4D-BE8A-A775-FDCFD2A91B39}"/>
            </a:ext>
          </a:extLst>
        </xdr:cNvPr>
        <xdr:cNvSpPr txBox="1"/>
      </xdr:nvSpPr>
      <xdr:spPr>
        <a:xfrm>
          <a:off x="935462" y="1319561"/>
          <a:ext cx="935464" cy="2540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62E30-2002-4B71-A1BC-F589A82C30D4}" type="TxLink">
            <a:rPr lang="en-US" sz="1100" b="0" i="0" u="none" strike="noStrike">
              <a:solidFill>
                <a:schemeClr val="accent6">
                  <a:lumMod val="20000"/>
                  <a:lumOff val="80000"/>
                </a:schemeClr>
              </a:solidFill>
              <a:latin typeface="Aptos"/>
            </a:rPr>
            <a:pPr algn="ctr"/>
            <a:t>200</a:t>
          </a:fld>
          <a:endParaRPr lang="en-US" sz="1100">
            <a:solidFill>
              <a:schemeClr val="accent6">
                <a:lumMod val="20000"/>
                <a:lumOff val="80000"/>
              </a:schemeClr>
            </a:solidFill>
          </a:endParaRPr>
        </a:p>
      </xdr:txBody>
    </xdr:sp>
    <xdr:clientData/>
  </xdr:twoCellAnchor>
  <xdr:twoCellAnchor>
    <xdr:from>
      <xdr:col>2</xdr:col>
      <xdr:colOff>0</xdr:colOff>
      <xdr:row>11</xdr:row>
      <xdr:rowOff>0</xdr:rowOff>
    </xdr:from>
    <xdr:to>
      <xdr:col>4</xdr:col>
      <xdr:colOff>344445</xdr:colOff>
      <xdr:row>16</xdr:row>
      <xdr:rowOff>105944</xdr:rowOff>
    </xdr:to>
    <xdr:sp macro="" textlink="Sheet1!B4">
      <xdr:nvSpPr>
        <xdr:cNvPr id="11" name="Rectangle 10">
          <a:extLst>
            <a:ext uri="{FF2B5EF4-FFF2-40B4-BE49-F238E27FC236}">
              <a16:creationId xmlns:a16="http://schemas.microsoft.com/office/drawing/2014/main" id="{92EDF7EC-516F-49CE-873C-94AE3BD9D72D}"/>
            </a:ext>
          </a:extLst>
        </xdr:cNvPr>
        <xdr:cNvSpPr/>
      </xdr:nvSpPr>
      <xdr:spPr>
        <a:xfrm>
          <a:off x="632460" y="2011680"/>
          <a:ext cx="1685565" cy="1020344"/>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9E3C72C-BB4F-439A-A560-2EC6F24D2043}" type="TxLink">
            <a:rPr lang="en-US" sz="2400" b="0" i="0" u="none" strike="noStrike">
              <a:solidFill>
                <a:schemeClr val="bg1"/>
              </a:solidFill>
              <a:latin typeface="Aptos ExtraBold" panose="020B0004020202020204" pitchFamily="34" charset="0"/>
              <a:ea typeface="+mn-ea"/>
              <a:cs typeface="+mn-cs"/>
            </a:rPr>
            <a:pPr marL="0" indent="0" algn="ctr"/>
            <a:t>$96,623</a:t>
          </a:fld>
          <a:endParaRPr lang="en-US" sz="2400" b="0" i="0" u="none" strike="noStrike">
            <a:solidFill>
              <a:schemeClr val="bg1"/>
            </a:solidFill>
            <a:latin typeface="Aptos ExtraBold" panose="020B0004020202020204" pitchFamily="34" charset="0"/>
            <a:ea typeface="+mn-ea"/>
            <a:cs typeface="+mn-cs"/>
          </a:endParaRPr>
        </a:p>
      </xdr:txBody>
    </xdr:sp>
    <xdr:clientData/>
  </xdr:twoCellAnchor>
  <xdr:twoCellAnchor>
    <xdr:from>
      <xdr:col>1</xdr:col>
      <xdr:colOff>369628</xdr:colOff>
      <xdr:row>11</xdr:row>
      <xdr:rowOff>25409</xdr:rowOff>
    </xdr:from>
    <xdr:to>
      <xdr:col>4</xdr:col>
      <xdr:colOff>363941</xdr:colOff>
      <xdr:row>13</xdr:row>
      <xdr:rowOff>50189</xdr:rowOff>
    </xdr:to>
    <xdr:sp macro="" textlink="">
      <xdr:nvSpPr>
        <xdr:cNvPr id="12" name="TextBox 11">
          <a:extLst>
            <a:ext uri="{FF2B5EF4-FFF2-40B4-BE49-F238E27FC236}">
              <a16:creationId xmlns:a16="http://schemas.microsoft.com/office/drawing/2014/main" id="{B3E882DF-704D-427D-BF76-FCD57B7454F3}"/>
            </a:ext>
          </a:extLst>
        </xdr:cNvPr>
        <xdr:cNvSpPr txBox="1"/>
      </xdr:nvSpPr>
      <xdr:spPr>
        <a:xfrm>
          <a:off x="631210" y="2027081"/>
          <a:ext cx="1711656" cy="388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Amount</a:t>
          </a:r>
        </a:p>
        <a:p>
          <a:pPr algn="ctr"/>
          <a:endParaRPr lang="en-US" sz="1100">
            <a:latin typeface="+mj-lt"/>
          </a:endParaRPr>
        </a:p>
      </xdr:txBody>
    </xdr:sp>
    <xdr:clientData/>
  </xdr:twoCellAnchor>
  <xdr:twoCellAnchor editAs="oneCell">
    <xdr:from>
      <xdr:col>2</xdr:col>
      <xdr:colOff>142908</xdr:colOff>
      <xdr:row>11</xdr:row>
      <xdr:rowOff>156970</xdr:rowOff>
    </xdr:from>
    <xdr:to>
      <xdr:col>2</xdr:col>
      <xdr:colOff>328363</xdr:colOff>
      <xdr:row>12</xdr:row>
      <xdr:rowOff>160454</xdr:rowOff>
    </xdr:to>
    <xdr:pic>
      <xdr:nvPicPr>
        <xdr:cNvPr id="13" name="Graphic 12">
          <a:extLst>
            <a:ext uri="{FF2B5EF4-FFF2-40B4-BE49-F238E27FC236}">
              <a16:creationId xmlns:a16="http://schemas.microsoft.com/office/drawing/2014/main" id="{F1A0A030-59EA-4026-9E2B-C9CC1A08279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rot="21442377">
          <a:off x="779804" y="2158642"/>
          <a:ext cx="185455" cy="185455"/>
        </a:xfrm>
        <a:prstGeom prst="rect">
          <a:avLst/>
        </a:prstGeom>
      </xdr:spPr>
    </xdr:pic>
    <xdr:clientData/>
  </xdr:twoCellAnchor>
  <xdr:twoCellAnchor>
    <xdr:from>
      <xdr:col>2</xdr:col>
      <xdr:colOff>319664</xdr:colOff>
      <xdr:row>14</xdr:row>
      <xdr:rowOff>177312</xdr:rowOff>
    </xdr:from>
    <xdr:to>
      <xdr:col>3</xdr:col>
      <xdr:colOff>586054</xdr:colOff>
      <xdr:row>16</xdr:row>
      <xdr:rowOff>62579</xdr:rowOff>
    </xdr:to>
    <xdr:sp macro="" textlink="Sheet1!B10">
      <xdr:nvSpPr>
        <xdr:cNvPr id="14" name="TextBox 13">
          <a:extLst>
            <a:ext uri="{FF2B5EF4-FFF2-40B4-BE49-F238E27FC236}">
              <a16:creationId xmlns:a16="http://schemas.microsoft.com/office/drawing/2014/main" id="{FE98D4CB-2D67-4A2F-87E7-AC129FBB1199}"/>
            </a:ext>
          </a:extLst>
        </xdr:cNvPr>
        <xdr:cNvSpPr txBox="1"/>
      </xdr:nvSpPr>
      <xdr:spPr>
        <a:xfrm>
          <a:off x="952124" y="2737632"/>
          <a:ext cx="936950" cy="251027"/>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8CDFF3-C3F7-469B-A6CA-8D177435337F}" type="TxLink">
            <a:rPr lang="en-US" sz="1100" b="0" i="0" u="none" strike="noStrike">
              <a:solidFill>
                <a:schemeClr val="accent6">
                  <a:lumMod val="20000"/>
                  <a:lumOff val="80000"/>
                </a:schemeClr>
              </a:solidFill>
              <a:latin typeface="Aptos"/>
            </a:rPr>
            <a:pPr algn="ctr"/>
            <a:t>$20,104</a:t>
          </a:fld>
          <a:endParaRPr lang="en-US" sz="1100">
            <a:solidFill>
              <a:schemeClr val="accent6">
                <a:lumMod val="20000"/>
                <a:lumOff val="80000"/>
              </a:schemeClr>
            </a:solidFill>
          </a:endParaRPr>
        </a:p>
      </xdr:txBody>
    </xdr:sp>
    <xdr:clientData/>
  </xdr:twoCellAnchor>
  <xdr:twoCellAnchor>
    <xdr:from>
      <xdr:col>2</xdr:col>
      <xdr:colOff>0</xdr:colOff>
      <xdr:row>19</xdr:row>
      <xdr:rowOff>0</xdr:rowOff>
    </xdr:from>
    <xdr:to>
      <xdr:col>4</xdr:col>
      <xdr:colOff>344445</xdr:colOff>
      <xdr:row>24</xdr:row>
      <xdr:rowOff>105944</xdr:rowOff>
    </xdr:to>
    <xdr:sp macro="" textlink="Sheet1!C4">
      <xdr:nvSpPr>
        <xdr:cNvPr id="15" name="Rectangle 14">
          <a:extLst>
            <a:ext uri="{FF2B5EF4-FFF2-40B4-BE49-F238E27FC236}">
              <a16:creationId xmlns:a16="http://schemas.microsoft.com/office/drawing/2014/main" id="{F00D9328-C8B6-4E00-B42B-6D47345E536B}"/>
            </a:ext>
          </a:extLst>
        </xdr:cNvPr>
        <xdr:cNvSpPr/>
      </xdr:nvSpPr>
      <xdr:spPr>
        <a:xfrm>
          <a:off x="632460" y="3474720"/>
          <a:ext cx="1685565" cy="1020344"/>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497771F-02D1-47BF-AF20-3FC2AD402F70}" type="TxLink">
            <a:rPr lang="en-US" sz="2400" b="0" i="0" u="none" strike="noStrike">
              <a:solidFill>
                <a:schemeClr val="bg1"/>
              </a:solidFill>
              <a:latin typeface="Aptos ExtraBold" panose="020B0004020202020204" pitchFamily="34" charset="0"/>
              <a:ea typeface="+mn-ea"/>
              <a:cs typeface="+mn-cs"/>
            </a:rPr>
            <a:pPr marL="0" indent="0" algn="ctr"/>
            <a:t>89,850</a:t>
          </a:fld>
          <a:endParaRPr lang="en-US" sz="2400" b="0" i="0" u="none" strike="noStrike">
            <a:solidFill>
              <a:schemeClr val="bg1"/>
            </a:solidFill>
            <a:latin typeface="Aptos ExtraBold" panose="020B0004020202020204" pitchFamily="34" charset="0"/>
            <a:ea typeface="+mn-ea"/>
            <a:cs typeface="+mn-cs"/>
          </a:endParaRPr>
        </a:p>
      </xdr:txBody>
    </xdr:sp>
    <xdr:clientData/>
  </xdr:twoCellAnchor>
  <xdr:twoCellAnchor>
    <xdr:from>
      <xdr:col>2</xdr:col>
      <xdr:colOff>28432</xdr:colOff>
      <xdr:row>19</xdr:row>
      <xdr:rowOff>25409</xdr:rowOff>
    </xdr:from>
    <xdr:to>
      <xdr:col>4</xdr:col>
      <xdr:colOff>312762</xdr:colOff>
      <xdr:row>21</xdr:row>
      <xdr:rowOff>50189</xdr:rowOff>
    </xdr:to>
    <xdr:sp macro="" textlink="">
      <xdr:nvSpPr>
        <xdr:cNvPr id="16" name="TextBox 15">
          <a:extLst>
            <a:ext uri="{FF2B5EF4-FFF2-40B4-BE49-F238E27FC236}">
              <a16:creationId xmlns:a16="http://schemas.microsoft.com/office/drawing/2014/main" id="{DBEC6240-D95B-4194-A46F-AE1BDA250E73}"/>
            </a:ext>
          </a:extLst>
        </xdr:cNvPr>
        <xdr:cNvSpPr txBox="1"/>
      </xdr:nvSpPr>
      <xdr:spPr>
        <a:xfrm>
          <a:off x="665328" y="3482842"/>
          <a:ext cx="1626359" cy="388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Duration</a:t>
          </a:r>
        </a:p>
        <a:p>
          <a:pPr algn="ctr"/>
          <a:endParaRPr lang="en-US" sz="1100">
            <a:latin typeface="+mj-lt"/>
          </a:endParaRPr>
        </a:p>
      </xdr:txBody>
    </xdr:sp>
    <xdr:clientData/>
  </xdr:twoCellAnchor>
  <xdr:twoCellAnchor editAs="oneCell">
    <xdr:from>
      <xdr:col>2</xdr:col>
      <xdr:colOff>142908</xdr:colOff>
      <xdr:row>19</xdr:row>
      <xdr:rowOff>156970</xdr:rowOff>
    </xdr:from>
    <xdr:to>
      <xdr:col>2</xdr:col>
      <xdr:colOff>328363</xdr:colOff>
      <xdr:row>20</xdr:row>
      <xdr:rowOff>160455</xdr:rowOff>
    </xdr:to>
    <xdr:pic>
      <xdr:nvPicPr>
        <xdr:cNvPr id="17" name="Graphic 16">
          <a:extLst>
            <a:ext uri="{FF2B5EF4-FFF2-40B4-BE49-F238E27FC236}">
              <a16:creationId xmlns:a16="http://schemas.microsoft.com/office/drawing/2014/main" id="{1AF6C3D4-3130-4C3D-9BEF-4ACF7C9D641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779804" y="3614403"/>
          <a:ext cx="185455" cy="185455"/>
        </a:xfrm>
        <a:prstGeom prst="rect">
          <a:avLst/>
        </a:prstGeom>
      </xdr:spPr>
    </xdr:pic>
    <xdr:clientData/>
  </xdr:twoCellAnchor>
  <xdr:twoCellAnchor>
    <xdr:from>
      <xdr:col>2</xdr:col>
      <xdr:colOff>319664</xdr:colOff>
      <xdr:row>22</xdr:row>
      <xdr:rowOff>177312</xdr:rowOff>
    </xdr:from>
    <xdr:to>
      <xdr:col>3</xdr:col>
      <xdr:colOff>586054</xdr:colOff>
      <xdr:row>24</xdr:row>
      <xdr:rowOff>62579</xdr:rowOff>
    </xdr:to>
    <xdr:sp macro="" textlink="Sheet1!C10">
      <xdr:nvSpPr>
        <xdr:cNvPr id="18" name="TextBox 17">
          <a:extLst>
            <a:ext uri="{FF2B5EF4-FFF2-40B4-BE49-F238E27FC236}">
              <a16:creationId xmlns:a16="http://schemas.microsoft.com/office/drawing/2014/main" id="{FAAD1462-2196-4EC6-8DB5-08F823A3BFE9}"/>
            </a:ext>
          </a:extLst>
        </xdr:cNvPr>
        <xdr:cNvSpPr txBox="1"/>
      </xdr:nvSpPr>
      <xdr:spPr>
        <a:xfrm>
          <a:off x="952124" y="4200672"/>
          <a:ext cx="936950" cy="251027"/>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A24D71-BA0B-4D79-BA3D-F1DAAD1C07CA}" type="TxLink">
            <a:rPr lang="en-US" sz="1100" b="0" i="0" u="none" strike="noStrike">
              <a:solidFill>
                <a:schemeClr val="accent6">
                  <a:lumMod val="20000"/>
                  <a:lumOff val="80000"/>
                </a:schemeClr>
              </a:solidFill>
              <a:latin typeface="Aptos"/>
            </a:rPr>
            <a:pPr algn="ctr"/>
            <a:t>18,209</a:t>
          </a:fld>
          <a:endParaRPr lang="en-US" sz="1100">
            <a:solidFill>
              <a:schemeClr val="accent6">
                <a:lumMod val="20000"/>
                <a:lumOff val="80000"/>
              </a:schemeClr>
            </a:solidFill>
          </a:endParaRPr>
        </a:p>
      </xdr:txBody>
    </xdr:sp>
    <xdr:clientData/>
  </xdr:twoCellAnchor>
  <xdr:twoCellAnchor>
    <xdr:from>
      <xdr:col>2</xdr:col>
      <xdr:colOff>0</xdr:colOff>
      <xdr:row>27</xdr:row>
      <xdr:rowOff>0</xdr:rowOff>
    </xdr:from>
    <xdr:to>
      <xdr:col>4</xdr:col>
      <xdr:colOff>344445</xdr:colOff>
      <xdr:row>32</xdr:row>
      <xdr:rowOff>105944</xdr:rowOff>
    </xdr:to>
    <xdr:sp macro="" textlink="Sheet1!D4">
      <xdr:nvSpPr>
        <xdr:cNvPr id="23" name="Rectangle 22">
          <a:extLst>
            <a:ext uri="{FF2B5EF4-FFF2-40B4-BE49-F238E27FC236}">
              <a16:creationId xmlns:a16="http://schemas.microsoft.com/office/drawing/2014/main" id="{DD62FFED-925F-4274-9D88-CE8C597A7DEC}"/>
            </a:ext>
          </a:extLst>
        </xdr:cNvPr>
        <xdr:cNvSpPr/>
      </xdr:nvSpPr>
      <xdr:spPr>
        <a:xfrm>
          <a:off x="632460" y="4937760"/>
          <a:ext cx="1685565" cy="1020344"/>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B73837C-C0DD-417D-B1C1-6D7D73C0086E}" type="TxLink">
            <a:rPr lang="en-US" sz="2400" b="0" i="0" u="none" strike="noStrike">
              <a:solidFill>
                <a:schemeClr val="bg1"/>
              </a:solidFill>
              <a:latin typeface="Aptos ExtraBold" panose="020B0004020202020204" pitchFamily="34" charset="0"/>
              <a:ea typeface="+mn-ea"/>
              <a:cs typeface="+mn-cs"/>
            </a:rPr>
            <a:pPr marL="0" indent="0" algn="ctr"/>
            <a:t>3.9</a:t>
          </a:fld>
          <a:endParaRPr lang="en-US" sz="2400" b="0" i="0" u="none" strike="noStrike">
            <a:solidFill>
              <a:schemeClr val="bg1"/>
            </a:solidFill>
            <a:latin typeface="Aptos ExtraBold" panose="020B0004020202020204" pitchFamily="34" charset="0"/>
            <a:ea typeface="+mn-ea"/>
            <a:cs typeface="+mn-cs"/>
          </a:endParaRPr>
        </a:p>
      </xdr:txBody>
    </xdr:sp>
    <xdr:clientData/>
  </xdr:twoCellAnchor>
  <xdr:twoCellAnchor>
    <xdr:from>
      <xdr:col>1</xdr:col>
      <xdr:colOff>369626</xdr:colOff>
      <xdr:row>27</xdr:row>
      <xdr:rowOff>25409</xdr:rowOff>
    </xdr:from>
    <xdr:to>
      <xdr:col>4</xdr:col>
      <xdr:colOff>358254</xdr:colOff>
      <xdr:row>29</xdr:row>
      <xdr:rowOff>50189</xdr:rowOff>
    </xdr:to>
    <xdr:sp macro="" textlink="">
      <xdr:nvSpPr>
        <xdr:cNvPr id="24" name="TextBox 23">
          <a:extLst>
            <a:ext uri="{FF2B5EF4-FFF2-40B4-BE49-F238E27FC236}">
              <a16:creationId xmlns:a16="http://schemas.microsoft.com/office/drawing/2014/main" id="{309747EF-B075-4615-87ED-ADCDDBD1A4A1}"/>
            </a:ext>
          </a:extLst>
        </xdr:cNvPr>
        <xdr:cNvSpPr txBox="1"/>
      </xdr:nvSpPr>
      <xdr:spPr>
        <a:xfrm>
          <a:off x="631208" y="4938603"/>
          <a:ext cx="1705971" cy="388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Avg,</a:t>
          </a:r>
          <a:r>
            <a:rPr lang="en-US" sz="1100" baseline="0">
              <a:solidFill>
                <a:schemeClr val="bg1"/>
              </a:solidFill>
            </a:rPr>
            <a:t> Rating</a:t>
          </a:r>
          <a:endParaRPr lang="en-US" sz="1100">
            <a:solidFill>
              <a:schemeClr val="bg1"/>
            </a:solidFill>
          </a:endParaRPr>
        </a:p>
      </xdr:txBody>
    </xdr:sp>
    <xdr:clientData/>
  </xdr:twoCellAnchor>
  <xdr:twoCellAnchor editAs="oneCell">
    <xdr:from>
      <xdr:col>2</xdr:col>
      <xdr:colOff>142908</xdr:colOff>
      <xdr:row>27</xdr:row>
      <xdr:rowOff>156970</xdr:rowOff>
    </xdr:from>
    <xdr:to>
      <xdr:col>2</xdr:col>
      <xdr:colOff>328363</xdr:colOff>
      <xdr:row>28</xdr:row>
      <xdr:rowOff>160455</xdr:rowOff>
    </xdr:to>
    <xdr:pic>
      <xdr:nvPicPr>
        <xdr:cNvPr id="25" name="Graphic 24">
          <a:extLst>
            <a:ext uri="{FF2B5EF4-FFF2-40B4-BE49-F238E27FC236}">
              <a16:creationId xmlns:a16="http://schemas.microsoft.com/office/drawing/2014/main" id="{5D7BDB06-68B5-4581-823B-420CBD0559A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779804" y="5070164"/>
          <a:ext cx="185455" cy="185455"/>
        </a:xfrm>
        <a:prstGeom prst="rect">
          <a:avLst/>
        </a:prstGeom>
      </xdr:spPr>
    </xdr:pic>
    <xdr:clientData/>
  </xdr:twoCellAnchor>
  <xdr:twoCellAnchor>
    <xdr:from>
      <xdr:col>2</xdr:col>
      <xdr:colOff>319664</xdr:colOff>
      <xdr:row>30</xdr:row>
      <xdr:rowOff>177312</xdr:rowOff>
    </xdr:from>
    <xdr:to>
      <xdr:col>3</xdr:col>
      <xdr:colOff>586054</xdr:colOff>
      <xdr:row>32</xdr:row>
      <xdr:rowOff>62579</xdr:rowOff>
    </xdr:to>
    <xdr:sp macro="" textlink="Sheet1!D10">
      <xdr:nvSpPr>
        <xdr:cNvPr id="26" name="TextBox 25">
          <a:extLst>
            <a:ext uri="{FF2B5EF4-FFF2-40B4-BE49-F238E27FC236}">
              <a16:creationId xmlns:a16="http://schemas.microsoft.com/office/drawing/2014/main" id="{888EC98C-2EAE-4EA4-AED9-4965EE5EF63A}"/>
            </a:ext>
          </a:extLst>
        </xdr:cNvPr>
        <xdr:cNvSpPr txBox="1"/>
      </xdr:nvSpPr>
      <xdr:spPr>
        <a:xfrm>
          <a:off x="952124" y="5663712"/>
          <a:ext cx="936950" cy="251027"/>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B69F96-6496-41ED-8E0D-3C21AACB6377}" type="TxLink">
            <a:rPr lang="en-US" sz="1100" b="0" i="0" u="none" strike="noStrike">
              <a:solidFill>
                <a:schemeClr val="accent6">
                  <a:lumMod val="20000"/>
                  <a:lumOff val="80000"/>
                </a:schemeClr>
              </a:solidFill>
              <a:latin typeface="Aptos"/>
            </a:rPr>
            <a:pPr algn="ctr"/>
            <a:t>3.9</a:t>
          </a:fld>
          <a:endParaRPr lang="en-US" sz="1100">
            <a:solidFill>
              <a:schemeClr val="accent6">
                <a:lumMod val="20000"/>
                <a:lumOff val="80000"/>
              </a:schemeClr>
            </a:solidFill>
          </a:endParaRPr>
        </a:p>
      </xdr:txBody>
    </xdr:sp>
    <xdr:clientData/>
  </xdr:twoCellAnchor>
  <xdr:twoCellAnchor>
    <xdr:from>
      <xdr:col>2</xdr:col>
      <xdr:colOff>0</xdr:colOff>
      <xdr:row>36</xdr:row>
      <xdr:rowOff>0</xdr:rowOff>
    </xdr:from>
    <xdr:to>
      <xdr:col>4</xdr:col>
      <xdr:colOff>344445</xdr:colOff>
      <xdr:row>41</xdr:row>
      <xdr:rowOff>105944</xdr:rowOff>
    </xdr:to>
    <xdr:sp macro="" textlink="Sheet1!E4">
      <xdr:nvSpPr>
        <xdr:cNvPr id="27" name="Rectangle 26">
          <a:extLst>
            <a:ext uri="{FF2B5EF4-FFF2-40B4-BE49-F238E27FC236}">
              <a16:creationId xmlns:a16="http://schemas.microsoft.com/office/drawing/2014/main" id="{0BE2CAC4-D098-48A3-82FA-5BF78412DBC0}"/>
            </a:ext>
          </a:extLst>
        </xdr:cNvPr>
        <xdr:cNvSpPr/>
      </xdr:nvSpPr>
      <xdr:spPr>
        <a:xfrm>
          <a:off x="636896" y="6550925"/>
          <a:ext cx="1686474" cy="101579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586AA93-930D-40F9-8FB1-B96306A273DF}" type="TxLink">
            <a:rPr lang="en-US" sz="2400" b="0" i="0" u="none" strike="noStrike">
              <a:solidFill>
                <a:schemeClr val="bg1"/>
              </a:solidFill>
              <a:latin typeface="Aptos ExtraBold" panose="020B0004020202020204" pitchFamily="34" charset="0"/>
              <a:ea typeface="+mn-ea"/>
              <a:cs typeface="+mn-cs"/>
            </a:rPr>
            <a:pPr marL="0" indent="0" algn="ctr"/>
            <a:t>307</a:t>
          </a:fld>
          <a:endParaRPr lang="en-US" sz="2400" b="0" i="0" u="none" strike="noStrike">
            <a:solidFill>
              <a:schemeClr val="bg1"/>
            </a:solidFill>
            <a:latin typeface="Aptos ExtraBold" panose="020B0004020202020204" pitchFamily="34" charset="0"/>
            <a:ea typeface="+mn-ea"/>
            <a:cs typeface="+mn-cs"/>
          </a:endParaRPr>
        </a:p>
      </xdr:txBody>
    </xdr:sp>
    <xdr:clientData/>
  </xdr:twoCellAnchor>
  <xdr:twoCellAnchor editAs="oneCell">
    <xdr:from>
      <xdr:col>12</xdr:col>
      <xdr:colOff>621160</xdr:colOff>
      <xdr:row>20</xdr:row>
      <xdr:rowOff>32314</xdr:rowOff>
    </xdr:from>
    <xdr:to>
      <xdr:col>15</xdr:col>
      <xdr:colOff>431155</xdr:colOff>
      <xdr:row>30</xdr:row>
      <xdr:rowOff>107324</xdr:rowOff>
    </xdr:to>
    <mc:AlternateContent xmlns:mc="http://schemas.openxmlformats.org/markup-compatibility/2006" xmlns:a14="http://schemas.microsoft.com/office/drawing/2010/main">
      <mc:Choice Requires="a14">
        <xdr:graphicFrame macro="">
          <xdr:nvGraphicFramePr>
            <xdr:cNvPr id="31" name="Representative">
              <a:extLst>
                <a:ext uri="{FF2B5EF4-FFF2-40B4-BE49-F238E27FC236}">
                  <a16:creationId xmlns:a16="http://schemas.microsoft.com/office/drawing/2014/main" id="{ADABD5D9-7594-4620-BCFC-05D0C7ABEF09}"/>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908456" y="4293075"/>
              <a:ext cx="1806220" cy="1899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369627</xdr:colOff>
      <xdr:row>36</xdr:row>
      <xdr:rowOff>25409</xdr:rowOff>
    </xdr:from>
    <xdr:to>
      <xdr:col>4</xdr:col>
      <xdr:colOff>358254</xdr:colOff>
      <xdr:row>38</xdr:row>
      <xdr:rowOff>50189</xdr:rowOff>
    </xdr:to>
    <xdr:sp macro="" textlink="">
      <xdr:nvSpPr>
        <xdr:cNvPr id="28" name="TextBox 27">
          <a:extLst>
            <a:ext uri="{FF2B5EF4-FFF2-40B4-BE49-F238E27FC236}">
              <a16:creationId xmlns:a16="http://schemas.microsoft.com/office/drawing/2014/main" id="{1F6760D1-6F64-41B0-8399-CE3C5D024AFE}"/>
            </a:ext>
          </a:extLst>
        </xdr:cNvPr>
        <xdr:cNvSpPr txBox="1"/>
      </xdr:nvSpPr>
      <xdr:spPr>
        <a:xfrm>
          <a:off x="631209" y="6576334"/>
          <a:ext cx="1705970" cy="388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Happy</a:t>
          </a:r>
          <a:r>
            <a:rPr lang="en-US" sz="1100" baseline="0">
              <a:solidFill>
                <a:schemeClr val="bg1"/>
              </a:solidFill>
            </a:rPr>
            <a:t> callers</a:t>
          </a:r>
          <a:endParaRPr lang="en-US" sz="1100">
            <a:solidFill>
              <a:schemeClr val="bg1"/>
            </a:solidFill>
          </a:endParaRPr>
        </a:p>
        <a:p>
          <a:pPr algn="ctr"/>
          <a:endParaRPr lang="en-US" sz="1100">
            <a:latin typeface="+mj-lt"/>
          </a:endParaRPr>
        </a:p>
      </xdr:txBody>
    </xdr:sp>
    <xdr:clientData/>
  </xdr:twoCellAnchor>
  <xdr:twoCellAnchor editAs="oneCell">
    <xdr:from>
      <xdr:col>2</xdr:col>
      <xdr:colOff>142907</xdr:colOff>
      <xdr:row>36</xdr:row>
      <xdr:rowOff>156970</xdr:rowOff>
    </xdr:from>
    <xdr:to>
      <xdr:col>2</xdr:col>
      <xdr:colOff>328363</xdr:colOff>
      <xdr:row>37</xdr:row>
      <xdr:rowOff>160455</xdr:rowOff>
    </xdr:to>
    <xdr:pic>
      <xdr:nvPicPr>
        <xdr:cNvPr id="29" name="Graphic 28">
          <a:extLst>
            <a:ext uri="{FF2B5EF4-FFF2-40B4-BE49-F238E27FC236}">
              <a16:creationId xmlns:a16="http://schemas.microsoft.com/office/drawing/2014/main" id="{1A6FE5FD-2A32-41D3-A733-8302CD6B43E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779803" y="6707895"/>
          <a:ext cx="185456" cy="185456"/>
        </a:xfrm>
        <a:prstGeom prst="rect">
          <a:avLst/>
        </a:prstGeom>
      </xdr:spPr>
    </xdr:pic>
    <xdr:clientData/>
  </xdr:twoCellAnchor>
  <xdr:twoCellAnchor>
    <xdr:from>
      <xdr:col>2</xdr:col>
      <xdr:colOff>319664</xdr:colOff>
      <xdr:row>39</xdr:row>
      <xdr:rowOff>177312</xdr:rowOff>
    </xdr:from>
    <xdr:to>
      <xdr:col>3</xdr:col>
      <xdr:colOff>586054</xdr:colOff>
      <xdr:row>41</xdr:row>
      <xdr:rowOff>62579</xdr:rowOff>
    </xdr:to>
    <xdr:sp macro="" textlink="Sheet1!E10">
      <xdr:nvSpPr>
        <xdr:cNvPr id="30" name="TextBox 29">
          <a:extLst>
            <a:ext uri="{FF2B5EF4-FFF2-40B4-BE49-F238E27FC236}">
              <a16:creationId xmlns:a16="http://schemas.microsoft.com/office/drawing/2014/main" id="{A99D9C00-8CEC-40C7-8389-98DBC69175AC}"/>
            </a:ext>
          </a:extLst>
        </xdr:cNvPr>
        <xdr:cNvSpPr txBox="1"/>
      </xdr:nvSpPr>
      <xdr:spPr>
        <a:xfrm>
          <a:off x="952124" y="7309632"/>
          <a:ext cx="936950" cy="251027"/>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846ECB-C639-4F44-AAF9-17A886904007}" type="TxLink">
            <a:rPr lang="en-US" sz="1100" b="0" i="0" u="none" strike="noStrike">
              <a:solidFill>
                <a:schemeClr val="accent6">
                  <a:lumMod val="20000"/>
                  <a:lumOff val="80000"/>
                </a:schemeClr>
              </a:solidFill>
              <a:latin typeface="Aptos"/>
            </a:rPr>
            <a:pPr algn="ctr"/>
            <a:t>51</a:t>
          </a:fld>
          <a:endParaRPr lang="en-US" sz="1100">
            <a:solidFill>
              <a:schemeClr val="accent6">
                <a:lumMod val="20000"/>
                <a:lumOff val="80000"/>
              </a:schemeClr>
            </a:solidFill>
          </a:endParaRPr>
        </a:p>
      </xdr:txBody>
    </xdr:sp>
    <xdr:clientData/>
  </xdr:twoCellAnchor>
  <xdr:twoCellAnchor>
    <xdr:from>
      <xdr:col>5</xdr:col>
      <xdr:colOff>0</xdr:colOff>
      <xdr:row>2</xdr:row>
      <xdr:rowOff>178904</xdr:rowOff>
    </xdr:from>
    <xdr:to>
      <xdr:col>11</xdr:col>
      <xdr:colOff>192157</xdr:colOff>
      <xdr:row>16</xdr:row>
      <xdr:rowOff>159112</xdr:rowOff>
    </xdr:to>
    <xdr:graphicFrame macro="">
      <xdr:nvGraphicFramePr>
        <xdr:cNvPr id="33" name="Chart 32">
          <a:extLst>
            <a:ext uri="{FF2B5EF4-FFF2-40B4-BE49-F238E27FC236}">
              <a16:creationId xmlns:a16="http://schemas.microsoft.com/office/drawing/2014/main" id="{A99CDCB2-B5EA-4B87-A7F5-03EA28AC5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6626</xdr:colOff>
      <xdr:row>2</xdr:row>
      <xdr:rowOff>139146</xdr:rowOff>
    </xdr:from>
    <xdr:to>
      <xdr:col>11</xdr:col>
      <xdr:colOff>198783</xdr:colOff>
      <xdr:row>17</xdr:row>
      <xdr:rowOff>177799</xdr:rowOff>
    </xdr:to>
    <xdr:graphicFrame macro="">
      <xdr:nvGraphicFramePr>
        <xdr:cNvPr id="34" name="Chart 33">
          <a:extLst>
            <a:ext uri="{FF2B5EF4-FFF2-40B4-BE49-F238E27FC236}">
              <a16:creationId xmlns:a16="http://schemas.microsoft.com/office/drawing/2014/main" id="{95067455-F092-F814-82E1-4235AF0B4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208768</xdr:colOff>
      <xdr:row>2</xdr:row>
      <xdr:rowOff>167012</xdr:rowOff>
    </xdr:from>
    <xdr:to>
      <xdr:col>15</xdr:col>
      <xdr:colOff>157569</xdr:colOff>
      <xdr:row>16</xdr:row>
      <xdr:rowOff>177799</xdr:rowOff>
    </xdr:to>
    <xdr:graphicFrame macro="">
      <xdr:nvGraphicFramePr>
        <xdr:cNvPr id="39" name="Chart 38">
          <a:extLst>
            <a:ext uri="{FF2B5EF4-FFF2-40B4-BE49-F238E27FC236}">
              <a16:creationId xmlns:a16="http://schemas.microsoft.com/office/drawing/2014/main" id="{26826741-5130-080C-C029-B7772F223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649573</xdr:colOff>
      <xdr:row>19</xdr:row>
      <xdr:rowOff>124918</xdr:rowOff>
    </xdr:from>
    <xdr:to>
      <xdr:col>12</xdr:col>
      <xdr:colOff>637082</xdr:colOff>
      <xdr:row>37</xdr:row>
      <xdr:rowOff>37475</xdr:rowOff>
    </xdr:to>
    <xdr:sp macro="" textlink="">
      <xdr:nvSpPr>
        <xdr:cNvPr id="8" name="Rectangle 7">
          <a:extLst>
            <a:ext uri="{FF2B5EF4-FFF2-40B4-BE49-F238E27FC236}">
              <a16:creationId xmlns:a16="http://schemas.microsoft.com/office/drawing/2014/main" id="{03123739-EA71-2123-2D64-1B99220C0518}"/>
            </a:ext>
          </a:extLst>
        </xdr:cNvPr>
        <xdr:cNvSpPr/>
      </xdr:nvSpPr>
      <xdr:spPr>
        <a:xfrm>
          <a:off x="2635770" y="3685082"/>
          <a:ext cx="5383968" cy="3285344"/>
        </a:xfrm>
        <a:prstGeom prst="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50150</xdr:colOff>
      <xdr:row>23</xdr:row>
      <xdr:rowOff>19405</xdr:rowOff>
    </xdr:from>
    <xdr:to>
      <xdr:col>8</xdr:col>
      <xdr:colOff>616519</xdr:colOff>
      <xdr:row>42</xdr:row>
      <xdr:rowOff>4659</xdr:rowOff>
    </xdr:to>
    <xdr:graphicFrame macro="">
      <xdr:nvGraphicFramePr>
        <xdr:cNvPr id="5" name="Chart 4">
          <a:extLst>
            <a:ext uri="{FF2B5EF4-FFF2-40B4-BE49-F238E27FC236}">
              <a16:creationId xmlns:a16="http://schemas.microsoft.com/office/drawing/2014/main" id="{7073E48F-73FF-41F4-8D42-EB005D878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673099</xdr:colOff>
      <xdr:row>23</xdr:row>
      <xdr:rowOff>17427</xdr:rowOff>
    </xdr:from>
    <xdr:to>
      <xdr:col>12</xdr:col>
      <xdr:colOff>577064</xdr:colOff>
      <xdr:row>42</xdr:row>
      <xdr:rowOff>0</xdr:rowOff>
    </xdr:to>
    <xdr:graphicFrame macro="">
      <xdr:nvGraphicFramePr>
        <xdr:cNvPr id="7" name="Chart 6">
          <a:extLst>
            <a:ext uri="{FF2B5EF4-FFF2-40B4-BE49-F238E27FC236}">
              <a16:creationId xmlns:a16="http://schemas.microsoft.com/office/drawing/2014/main" id="{6DB7B0DA-CA2F-4D91-8923-24B86D7A4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0</xdr:colOff>
      <xdr:row>3</xdr:row>
      <xdr:rowOff>0</xdr:rowOff>
    </xdr:from>
    <xdr:to>
      <xdr:col>20</xdr:col>
      <xdr:colOff>593268</xdr:colOff>
      <xdr:row>21</xdr:row>
      <xdr:rowOff>0</xdr:rowOff>
    </xdr:to>
    <xdr:graphicFrame macro="">
      <xdr:nvGraphicFramePr>
        <xdr:cNvPr id="10" name="Chart 9">
          <a:extLst>
            <a:ext uri="{FF2B5EF4-FFF2-40B4-BE49-F238E27FC236}">
              <a16:creationId xmlns:a16="http://schemas.microsoft.com/office/drawing/2014/main" id="{3258C723-EF8C-4739-A3A9-F149A74F4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21</xdr:col>
      <xdr:colOff>21465</xdr:colOff>
      <xdr:row>3</xdr:row>
      <xdr:rowOff>32197</xdr:rowOff>
    </xdr:from>
    <xdr:to>
      <xdr:col>25</xdr:col>
      <xdr:colOff>515155</xdr:colOff>
      <xdr:row>21</xdr:row>
      <xdr:rowOff>0</xdr:rowOff>
    </xdr:to>
    <xdr:graphicFrame macro="">
      <xdr:nvGraphicFramePr>
        <xdr:cNvPr id="19" name="Chart 18">
          <a:extLst>
            <a:ext uri="{FF2B5EF4-FFF2-40B4-BE49-F238E27FC236}">
              <a16:creationId xmlns:a16="http://schemas.microsoft.com/office/drawing/2014/main" id="{44BF0E50-109C-48F1-97BE-3B022F540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gna sirikonda" refreshedDate="46167.52450590278" backgroundQuery="1" createdVersion="8" refreshedVersion="8" minRefreshableVersion="3" recordCount="0" supportSubquery="1" supportAdvancedDrill="1" xr:uid="{87C184EF-5513-4915-9E55-7A7646DC4DE4}">
  <cacheSource type="external" connectionId="3"/>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gna sirikonda" refreshedDate="46167.524506597219" backgroundQuery="1" createdVersion="8" refreshedVersion="8" minRefreshableVersion="3" recordCount="0" supportSubquery="1" supportAdvancedDrill="1" xr:uid="{7D369C6F-A111-4313-A579-2A50BD086C69}">
  <cacheSource type="external" connectionId="3"/>
  <cacheFields count="5">
    <cacheField name="[Measures].[call count ]" caption="call count "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 caption="5* calls "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 caption="5* calls "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gna sirikonda" refreshedDate="46167.524507407405" backgroundQuery="1" createdVersion="8" refreshedVersion="8" minRefreshableVersion="3" recordCount="0" supportSubquery="1" supportAdvancedDrill="1" xr:uid="{7497AEC7-F3C6-4E87-89DB-F776BBFE1561}">
  <cacheSource type="external" connectionId="3"/>
  <cacheFields count="3">
    <cacheField name="[calls].[Representative].[Representative]" caption="Representative" numFmtId="0" hierarchy="3" level="1">
      <sharedItems count="5">
        <s v="R01"/>
        <s v="R02"/>
        <s v="R03"/>
        <s v="R04"/>
        <s v="R05"/>
      </sharedItems>
    </cacheField>
    <cacheField name="[Measures].[call count ]" caption="call count "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gna sirikonda" refreshedDate="46167.52450821759" backgroundQuery="1" createdVersion="8" refreshedVersion="8" minRefreshableVersion="3" recordCount="0" supportSubquery="1" supportAdvancedDrill="1" xr:uid="{51C8B5E5-90D5-4371-8362-3D9BB9190CA6}">
  <cacheSource type="external" connectionId="3"/>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 caption="call count "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gna sirikonda" refreshedDate="46167.527250925923" backgroundQuery="1" createdVersion="8" refreshedVersion="8" minRefreshableVersion="3" recordCount="0" supportSubquery="1" supportAdvancedDrill="1" xr:uid="{A7EDB40D-94FA-4485-A0A8-C90AD85C7A3F}">
  <cacheSource type="external" connectionId="3"/>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gna sirikonda" refreshedDate="46167.581949884261" backgroundQuery="1" createdVersion="8" refreshedVersion="8" minRefreshableVersion="3" recordCount="0" supportSubquery="1" supportAdvancedDrill="1" xr:uid="{5026EC1D-D278-4972-B47C-B9B625EADD7D}">
  <cacheSource type="external" connectionId="3"/>
  <cacheFields count="6">
    <cacheField name="[Measures].[call count ]" caption="call count "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 caption="5* calls "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 caption="5* calls "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gna sirikonda" refreshedDate="46167.581950231484" backgroundQuery="1" createdVersion="8" refreshedVersion="8" minRefreshableVersion="3" recordCount="0" supportSubquery="1" supportAdvancedDrill="1" xr:uid="{08CE3692-9DED-454C-80D8-3972E884A0A2}">
  <cacheSource type="external" connectionId="3"/>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1T00:00:00" count="147">
        <d v="2023-01-03T00:00:00"/>
        <d v="2023-01-07T00:00:00"/>
        <d v="2023-01-08T00:00:00"/>
        <d v="2023-01-10T00:00:00"/>
        <d v="2023-01-17T00:00:00"/>
        <d v="2023-01-21T00:00:00"/>
        <d v="2023-01-24T00:00:00"/>
        <d v="2023-01-25T00:00:00"/>
        <d v="2023-01-27T00:00:00"/>
        <d v="2023-02-01T00:00:00"/>
        <d v="2023-02-07T00:00:00"/>
        <d v="2023-02-11T00:00:00"/>
        <d v="2023-02-13T00:00:00"/>
        <d v="2023-02-14T00:00:00"/>
        <d v="2023-02-15T00:00:00"/>
        <d v="2023-02-21T00:00:00"/>
        <d v="2023-02-23T00:00:00"/>
        <d v="2023-02-26T00:00:00"/>
        <d v="2023-02-28T00:00:00"/>
        <d v="2023-03-01T00:00:00"/>
        <d v="2023-03-02T00:00:00"/>
        <d v="2023-03-04T00:00:00"/>
        <d v="2023-03-06T00:00:00"/>
        <d v="2023-03-07T00:00:00"/>
        <d v="2023-03-10T00:00:00"/>
        <d v="2023-03-11T00:00:00"/>
        <d v="2023-03-12T00:00:00"/>
        <d v="2023-03-13T00:00:00"/>
        <d v="2023-03-14T00:00:00"/>
        <d v="2023-03-15T00:00:00"/>
        <d v="2023-03-16T00:00:00"/>
        <d v="2023-03-18T00:00:00"/>
        <d v="2023-03-21T00:00:00"/>
        <d v="2023-03-22T00:00:00"/>
        <d v="2023-03-23T00:00:00"/>
        <d v="2023-03-24T00:00:00"/>
        <d v="2023-03-26T00:00:00"/>
        <d v="2023-03-27T00:00:00"/>
        <d v="2023-03-29T00:00:00"/>
        <d v="2023-04-03T00:00:00"/>
        <d v="2023-04-07T00:00:00"/>
        <d v="2023-04-08T00:00:00"/>
        <d v="2023-04-09T00:00:00"/>
        <d v="2023-04-10T00:00:00"/>
        <d v="2023-04-11T00:00:00"/>
        <d v="2023-04-14T00:00:00"/>
        <d v="2023-04-16T00:00:00"/>
        <d v="2023-04-17T00:00:00"/>
        <d v="2023-04-21T00:00:00"/>
        <d v="2023-04-22T00:00:00"/>
        <d v="2023-04-23T00:00:00"/>
        <d v="2023-04-24T00:00:00"/>
        <d v="2023-04-27T00:00:00"/>
        <d v="2023-04-28T00:00:00"/>
        <d v="2023-04-29T00:00:00"/>
        <d v="2023-04-30T00:00:00"/>
        <d v="2023-05-02T00:00:00"/>
        <d v="2023-05-03T00:00:00"/>
        <d v="2023-05-06T00:00:00"/>
        <d v="2023-05-07T00:00:00"/>
        <d v="2023-05-10T00:00:00"/>
        <d v="2023-05-12T00:00:00"/>
        <d v="2023-05-14T00:00:00"/>
        <d v="2023-05-15T00:00:00"/>
        <d v="2023-05-16T00:00:00"/>
        <d v="2023-05-17T00:00:00"/>
        <d v="2023-05-22T00:00:00"/>
        <d v="2023-05-23T00:00:00"/>
        <d v="2023-05-25T00:00:00"/>
        <d v="2023-05-27T00:00:00"/>
        <d v="2023-05-29T00:00:00"/>
        <d v="2023-06-11T00:00:00"/>
        <d v="2023-06-15T00:00:00"/>
        <d v="2023-06-17T00:00:00"/>
        <d v="2023-06-18T00:00:00"/>
        <d v="2023-06-20T00:00:00"/>
        <d v="2023-06-24T00:00:00"/>
        <d v="2023-06-27T00:00:00"/>
        <d v="2023-06-29T00:00:00"/>
        <d v="2023-06-30T00:00:00"/>
        <d v="2023-07-01T00:00:00"/>
        <d v="2023-07-02T00:00:00"/>
        <d v="2023-07-05T00:00:00"/>
        <d v="2023-07-07T00:00:00"/>
        <d v="2023-07-08T00:00:00"/>
        <d v="2023-07-12T00:00:00"/>
        <d v="2023-07-15T00:00:00"/>
        <d v="2023-07-17T00:00:00"/>
        <d v="2023-07-18T00:00:00"/>
        <d v="2023-07-20T00:00:00"/>
        <d v="2023-07-21T00:00:00"/>
        <d v="2023-07-28T00:00:00"/>
        <d v="2023-07-29T00:00:00"/>
        <d v="2023-07-31T00:00:00"/>
        <d v="2023-08-04T00:00:00"/>
        <d v="2023-08-06T00:00:00"/>
        <d v="2023-08-13T00:00:00"/>
        <d v="2023-08-18T00:00:00"/>
        <d v="2023-08-19T00:00:00"/>
        <d v="2023-08-21T00:00:00"/>
        <d v="2023-08-23T00:00:00"/>
        <d v="2023-08-25T00:00:00"/>
        <d v="2023-08-26T00:00:00"/>
        <d v="2023-08-27T00:00:00"/>
        <d v="2023-09-01T00:00:00"/>
        <d v="2023-09-04T00:00:00"/>
        <d v="2023-09-06T00:00:00"/>
        <d v="2023-09-09T00:00:00"/>
        <d v="2023-09-24T00:00:00"/>
        <d v="2023-09-27T00:00:00"/>
        <d v="2023-09-28T00:00:00"/>
        <d v="2023-09-29T00:00:00"/>
        <d v="2023-09-30T00:00:00"/>
        <d v="2023-10-01T00:00:00"/>
        <d v="2023-10-03T00:00:00"/>
        <d v="2023-10-04T00:00:00"/>
        <d v="2023-10-05T00:00:00"/>
        <d v="2023-10-06T00:00:00"/>
        <d v="2023-10-10T00:00:00"/>
        <d v="2023-10-11T00:00:00"/>
        <d v="2023-10-12T00:00:00"/>
        <d v="2023-10-16T00:00:00"/>
        <d v="2023-10-19T00:00:00"/>
        <d v="2023-10-20T00:00:00"/>
        <d v="2023-10-22T00:00:00"/>
        <d v="2023-10-23T00:00:00"/>
        <d v="2023-10-28T00:00:00"/>
        <d v="2023-11-01T00:00:00"/>
        <d v="2023-11-02T00:00:00"/>
        <d v="2023-11-07T00:00:00"/>
        <d v="2023-11-09T00:00:00"/>
        <d v="2023-11-10T00:00:00"/>
        <d v="2023-11-11T00:00:00"/>
        <d v="2023-11-24T00:00:00"/>
        <d v="2023-11-26T00:00:00"/>
        <d v="2023-12-01T00:00:00"/>
        <d v="2023-12-05T00:00:00"/>
        <d v="2023-12-07T00:00:00"/>
        <d v="2023-12-14T00:00:00"/>
        <d v="2023-12-15T00:00:00"/>
        <d v="2023-12-16T00:00:00"/>
        <d v="2023-12-17T00:00:00"/>
        <d v="2023-12-20T00:00:00"/>
        <d v="2023-12-24T00:00:00"/>
        <d v="2023-12-27T00:00:00"/>
        <d v="2023-12-29T00:00:00"/>
        <d v="2023-12-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 caption="call count "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gna sirikonda" refreshedDate="46167.5819505787" backgroundQuery="1" createdVersion="8" refreshedVersion="8" minRefreshableVersion="3" recordCount="0" supportSubquery="1" supportAdvancedDrill="1" xr:uid="{353094C7-E4D8-493D-AC60-74316234C886}">
  <cacheSource type="external" connectionId="3"/>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 caption="call count "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gna sirikonda" refreshedDate="46167.581950925924" backgroundQuery="1" createdVersion="8" refreshedVersion="8" minRefreshableVersion="3" recordCount="0" supportSubquery="1" supportAdvancedDrill="1" xr:uid="{D6DE50F5-7385-4407-BEE7-3A72FFABDB5F}">
  <cacheSource type="external" connectionId="3"/>
  <cacheFields count="1">
    <cacheField name="[calls].[Representative].[Representative]" caption="Representative" numFmtId="0" hierarchy="3" level="1">
      <sharedItems count="1">
        <s v="R05"/>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gna sirikonda" refreshedDate="46167.581951273147" backgroundQuery="1" createdVersion="8" refreshedVersion="8" minRefreshableVersion="3" recordCount="0" supportSubquery="1" supportAdvancedDrill="1" xr:uid="{85D45CDA-3EFD-46CE-9AD7-A2C01C8480A0}">
  <cacheSource type="external" connectionId="3"/>
  <cacheFields count="3">
    <cacheField name="[Measures].[call count ]" caption="call count " numFmtId="0" hierarchy="17" level="32767"/>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gna sirikonda" refreshedDate="46167.524499884261" backgroundQuery="1" createdVersion="3" refreshedVersion="8" minRefreshableVersion="3" recordCount="0" supportSubquery="1" supportAdvancedDrill="1" xr:uid="{7E85EEB4-BF9D-4FA7-9479-3B1A7DE0D2F1}">
  <cacheSource type="external" connectionId="3">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601379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90DDC9-CCE2-4008-8034-0F02AA54EBF5}"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K52:N57"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7">
    <chartFormat chart="2" format="2" series="1">
      <pivotArea type="data" outline="0" fieldPosition="0">
        <references count="2">
          <reference field="4294967294" count="1" selected="0">
            <x v="0"/>
          </reference>
          <reference field="1" count="1" selected="0">
            <x v="0"/>
          </reference>
        </references>
      </pivotArea>
    </chartFormat>
    <chartFormat chart="2" format="3"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13" format="4" series="1">
      <pivotArea type="data" outline="0" fieldPosition="0">
        <references count="2">
          <reference field="4294967294" count="1" selected="0">
            <x v="0"/>
          </reference>
          <reference field="1" count="1" selected="0">
            <x v="0"/>
          </reference>
        </references>
      </pivotArea>
    </chartFormat>
    <chartFormat chart="13" format="5" series="1">
      <pivotArea type="data" outline="0" fieldPosition="0">
        <references count="2">
          <reference field="4294967294" count="1" selected="0">
            <x v="0"/>
          </reference>
          <reference field="1" count="1" selected="0">
            <x v="1"/>
          </reference>
        </references>
      </pivotArea>
    </chartFormat>
    <chartFormat chart="13" format="6">
      <pivotArea type="data" outline="0" fieldPosition="0">
        <references count="3">
          <reference field="4294967294" count="1" selected="0">
            <x v="0"/>
          </reference>
          <reference field="0" count="1" selected="0">
            <x v="0"/>
          </reference>
          <reference field="1"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E09D7E-B587-4C12-96E8-89CAB55069F9}" name="week day trend" cacheId="1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0">
  <location ref="F17:G25"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6">
    <chartFormat chart="29"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1" count="1" selected="0">
            <x v="0"/>
          </reference>
        </references>
      </pivotArea>
    </chartFormat>
    <chartFormat chart="39"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DE97AE-F6BA-4B67-AAB6-20ADF83EA0FF}" name="selected rep" cacheId="157"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location ref="A45:A4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0318B6-ED4A-4AFD-BA0E-42C5B311F10E}" name="reps pivot"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4:C40"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F250EC-443B-41CC-AF70-EFD1E7824209}" name="PivotTable7"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93:G113"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9">
    <i>
      <x/>
    </i>
    <i r="1">
      <x/>
    </i>
    <i r="1">
      <x v="1"/>
    </i>
    <i r="1">
      <x v="2"/>
    </i>
    <i r="1">
      <x v="3"/>
    </i>
    <i>
      <x v="1"/>
    </i>
    <i r="1">
      <x v="4"/>
    </i>
    <i r="1">
      <x v="5"/>
    </i>
    <i r="1">
      <x v="6"/>
    </i>
    <i r="1">
      <x v="7"/>
    </i>
    <i r="1">
      <x v="8"/>
    </i>
    <i r="1">
      <x v="9"/>
    </i>
    <i>
      <x v="2"/>
    </i>
    <i r="1">
      <x v="10"/>
    </i>
    <i r="1">
      <x v="11"/>
    </i>
    <i r="1">
      <x v="12"/>
    </i>
    <i r="1">
      <x v="13"/>
    </i>
    <i r="1">
      <x v="14"/>
    </i>
    <i t="grand">
      <x/>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C1B4EE-A779-40C2-90BA-23722CD29E0D}" name="waste"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68:G88"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9">
    <i>
      <x/>
    </i>
    <i r="1">
      <x/>
    </i>
    <i r="1">
      <x v="1"/>
    </i>
    <i r="1">
      <x v="2"/>
    </i>
    <i r="1">
      <x v="3"/>
    </i>
    <i>
      <x v="1"/>
    </i>
    <i r="1">
      <x v="4"/>
    </i>
    <i r="1">
      <x v="5"/>
    </i>
    <i r="1">
      <x v="6"/>
    </i>
    <i r="1">
      <x v="7"/>
    </i>
    <i r="1">
      <x v="8"/>
    </i>
    <i r="1">
      <x v="9"/>
    </i>
    <i>
      <x v="2"/>
    </i>
    <i r="1">
      <x v="10"/>
    </i>
    <i r="1">
      <x v="11"/>
    </i>
    <i r="1">
      <x v="12"/>
    </i>
    <i r="1">
      <x v="13"/>
    </i>
    <i r="1">
      <x v="14"/>
    </i>
    <i t="grand">
      <x/>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260E02-DDE6-4708-846C-DB28FF0C9F77}" name="monthly trend " cacheId="1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A15:C28"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 2" fld="4" subtotal="count" baseField="0" baseItem="0">
      <extLst>
        <ext xmlns:x14="http://schemas.microsoft.com/office/spreadsheetml/2009/9/main" uri="{E15A36E0-9728-4e99-A89B-3F7291B0FE68}">
          <x14:dataField sourceField="3" uniqueName="[__Xl2].[Measures].[call count ]"/>
        </ext>
      </extLst>
    </dataField>
  </dataFields>
  <chartFormats count="4">
    <chartFormat chart="20" format="12" series="1">
      <pivotArea type="data" outline="0" fieldPosition="0">
        <references count="1">
          <reference field="4294967294" count="1" selected="0">
            <x v="1"/>
          </reference>
        </references>
      </pivotArea>
    </chartFormat>
    <chartFormat chart="20" format="13" series="1">
      <pivotArea type="data" outline="0" fieldPosition="0">
        <references count="1">
          <reference field="4294967294" count="1" selected="0">
            <x v="0"/>
          </reference>
        </references>
      </pivotArea>
    </chartFormat>
    <chartFormat chart="24" format="14" series="1">
      <pivotArea type="data" outline="0" fieldPosition="0">
        <references count="1">
          <reference field="4294967294" count="1" selected="0">
            <x v="1"/>
          </reference>
        </references>
      </pivotArea>
    </chartFormat>
    <chartFormat chart="24" format="1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600A91-A25F-48C2-A604-F7C82F16EA0E}" name="rep statisfaction " cacheId="1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59:B6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1">
    <chartFormat chart="19"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6EF12F-EC93-4416-9416-A1654FFEC5A3}" name="rep pivot" cacheId="1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00752A-7994-4F42-97CD-59AF59BEADDD}" name="summary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9A83642-78EE-42DA-9279-BC6B0359CCC8}"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3ED8F76-A74B-4039-8489-307925B927FC}"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11</v>
    <v>1</v>
  </rv>
  <rv s="1">
    <v>11</v>
  </rv>
  <rv s="2">
    <v>1</v>
    <v>5</v>
    <v>A person in a suit and tie
Description automatically generated</v>
  </rv>
  <rv s="2">
    <v>2</v>
    <v>5</v>
    <v>Business woman raising hand</v>
  </rv>
  <rv s="2">
    <v>3</v>
    <v>5</v>
    <v>Young businessman writing on notebook</v>
  </rv>
  <rv s="2">
    <v>4</v>
    <v>5</v>
    <v>Business woman shrugging</v>
  </rv>
</rvData>
</file>

<file path=xl/richData/rdrichvaluestructure.xml><?xml version="1.0" encoding="utf-8"?>
<rvStructures xmlns="http://schemas.microsoft.com/office/spreadsheetml/2017/richdata" count="3">
  <s t="_error">
    <k n="errorType" t="i"/>
    <k n="propagated" t="b"/>
  </s>
  <s t="_error">
    <k n="error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4FC4EC40-8B4B-4AC6-B103-445EAB2C9FB1}" sourceName="[calls].[Representative]">
  <pivotTables>
    <pivotTable tabId="5" name="rep pivot"/>
    <pivotTable tabId="5" name="monthly trend "/>
    <pivotTable tabId="5" name="week day trend"/>
    <pivotTable tabId="5" name="selected rep"/>
    <pivotTable tabId="5" name="rep statisfaction "/>
  </pivotTables>
  <data>
    <olap pivotCacheId="1460137940">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78199EEE-452C-4157-A533-6FBEAB0D9C0F}" cache="Slicer_Representative" caption="Representative" level="1" style="SlicerStyleDark5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73C743-DAB2-45ED-B7A0-FF30A8DD2B3F}" name="Table_ExternalData_1" displayName="Table_ExternalData_1" ref="A3:M189" tableType="queryTable" totalsRowShown="0">
  <autoFilter ref="A3:M189" xr:uid="{B673C743-DAB2-45ED-B7A0-FF30A8DD2B3F}"/>
  <tableColumns count="13">
    <tableColumn id="1" xr3:uid="{70C0301B-10E0-4494-9BCD-B1E278D1FA15}" uniqueName="1" name="calls[Call number]" queryTableFieldId="1"/>
    <tableColumn id="2" xr3:uid="{DA8AF67C-0BEE-4CA0-85A8-E283C0F2C754}" uniqueName="2" name="calls[Customer ID]" queryTableFieldId="2"/>
    <tableColumn id="3" xr3:uid="{3D749DDC-9C62-404D-B800-DA18E18DC3AA}" uniqueName="3" name="calls[Duration]" queryTableFieldId="3"/>
    <tableColumn id="4" xr3:uid="{2F4473D7-2399-4F6E-907B-3DA2A8133397}" uniqueName="4" name="calls[Representative]" queryTableFieldId="4"/>
    <tableColumn id="5" xr3:uid="{234989F7-5523-4C81-A704-43039E8610ED}" uniqueName="5" name="calls[Date of Call]" queryTableFieldId="5" dataDxfId="18"/>
    <tableColumn id="6" xr3:uid="{B3FC4B3E-44FC-4F4A-8D6D-A1031FAA9652}" uniqueName="6" name="calls[Purchase Amount]" queryTableFieldId="6"/>
    <tableColumn id="7" xr3:uid="{0211521B-8340-44C9-9162-920BBB512E1C}" uniqueName="7" name="calls[Satisfaction Rating]" queryTableFieldId="7"/>
    <tableColumn id="8" xr3:uid="{3F460420-7308-4B95-9459-C8321A39D360}" uniqueName="8" name="calls[FY]" queryTableFieldId="8"/>
    <tableColumn id="9" xr3:uid="{05A0E2EE-0DD0-4F7D-BF48-27A9A7F6C976}" uniqueName="9" name="calls[Day of week]" queryTableFieldId="9"/>
    <tableColumn id="10" xr3:uid="{678B391E-DF76-4E3C-A7FD-C21F79A47DA8}" uniqueName="10" name="calls[Duration Bucket]" queryTableFieldId="10"/>
    <tableColumn id="11" xr3:uid="{11DCC0A8-C59B-448E-B533-4BAF0D184069}" uniqueName="11" name="calls[Rating rounded]" queryTableFieldId="11"/>
    <tableColumn id="12" xr3:uid="{4A89F076-6366-4D46-8B28-4DA1AB351135}" uniqueName="12" name="calls[Date of Call (Month)]" queryTableFieldId="12"/>
    <tableColumn id="13" xr3:uid="{64326C6C-6ECD-4E2B-8EBD-C3A5116B5D71}" uniqueName="13" name="calls[Date of Call (Month Index)]"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4B9DDBD-51F8-4AED-AC95-E0C0C46C65F6}" name="Table_ExternalData_15" displayName="Table_ExternalData_15" ref="A3:M189" tableType="queryTable" totalsRowShown="0">
  <autoFilter ref="A3:M189" xr:uid="{14B9DDBD-51F8-4AED-AC95-E0C0C46C65F6}"/>
  <tableColumns count="13">
    <tableColumn id="1" xr3:uid="{0D2D99A9-2B07-41DA-92B5-2F1FB1584366}" uniqueName="1" name="calls[Call number]" queryTableFieldId="1"/>
    <tableColumn id="2" xr3:uid="{FCA92104-1F89-4502-82AA-F7C932B772BC}" uniqueName="2" name="calls[Customer ID]" queryTableFieldId="2"/>
    <tableColumn id="3" xr3:uid="{A24859C6-0D11-4ADF-997F-185FE13184C7}" uniqueName="3" name="calls[Duration]" queryTableFieldId="3"/>
    <tableColumn id="4" xr3:uid="{03093F41-4FA1-41A5-ACC8-76C17FD57A8D}" uniqueName="4" name="calls[Representative]" queryTableFieldId="4"/>
    <tableColumn id="5" xr3:uid="{58810C62-3887-4511-A4F9-D94DEA4302F7}" uniqueName="5" name="calls[Date of Call]" queryTableFieldId="5" dataDxfId="17"/>
    <tableColumn id="6" xr3:uid="{6E947B4D-5612-4CC9-98CC-D071E9074E4F}" uniqueName="6" name="calls[Purchase Amount]" queryTableFieldId="6"/>
    <tableColumn id="7" xr3:uid="{456C8702-28E8-4A4A-877A-D5A4AA893CD6}" uniqueName="7" name="calls[Satisfaction Rating]" queryTableFieldId="7"/>
    <tableColumn id="8" xr3:uid="{BC35B386-39B4-429E-93EB-57C30BABFA88}" uniqueName="8" name="calls[FY]" queryTableFieldId="8"/>
    <tableColumn id="9" xr3:uid="{0C70CA5A-84C8-4FB6-B7B3-F90824A660B8}" uniqueName="9" name="calls[Day of week]" queryTableFieldId="9"/>
    <tableColumn id="10" xr3:uid="{60C51A68-82E8-4E4B-ADFA-6BB0A55A34B2}" uniqueName="10" name="calls[Duration Bucket]" queryTableFieldId="10"/>
    <tableColumn id="11" xr3:uid="{945CC08A-C1BD-4E2A-86A9-F1D1CD95A95B}" uniqueName="11" name="calls[Rating rounded]" queryTableFieldId="11"/>
    <tableColumn id="12" xr3:uid="{A39FEFAB-1B2C-48C1-AC6D-D3AF8FF22022}" uniqueName="12" name="calls[Date of Call (Month)]" queryTableFieldId="12"/>
    <tableColumn id="13" xr3:uid="{B22313D1-F610-4DB6-A996-D0762B72A6AD}" uniqueName="13" name="calls[Date of Call (Month Index)]"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6"/>
    <tableColumn id="5" xr3:uid="{5A35565E-8707-4DED-AD15-A0669D67B382}" name="Date of Call" dataDxfId="15"/>
    <tableColumn id="6" xr3:uid="{F2E4F158-B41F-47BC-8DF8-DFCADFEE4E40}" name="Purchase Amount"/>
    <tableColumn id="7" xr3:uid="{04B291B5-47BD-4F78-8FD8-D1551CCA6BD9}" name="Satisfaction Rating"/>
    <tableColumn id="8" xr3:uid="{6E4123C0-0B17-43B8-A142-A1E540CE974C}" name="FY" dataDxfId="14">
      <calculatedColumnFormula>IF(MONTH(calls[[#This Row],[Date of Call]])&lt;=6, YEAR(calls[[#This Row],[Date of Call]]), YEAR(calls[[#This Row],[Date of Call]])+1)</calculatedColumnFormula>
    </tableColumn>
    <tableColumn id="9" xr3:uid="{199FA271-5E9B-46CE-9BC6-2801F92CD17E}" name="Day of week" dataDxfId="13">
      <calculatedColumnFormula>TEXT(calls[[#This Row],[Date of Call]],"DDDD")</calculatedColumnFormula>
    </tableColumn>
    <tableColumn id="10" xr3:uid="{328CDB09-95B8-4D5E-9ED9-EF0D363735A1}" name="Duration Bucket" dataDxfId="12">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1">
      <calculatedColumnFormula>ROUND(calls[[#This Row],[Satisfaction Rating]],0)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0" headerRowBorderDxfId="9" tableBorderDxfId="8" totalsRowBorderDxfId="7">
  <autoFilter ref="Q3:T18" xr:uid="{27158F51-A707-4171-8A04-81FB0AABCBA5}"/>
  <tableColumns count="4">
    <tableColumn id="1" xr3:uid="{02688061-6A8C-4E23-B7FF-D00CD8B58CAC}" name="Customer ID" dataDxfId="6"/>
    <tableColumn id="2" xr3:uid="{771678B6-DB44-426B-9874-B4E421A440D5}" name="Gedner" dataDxfId="5"/>
    <tableColumn id="3" xr3:uid="{B0D41C62-587E-494D-B49A-603F2C05F8D3}" name="Age" dataDxfId="4"/>
    <tableColumn id="4" xr3:uid="{663F92D6-FE31-4D81-9E01-8D066DDC8A88}" name="City" dataDxfId="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FE3D5-FC2E-4FA3-91CE-868513936D86}">
  <dimension ref="A1:M189"/>
  <sheetViews>
    <sheetView topLeftCell="A18" zoomScaleNormal="100" workbookViewId="0">
      <selection activeCell="C31" sqref="C31"/>
    </sheetView>
  </sheetViews>
  <sheetFormatPr defaultRowHeight="14.4" x14ac:dyDescent="0.3"/>
  <cols>
    <col min="1" max="1" width="18.19921875" bestFit="1" customWidth="1"/>
    <col min="2" max="2" width="18.3984375" bestFit="1" customWidth="1"/>
    <col min="3" max="3" width="15.19921875" bestFit="1" customWidth="1"/>
    <col min="4" max="4" width="20.59765625" bestFit="1" customWidth="1"/>
    <col min="5" max="5" width="17.69921875" bestFit="1" customWidth="1"/>
    <col min="6" max="6" width="22.59765625" bestFit="1" customWidth="1"/>
    <col min="7" max="7" width="23.59765625" bestFit="1" customWidth="1"/>
    <col min="8" max="8" width="10.09765625" bestFit="1" customWidth="1"/>
    <col min="9" max="9" width="18.09765625" bestFit="1" customWidth="1"/>
    <col min="10" max="10" width="21.3984375" bestFit="1" customWidth="1"/>
    <col min="11" max="11" width="20.59765625" bestFit="1" customWidth="1"/>
    <col min="12" max="12" width="24.3984375" bestFit="1" customWidth="1"/>
    <col min="13" max="13" width="29.3984375" bestFit="1" customWidth="1"/>
  </cols>
  <sheetData>
    <row r="1" spans="1:13" x14ac:dyDescent="0.3">
      <c r="A1" s="14" t="s">
        <v>1086</v>
      </c>
    </row>
    <row r="3" spans="1:13" x14ac:dyDescent="0.3">
      <c r="A3" t="s">
        <v>1062</v>
      </c>
      <c r="B3" t="s">
        <v>1063</v>
      </c>
      <c r="C3" t="s">
        <v>1064</v>
      </c>
      <c r="D3" t="s">
        <v>1065</v>
      </c>
      <c r="E3" t="s">
        <v>1066</v>
      </c>
      <c r="F3" t="s">
        <v>1067</v>
      </c>
      <c r="G3" t="s">
        <v>1068</v>
      </c>
      <c r="H3" t="s">
        <v>1069</v>
      </c>
      <c r="I3" t="s">
        <v>1070</v>
      </c>
      <c r="J3" t="s">
        <v>1071</v>
      </c>
      <c r="K3" t="s">
        <v>1072</v>
      </c>
      <c r="L3" t="s">
        <v>1073</v>
      </c>
      <c r="M3" t="s">
        <v>1074</v>
      </c>
    </row>
    <row r="4" spans="1:13" x14ac:dyDescent="0.3">
      <c r="A4" t="s">
        <v>33</v>
      </c>
      <c r="B4" t="s">
        <v>20</v>
      </c>
      <c r="C4">
        <v>103</v>
      </c>
      <c r="D4" t="s">
        <v>13</v>
      </c>
      <c r="E4" s="27">
        <v>44929</v>
      </c>
      <c r="F4">
        <v>148</v>
      </c>
      <c r="G4">
        <v>4.4000000000000004</v>
      </c>
      <c r="H4">
        <v>2023</v>
      </c>
      <c r="I4" t="s">
        <v>1075</v>
      </c>
      <c r="J4" t="s">
        <v>1076</v>
      </c>
      <c r="K4">
        <v>4</v>
      </c>
      <c r="L4" t="s">
        <v>1049</v>
      </c>
      <c r="M4">
        <v>1</v>
      </c>
    </row>
    <row r="5" spans="1:13" x14ac:dyDescent="0.3">
      <c r="A5" t="s">
        <v>47</v>
      </c>
      <c r="B5" t="s">
        <v>12</v>
      </c>
      <c r="C5">
        <v>38</v>
      </c>
      <c r="D5" t="s">
        <v>13</v>
      </c>
      <c r="E5" s="27">
        <v>44933</v>
      </c>
      <c r="F5">
        <v>92</v>
      </c>
      <c r="G5">
        <v>4.9000000000000004</v>
      </c>
      <c r="H5">
        <v>2023</v>
      </c>
      <c r="I5" t="s">
        <v>1077</v>
      </c>
      <c r="J5" t="s">
        <v>1078</v>
      </c>
      <c r="K5">
        <v>5</v>
      </c>
      <c r="L5" t="s">
        <v>1049</v>
      </c>
      <c r="M5">
        <v>1</v>
      </c>
    </row>
    <row r="6" spans="1:13" x14ac:dyDescent="0.3">
      <c r="A6" t="s">
        <v>48</v>
      </c>
      <c r="B6" t="s">
        <v>20</v>
      </c>
      <c r="C6">
        <v>67</v>
      </c>
      <c r="D6" t="s">
        <v>13</v>
      </c>
      <c r="E6" s="27">
        <v>44934</v>
      </c>
      <c r="F6">
        <v>165</v>
      </c>
      <c r="G6">
        <v>4.5</v>
      </c>
      <c r="H6">
        <v>2023</v>
      </c>
      <c r="I6" t="s">
        <v>1079</v>
      </c>
      <c r="J6" t="s">
        <v>1076</v>
      </c>
      <c r="K6">
        <v>5</v>
      </c>
      <c r="L6" t="s">
        <v>1049</v>
      </c>
      <c r="M6">
        <v>1</v>
      </c>
    </row>
    <row r="7" spans="1:13" x14ac:dyDescent="0.3">
      <c r="A7" t="s">
        <v>54</v>
      </c>
      <c r="B7" t="s">
        <v>22</v>
      </c>
      <c r="C7">
        <v>31</v>
      </c>
      <c r="D7" t="s">
        <v>13</v>
      </c>
      <c r="E7" s="27">
        <v>44936</v>
      </c>
      <c r="F7">
        <v>123</v>
      </c>
      <c r="G7">
        <v>2.9</v>
      </c>
      <c r="H7">
        <v>2023</v>
      </c>
      <c r="I7" t="s">
        <v>1075</v>
      </c>
      <c r="J7" t="s">
        <v>1078</v>
      </c>
      <c r="K7">
        <v>3</v>
      </c>
      <c r="L7" t="s">
        <v>1049</v>
      </c>
      <c r="M7">
        <v>1</v>
      </c>
    </row>
    <row r="8" spans="1:13" x14ac:dyDescent="0.3">
      <c r="A8" t="s">
        <v>64</v>
      </c>
      <c r="B8" t="s">
        <v>19</v>
      </c>
      <c r="C8">
        <v>81</v>
      </c>
      <c r="D8" t="s">
        <v>13</v>
      </c>
      <c r="E8" s="27">
        <v>44943</v>
      </c>
      <c r="F8">
        <v>86</v>
      </c>
      <c r="G8">
        <v>2.4</v>
      </c>
      <c r="H8">
        <v>2023</v>
      </c>
      <c r="I8" t="s">
        <v>1075</v>
      </c>
      <c r="J8" t="s">
        <v>1076</v>
      </c>
      <c r="K8">
        <v>2</v>
      </c>
      <c r="L8" t="s">
        <v>1049</v>
      </c>
      <c r="M8">
        <v>1</v>
      </c>
    </row>
    <row r="9" spans="1:13" x14ac:dyDescent="0.3">
      <c r="A9" t="s">
        <v>66</v>
      </c>
      <c r="B9" t="s">
        <v>12</v>
      </c>
      <c r="C9">
        <v>74</v>
      </c>
      <c r="D9" t="s">
        <v>13</v>
      </c>
      <c r="E9" s="27">
        <v>44943</v>
      </c>
      <c r="F9">
        <v>96</v>
      </c>
      <c r="G9">
        <v>4.7</v>
      </c>
      <c r="H9">
        <v>2023</v>
      </c>
      <c r="I9" t="s">
        <v>1075</v>
      </c>
      <c r="J9" t="s">
        <v>1076</v>
      </c>
      <c r="K9">
        <v>5</v>
      </c>
      <c r="L9" t="s">
        <v>1049</v>
      </c>
      <c r="M9">
        <v>1</v>
      </c>
    </row>
    <row r="10" spans="1:13" x14ac:dyDescent="0.3">
      <c r="A10" t="s">
        <v>77</v>
      </c>
      <c r="B10" t="s">
        <v>14</v>
      </c>
      <c r="C10">
        <v>100</v>
      </c>
      <c r="D10" t="s">
        <v>13</v>
      </c>
      <c r="E10" s="27">
        <v>44947</v>
      </c>
      <c r="F10">
        <v>135</v>
      </c>
      <c r="G10">
        <v>3.8</v>
      </c>
      <c r="H10">
        <v>2023</v>
      </c>
      <c r="I10" t="s">
        <v>1077</v>
      </c>
      <c r="J10" t="s">
        <v>1076</v>
      </c>
      <c r="K10">
        <v>4</v>
      </c>
      <c r="L10" t="s">
        <v>1049</v>
      </c>
      <c r="M10">
        <v>1</v>
      </c>
    </row>
    <row r="11" spans="1:13" x14ac:dyDescent="0.3">
      <c r="A11" t="s">
        <v>87</v>
      </c>
      <c r="B11" t="s">
        <v>18</v>
      </c>
      <c r="C11">
        <v>130</v>
      </c>
      <c r="D11" t="s">
        <v>13</v>
      </c>
      <c r="E11" s="27">
        <v>44950</v>
      </c>
      <c r="F11">
        <v>126</v>
      </c>
      <c r="G11">
        <v>2.5</v>
      </c>
      <c r="H11">
        <v>2023</v>
      </c>
      <c r="I11" t="s">
        <v>1075</v>
      </c>
      <c r="J11" t="s">
        <v>1080</v>
      </c>
      <c r="K11">
        <v>3</v>
      </c>
      <c r="L11" t="s">
        <v>1049</v>
      </c>
      <c r="M11">
        <v>1</v>
      </c>
    </row>
    <row r="12" spans="1:13" x14ac:dyDescent="0.3">
      <c r="A12" t="s">
        <v>90</v>
      </c>
      <c r="B12" t="s">
        <v>17</v>
      </c>
      <c r="C12">
        <v>147</v>
      </c>
      <c r="D12" t="s">
        <v>13</v>
      </c>
      <c r="E12" s="27">
        <v>44951</v>
      </c>
      <c r="F12">
        <v>105</v>
      </c>
      <c r="G12">
        <v>4.4000000000000004</v>
      </c>
      <c r="H12">
        <v>2023</v>
      </c>
      <c r="I12" t="s">
        <v>1081</v>
      </c>
      <c r="J12" t="s">
        <v>1080</v>
      </c>
      <c r="K12">
        <v>4</v>
      </c>
      <c r="L12" t="s">
        <v>1049</v>
      </c>
      <c r="M12">
        <v>1</v>
      </c>
    </row>
    <row r="13" spans="1:13" x14ac:dyDescent="0.3">
      <c r="A13" t="s">
        <v>93</v>
      </c>
      <c r="B13" t="s">
        <v>18</v>
      </c>
      <c r="C13">
        <v>124</v>
      </c>
      <c r="D13" t="s">
        <v>13</v>
      </c>
      <c r="E13" s="27">
        <v>44953</v>
      </c>
      <c r="F13">
        <v>215</v>
      </c>
      <c r="G13">
        <v>4.0999999999999996</v>
      </c>
      <c r="H13">
        <v>2023</v>
      </c>
      <c r="I13" t="s">
        <v>1082</v>
      </c>
      <c r="J13" t="s">
        <v>1080</v>
      </c>
      <c r="K13">
        <v>4</v>
      </c>
      <c r="L13" t="s">
        <v>1049</v>
      </c>
      <c r="M13">
        <v>1</v>
      </c>
    </row>
    <row r="14" spans="1:13" x14ac:dyDescent="0.3">
      <c r="A14" t="s">
        <v>106</v>
      </c>
      <c r="B14" t="s">
        <v>18</v>
      </c>
      <c r="C14">
        <v>45</v>
      </c>
      <c r="D14" t="s">
        <v>13</v>
      </c>
      <c r="E14" s="27">
        <v>44958</v>
      </c>
      <c r="F14">
        <v>34</v>
      </c>
      <c r="G14">
        <v>3.7</v>
      </c>
      <c r="H14">
        <v>2023</v>
      </c>
      <c r="I14" t="s">
        <v>1081</v>
      </c>
      <c r="J14" t="s">
        <v>1078</v>
      </c>
      <c r="K14">
        <v>4</v>
      </c>
      <c r="L14" t="s">
        <v>1050</v>
      </c>
      <c r="M14">
        <v>2</v>
      </c>
    </row>
    <row r="15" spans="1:13" x14ac:dyDescent="0.3">
      <c r="A15" t="s">
        <v>110</v>
      </c>
      <c r="B15" t="s">
        <v>8</v>
      </c>
      <c r="C15">
        <v>137</v>
      </c>
      <c r="D15" t="s">
        <v>13</v>
      </c>
      <c r="E15" s="27">
        <v>44958</v>
      </c>
      <c r="F15">
        <v>90</v>
      </c>
      <c r="G15">
        <v>4.0999999999999996</v>
      </c>
      <c r="H15">
        <v>2023</v>
      </c>
      <c r="I15" t="s">
        <v>1081</v>
      </c>
      <c r="J15" t="s">
        <v>1080</v>
      </c>
      <c r="K15">
        <v>4</v>
      </c>
      <c r="L15" t="s">
        <v>1050</v>
      </c>
      <c r="M15">
        <v>2</v>
      </c>
    </row>
    <row r="16" spans="1:13" x14ac:dyDescent="0.3">
      <c r="A16" t="s">
        <v>118</v>
      </c>
      <c r="B16" t="s">
        <v>15</v>
      </c>
      <c r="C16">
        <v>135</v>
      </c>
      <c r="D16" t="s">
        <v>13</v>
      </c>
      <c r="E16" s="27">
        <v>44964</v>
      </c>
      <c r="F16">
        <v>35</v>
      </c>
      <c r="G16">
        <v>4.8</v>
      </c>
      <c r="H16">
        <v>2023</v>
      </c>
      <c r="I16" t="s">
        <v>1075</v>
      </c>
      <c r="J16" t="s">
        <v>1080</v>
      </c>
      <c r="K16">
        <v>5</v>
      </c>
      <c r="L16" t="s">
        <v>1050</v>
      </c>
      <c r="M16">
        <v>2</v>
      </c>
    </row>
    <row r="17" spans="1:13" x14ac:dyDescent="0.3">
      <c r="A17" t="s">
        <v>128</v>
      </c>
      <c r="B17" t="s">
        <v>22</v>
      </c>
      <c r="C17">
        <v>67</v>
      </c>
      <c r="D17" t="s">
        <v>13</v>
      </c>
      <c r="E17" s="27">
        <v>44968</v>
      </c>
      <c r="F17">
        <v>24</v>
      </c>
      <c r="G17">
        <v>4.3</v>
      </c>
      <c r="H17">
        <v>2023</v>
      </c>
      <c r="I17" t="s">
        <v>1077</v>
      </c>
      <c r="J17" t="s">
        <v>1076</v>
      </c>
      <c r="K17">
        <v>4</v>
      </c>
      <c r="L17" t="s">
        <v>1050</v>
      </c>
      <c r="M17">
        <v>2</v>
      </c>
    </row>
    <row r="18" spans="1:13" x14ac:dyDescent="0.3">
      <c r="A18" t="s">
        <v>132</v>
      </c>
      <c r="B18" t="s">
        <v>12</v>
      </c>
      <c r="C18">
        <v>127</v>
      </c>
      <c r="D18" t="s">
        <v>13</v>
      </c>
      <c r="E18" s="27">
        <v>44970</v>
      </c>
      <c r="F18">
        <v>165</v>
      </c>
      <c r="G18">
        <v>4.7</v>
      </c>
      <c r="H18">
        <v>2023</v>
      </c>
      <c r="I18" t="s">
        <v>1083</v>
      </c>
      <c r="J18" t="s">
        <v>1080</v>
      </c>
      <c r="K18">
        <v>5</v>
      </c>
      <c r="L18" t="s">
        <v>1050</v>
      </c>
      <c r="M18">
        <v>2</v>
      </c>
    </row>
    <row r="19" spans="1:13" x14ac:dyDescent="0.3">
      <c r="A19" t="s">
        <v>135</v>
      </c>
      <c r="B19" t="s">
        <v>23</v>
      </c>
      <c r="C19">
        <v>80</v>
      </c>
      <c r="D19" t="s">
        <v>13</v>
      </c>
      <c r="E19" s="27">
        <v>44971</v>
      </c>
      <c r="F19">
        <v>155</v>
      </c>
      <c r="G19">
        <v>3.2</v>
      </c>
      <c r="H19">
        <v>2023</v>
      </c>
      <c r="I19" t="s">
        <v>1075</v>
      </c>
      <c r="J19" t="s">
        <v>1076</v>
      </c>
      <c r="K19">
        <v>3</v>
      </c>
      <c r="L19" t="s">
        <v>1050</v>
      </c>
      <c r="M19">
        <v>2</v>
      </c>
    </row>
    <row r="20" spans="1:13" x14ac:dyDescent="0.3">
      <c r="A20" t="s">
        <v>139</v>
      </c>
      <c r="B20" t="s">
        <v>18</v>
      </c>
      <c r="C20">
        <v>38</v>
      </c>
      <c r="D20" t="s">
        <v>13</v>
      </c>
      <c r="E20" s="27">
        <v>44972</v>
      </c>
      <c r="F20">
        <v>100</v>
      </c>
      <c r="G20">
        <v>4.8</v>
      </c>
      <c r="H20">
        <v>2023</v>
      </c>
      <c r="I20" t="s">
        <v>1081</v>
      </c>
      <c r="J20" t="s">
        <v>1078</v>
      </c>
      <c r="K20">
        <v>5</v>
      </c>
      <c r="L20" t="s">
        <v>1050</v>
      </c>
      <c r="M20">
        <v>2</v>
      </c>
    </row>
    <row r="21" spans="1:13" x14ac:dyDescent="0.3">
      <c r="A21" t="s">
        <v>154</v>
      </c>
      <c r="B21" t="s">
        <v>15</v>
      </c>
      <c r="C21">
        <v>130</v>
      </c>
      <c r="D21" t="s">
        <v>13</v>
      </c>
      <c r="E21" s="27">
        <v>44978</v>
      </c>
      <c r="F21">
        <v>150</v>
      </c>
      <c r="G21">
        <v>1</v>
      </c>
      <c r="H21">
        <v>2023</v>
      </c>
      <c r="I21" t="s">
        <v>1075</v>
      </c>
      <c r="J21" t="s">
        <v>1080</v>
      </c>
      <c r="K21">
        <v>1</v>
      </c>
      <c r="L21" t="s">
        <v>1050</v>
      </c>
      <c r="M21">
        <v>2</v>
      </c>
    </row>
    <row r="22" spans="1:13" x14ac:dyDescent="0.3">
      <c r="A22" t="s">
        <v>158</v>
      </c>
      <c r="B22" t="s">
        <v>19</v>
      </c>
      <c r="C22">
        <v>115</v>
      </c>
      <c r="D22" t="s">
        <v>13</v>
      </c>
      <c r="E22" s="27">
        <v>44980</v>
      </c>
      <c r="F22">
        <v>150</v>
      </c>
      <c r="G22">
        <v>4.0999999999999996</v>
      </c>
      <c r="H22">
        <v>2023</v>
      </c>
      <c r="I22" t="s">
        <v>1084</v>
      </c>
      <c r="J22" t="s">
        <v>1076</v>
      </c>
      <c r="K22">
        <v>4</v>
      </c>
      <c r="L22" t="s">
        <v>1050</v>
      </c>
      <c r="M22">
        <v>2</v>
      </c>
    </row>
    <row r="23" spans="1:13" x14ac:dyDescent="0.3">
      <c r="A23" t="s">
        <v>163</v>
      </c>
      <c r="B23" t="s">
        <v>17</v>
      </c>
      <c r="C23">
        <v>151</v>
      </c>
      <c r="D23" t="s">
        <v>13</v>
      </c>
      <c r="E23" s="27">
        <v>44983</v>
      </c>
      <c r="F23">
        <v>46</v>
      </c>
      <c r="G23">
        <v>4.9000000000000004</v>
      </c>
      <c r="H23">
        <v>2023</v>
      </c>
      <c r="I23" t="s">
        <v>1079</v>
      </c>
      <c r="J23" t="s">
        <v>1080</v>
      </c>
      <c r="K23">
        <v>5</v>
      </c>
      <c r="L23" t="s">
        <v>1050</v>
      </c>
      <c r="M23">
        <v>2</v>
      </c>
    </row>
    <row r="24" spans="1:13" x14ac:dyDescent="0.3">
      <c r="A24" t="s">
        <v>168</v>
      </c>
      <c r="B24" t="s">
        <v>22</v>
      </c>
      <c r="C24">
        <v>42</v>
      </c>
      <c r="D24" t="s">
        <v>13</v>
      </c>
      <c r="E24" s="27">
        <v>44985</v>
      </c>
      <c r="F24">
        <v>111</v>
      </c>
      <c r="G24">
        <v>3</v>
      </c>
      <c r="H24">
        <v>2023</v>
      </c>
      <c r="I24" t="s">
        <v>1075</v>
      </c>
      <c r="J24" t="s">
        <v>1078</v>
      </c>
      <c r="K24">
        <v>3</v>
      </c>
      <c r="L24" t="s">
        <v>1050</v>
      </c>
      <c r="M24">
        <v>2</v>
      </c>
    </row>
    <row r="25" spans="1:13" x14ac:dyDescent="0.3">
      <c r="A25" t="s">
        <v>172</v>
      </c>
      <c r="B25" t="s">
        <v>8</v>
      </c>
      <c r="C25">
        <v>90</v>
      </c>
      <c r="D25" t="s">
        <v>13</v>
      </c>
      <c r="E25" s="27">
        <v>44986</v>
      </c>
      <c r="F25">
        <v>170</v>
      </c>
      <c r="G25">
        <v>3.7</v>
      </c>
      <c r="H25">
        <v>2023</v>
      </c>
      <c r="I25" t="s">
        <v>1081</v>
      </c>
      <c r="J25" t="s">
        <v>1076</v>
      </c>
      <c r="K25">
        <v>4</v>
      </c>
      <c r="L25" t="s">
        <v>1051</v>
      </c>
      <c r="M25">
        <v>3</v>
      </c>
    </row>
    <row r="26" spans="1:13" x14ac:dyDescent="0.3">
      <c r="A26" t="s">
        <v>176</v>
      </c>
      <c r="B26" t="s">
        <v>24</v>
      </c>
      <c r="C26">
        <v>137</v>
      </c>
      <c r="D26" t="s">
        <v>13</v>
      </c>
      <c r="E26" s="27">
        <v>44986</v>
      </c>
      <c r="F26">
        <v>114</v>
      </c>
      <c r="G26">
        <v>3.2</v>
      </c>
      <c r="H26">
        <v>2023</v>
      </c>
      <c r="I26" t="s">
        <v>1081</v>
      </c>
      <c r="J26" t="s">
        <v>1080</v>
      </c>
      <c r="K26">
        <v>3</v>
      </c>
      <c r="L26" t="s">
        <v>1051</v>
      </c>
      <c r="M26">
        <v>3</v>
      </c>
    </row>
    <row r="27" spans="1:13" x14ac:dyDescent="0.3">
      <c r="A27" t="s">
        <v>177</v>
      </c>
      <c r="B27" t="s">
        <v>24</v>
      </c>
      <c r="C27">
        <v>43</v>
      </c>
      <c r="D27" t="s">
        <v>13</v>
      </c>
      <c r="E27" s="27">
        <v>44986</v>
      </c>
      <c r="F27">
        <v>99</v>
      </c>
      <c r="G27">
        <v>4.7</v>
      </c>
      <c r="H27">
        <v>2023</v>
      </c>
      <c r="I27" t="s">
        <v>1081</v>
      </c>
      <c r="J27" t="s">
        <v>1078</v>
      </c>
      <c r="K27">
        <v>5</v>
      </c>
      <c r="L27" t="s">
        <v>1051</v>
      </c>
      <c r="M27">
        <v>3</v>
      </c>
    </row>
    <row r="28" spans="1:13" x14ac:dyDescent="0.3">
      <c r="A28" t="s">
        <v>178</v>
      </c>
      <c r="B28" t="s">
        <v>18</v>
      </c>
      <c r="C28">
        <v>114</v>
      </c>
      <c r="D28" t="s">
        <v>13</v>
      </c>
      <c r="E28" s="27">
        <v>44987</v>
      </c>
      <c r="F28">
        <v>23</v>
      </c>
      <c r="G28">
        <v>4.8</v>
      </c>
      <c r="H28">
        <v>2023</v>
      </c>
      <c r="I28" t="s">
        <v>1084</v>
      </c>
      <c r="J28" t="s">
        <v>1076</v>
      </c>
      <c r="K28">
        <v>5</v>
      </c>
      <c r="L28" t="s">
        <v>1051</v>
      </c>
      <c r="M28">
        <v>3</v>
      </c>
    </row>
    <row r="29" spans="1:13" x14ac:dyDescent="0.3">
      <c r="A29" t="s">
        <v>196</v>
      </c>
      <c r="B29" t="s">
        <v>23</v>
      </c>
      <c r="C29">
        <v>75</v>
      </c>
      <c r="D29" t="s">
        <v>13</v>
      </c>
      <c r="E29" s="27">
        <v>44989</v>
      </c>
      <c r="F29">
        <v>40</v>
      </c>
      <c r="G29">
        <v>3.4</v>
      </c>
      <c r="H29">
        <v>2023</v>
      </c>
      <c r="I29" t="s">
        <v>1077</v>
      </c>
      <c r="J29" t="s">
        <v>1076</v>
      </c>
      <c r="K29">
        <v>3</v>
      </c>
      <c r="L29" t="s">
        <v>1051</v>
      </c>
      <c r="M29">
        <v>3</v>
      </c>
    </row>
    <row r="30" spans="1:13" x14ac:dyDescent="0.3">
      <c r="A30" t="s">
        <v>205</v>
      </c>
      <c r="B30" t="s">
        <v>16</v>
      </c>
      <c r="C30">
        <v>73</v>
      </c>
      <c r="D30" t="s">
        <v>13</v>
      </c>
      <c r="E30" s="27">
        <v>44991</v>
      </c>
      <c r="F30">
        <v>215</v>
      </c>
      <c r="G30">
        <v>3.6</v>
      </c>
      <c r="H30">
        <v>2023</v>
      </c>
      <c r="I30" t="s">
        <v>1083</v>
      </c>
      <c r="J30" t="s">
        <v>1076</v>
      </c>
      <c r="K30">
        <v>4</v>
      </c>
      <c r="L30" t="s">
        <v>1051</v>
      </c>
      <c r="M30">
        <v>3</v>
      </c>
    </row>
    <row r="31" spans="1:13" x14ac:dyDescent="0.3">
      <c r="A31" t="s">
        <v>206</v>
      </c>
      <c r="B31" t="s">
        <v>22</v>
      </c>
      <c r="C31">
        <v>62</v>
      </c>
      <c r="D31" t="s">
        <v>13</v>
      </c>
      <c r="E31" s="27">
        <v>44991</v>
      </c>
      <c r="F31">
        <v>32</v>
      </c>
      <c r="G31">
        <v>0.7</v>
      </c>
      <c r="H31">
        <v>2023</v>
      </c>
      <c r="I31" t="s">
        <v>1083</v>
      </c>
      <c r="J31" t="s">
        <v>1076</v>
      </c>
      <c r="K31">
        <v>1</v>
      </c>
      <c r="L31" t="s">
        <v>1051</v>
      </c>
      <c r="M31">
        <v>3</v>
      </c>
    </row>
    <row r="32" spans="1:13" x14ac:dyDescent="0.3">
      <c r="A32" t="s">
        <v>212</v>
      </c>
      <c r="B32" t="s">
        <v>14</v>
      </c>
      <c r="C32">
        <v>41</v>
      </c>
      <c r="D32" t="s">
        <v>13</v>
      </c>
      <c r="E32" s="27">
        <v>44992</v>
      </c>
      <c r="F32">
        <v>68</v>
      </c>
      <c r="G32">
        <v>4</v>
      </c>
      <c r="H32">
        <v>2023</v>
      </c>
      <c r="I32" t="s">
        <v>1075</v>
      </c>
      <c r="J32" t="s">
        <v>1078</v>
      </c>
      <c r="K32">
        <v>4</v>
      </c>
      <c r="L32" t="s">
        <v>1051</v>
      </c>
      <c r="M32">
        <v>3</v>
      </c>
    </row>
    <row r="33" spans="1:13" x14ac:dyDescent="0.3">
      <c r="A33" t="s">
        <v>219</v>
      </c>
      <c r="B33" t="s">
        <v>15</v>
      </c>
      <c r="C33">
        <v>85</v>
      </c>
      <c r="D33" t="s">
        <v>13</v>
      </c>
      <c r="E33" s="27">
        <v>44995</v>
      </c>
      <c r="F33">
        <v>46</v>
      </c>
      <c r="G33">
        <v>4.9000000000000004</v>
      </c>
      <c r="H33">
        <v>2023</v>
      </c>
      <c r="I33" t="s">
        <v>1082</v>
      </c>
      <c r="J33" t="s">
        <v>1076</v>
      </c>
      <c r="K33">
        <v>5</v>
      </c>
      <c r="L33" t="s">
        <v>1051</v>
      </c>
      <c r="M33">
        <v>3</v>
      </c>
    </row>
    <row r="34" spans="1:13" x14ac:dyDescent="0.3">
      <c r="A34" t="s">
        <v>221</v>
      </c>
      <c r="B34" t="s">
        <v>15</v>
      </c>
      <c r="C34">
        <v>63</v>
      </c>
      <c r="D34" t="s">
        <v>13</v>
      </c>
      <c r="E34" s="27">
        <v>44995</v>
      </c>
      <c r="F34">
        <v>48</v>
      </c>
      <c r="G34">
        <v>5</v>
      </c>
      <c r="H34">
        <v>2023</v>
      </c>
      <c r="I34" t="s">
        <v>1082</v>
      </c>
      <c r="J34" t="s">
        <v>1076</v>
      </c>
      <c r="K34">
        <v>5</v>
      </c>
      <c r="L34" t="s">
        <v>1051</v>
      </c>
      <c r="M34">
        <v>3</v>
      </c>
    </row>
    <row r="35" spans="1:13" x14ac:dyDescent="0.3">
      <c r="A35" t="s">
        <v>223</v>
      </c>
      <c r="B35" t="s">
        <v>15</v>
      </c>
      <c r="C35">
        <v>71</v>
      </c>
      <c r="D35" t="s">
        <v>13</v>
      </c>
      <c r="E35" s="27">
        <v>44995</v>
      </c>
      <c r="F35">
        <v>105</v>
      </c>
      <c r="G35">
        <v>4</v>
      </c>
      <c r="H35">
        <v>2023</v>
      </c>
      <c r="I35" t="s">
        <v>1082</v>
      </c>
      <c r="J35" t="s">
        <v>1076</v>
      </c>
      <c r="K35">
        <v>4</v>
      </c>
      <c r="L35" t="s">
        <v>1051</v>
      </c>
      <c r="M35">
        <v>3</v>
      </c>
    </row>
    <row r="36" spans="1:13" x14ac:dyDescent="0.3">
      <c r="A36" t="s">
        <v>224</v>
      </c>
      <c r="B36" t="s">
        <v>12</v>
      </c>
      <c r="C36">
        <v>100</v>
      </c>
      <c r="D36" t="s">
        <v>13</v>
      </c>
      <c r="E36" s="27">
        <v>44996</v>
      </c>
      <c r="F36">
        <v>44</v>
      </c>
      <c r="G36">
        <v>3.6</v>
      </c>
      <c r="H36">
        <v>2023</v>
      </c>
      <c r="I36" t="s">
        <v>1077</v>
      </c>
      <c r="J36" t="s">
        <v>1076</v>
      </c>
      <c r="K36">
        <v>4</v>
      </c>
      <c r="L36" t="s">
        <v>1051</v>
      </c>
      <c r="M36">
        <v>3</v>
      </c>
    </row>
    <row r="37" spans="1:13" x14ac:dyDescent="0.3">
      <c r="A37" t="s">
        <v>228</v>
      </c>
      <c r="B37" t="s">
        <v>17</v>
      </c>
      <c r="C37">
        <v>63</v>
      </c>
      <c r="D37" t="s">
        <v>13</v>
      </c>
      <c r="E37" s="27">
        <v>44996</v>
      </c>
      <c r="F37">
        <v>42</v>
      </c>
      <c r="G37">
        <v>4</v>
      </c>
      <c r="H37">
        <v>2023</v>
      </c>
      <c r="I37" t="s">
        <v>1077</v>
      </c>
      <c r="J37" t="s">
        <v>1076</v>
      </c>
      <c r="K37">
        <v>4</v>
      </c>
      <c r="L37" t="s">
        <v>1051</v>
      </c>
      <c r="M37">
        <v>3</v>
      </c>
    </row>
    <row r="38" spans="1:13" x14ac:dyDescent="0.3">
      <c r="A38" t="s">
        <v>229</v>
      </c>
      <c r="B38" t="s">
        <v>22</v>
      </c>
      <c r="C38">
        <v>83</v>
      </c>
      <c r="D38" t="s">
        <v>13</v>
      </c>
      <c r="E38" s="27">
        <v>44996</v>
      </c>
      <c r="F38">
        <v>42</v>
      </c>
      <c r="G38">
        <v>4.2</v>
      </c>
      <c r="H38">
        <v>2023</v>
      </c>
      <c r="I38" t="s">
        <v>1077</v>
      </c>
      <c r="J38" t="s">
        <v>1076</v>
      </c>
      <c r="K38">
        <v>4</v>
      </c>
      <c r="L38" t="s">
        <v>1051</v>
      </c>
      <c r="M38">
        <v>3</v>
      </c>
    </row>
    <row r="39" spans="1:13" x14ac:dyDescent="0.3">
      <c r="A39" t="s">
        <v>231</v>
      </c>
      <c r="B39" t="s">
        <v>8</v>
      </c>
      <c r="C39">
        <v>73</v>
      </c>
      <c r="D39" t="s">
        <v>13</v>
      </c>
      <c r="E39" s="27">
        <v>44997</v>
      </c>
      <c r="F39">
        <v>34</v>
      </c>
      <c r="G39">
        <v>4.8</v>
      </c>
      <c r="H39">
        <v>2023</v>
      </c>
      <c r="I39" t="s">
        <v>1079</v>
      </c>
      <c r="J39" t="s">
        <v>1076</v>
      </c>
      <c r="K39">
        <v>5</v>
      </c>
      <c r="L39" t="s">
        <v>1051</v>
      </c>
      <c r="M39">
        <v>3</v>
      </c>
    </row>
    <row r="40" spans="1:13" x14ac:dyDescent="0.3">
      <c r="A40" t="s">
        <v>234</v>
      </c>
      <c r="B40" t="s">
        <v>5</v>
      </c>
      <c r="C40">
        <v>121</v>
      </c>
      <c r="D40" t="s">
        <v>13</v>
      </c>
      <c r="E40" s="27">
        <v>44998</v>
      </c>
      <c r="F40">
        <v>32</v>
      </c>
      <c r="G40">
        <v>3.7</v>
      </c>
      <c r="H40">
        <v>2023</v>
      </c>
      <c r="I40" t="s">
        <v>1083</v>
      </c>
      <c r="J40" t="s">
        <v>1080</v>
      </c>
      <c r="K40">
        <v>4</v>
      </c>
      <c r="L40" t="s">
        <v>1051</v>
      </c>
      <c r="M40">
        <v>3</v>
      </c>
    </row>
    <row r="41" spans="1:13" x14ac:dyDescent="0.3">
      <c r="A41" t="s">
        <v>240</v>
      </c>
      <c r="B41" t="s">
        <v>20</v>
      </c>
      <c r="C41">
        <v>142</v>
      </c>
      <c r="D41" t="s">
        <v>13</v>
      </c>
      <c r="E41" s="27">
        <v>44999</v>
      </c>
      <c r="F41">
        <v>44</v>
      </c>
      <c r="G41">
        <v>3.5</v>
      </c>
      <c r="H41">
        <v>2023</v>
      </c>
      <c r="I41" t="s">
        <v>1075</v>
      </c>
      <c r="J41" t="s">
        <v>1080</v>
      </c>
      <c r="K41">
        <v>4</v>
      </c>
      <c r="L41" t="s">
        <v>1051</v>
      </c>
      <c r="M41">
        <v>3</v>
      </c>
    </row>
    <row r="42" spans="1:13" x14ac:dyDescent="0.3">
      <c r="A42" t="s">
        <v>242</v>
      </c>
      <c r="B42" t="s">
        <v>14</v>
      </c>
      <c r="C42">
        <v>119</v>
      </c>
      <c r="D42" t="s">
        <v>13</v>
      </c>
      <c r="E42" s="27">
        <v>44999</v>
      </c>
      <c r="F42">
        <v>20</v>
      </c>
      <c r="G42">
        <v>3.9</v>
      </c>
      <c r="H42">
        <v>2023</v>
      </c>
      <c r="I42" t="s">
        <v>1075</v>
      </c>
      <c r="J42" t="s">
        <v>1076</v>
      </c>
      <c r="K42">
        <v>4</v>
      </c>
      <c r="L42" t="s">
        <v>1051</v>
      </c>
      <c r="M42">
        <v>3</v>
      </c>
    </row>
    <row r="43" spans="1:13" x14ac:dyDescent="0.3">
      <c r="A43" t="s">
        <v>247</v>
      </c>
      <c r="B43" t="s">
        <v>12</v>
      </c>
      <c r="C43">
        <v>139</v>
      </c>
      <c r="D43" t="s">
        <v>13</v>
      </c>
      <c r="E43" s="27">
        <v>45000</v>
      </c>
      <c r="F43">
        <v>48</v>
      </c>
      <c r="G43">
        <v>4.7</v>
      </c>
      <c r="H43">
        <v>2023</v>
      </c>
      <c r="I43" t="s">
        <v>1081</v>
      </c>
      <c r="J43" t="s">
        <v>1080</v>
      </c>
      <c r="K43">
        <v>5</v>
      </c>
      <c r="L43" t="s">
        <v>1051</v>
      </c>
      <c r="M43">
        <v>3</v>
      </c>
    </row>
    <row r="44" spans="1:13" x14ac:dyDescent="0.3">
      <c r="A44" t="s">
        <v>248</v>
      </c>
      <c r="B44" t="s">
        <v>14</v>
      </c>
      <c r="C44">
        <v>59</v>
      </c>
      <c r="D44" t="s">
        <v>13</v>
      </c>
      <c r="E44" s="27">
        <v>45000</v>
      </c>
      <c r="F44">
        <v>64</v>
      </c>
      <c r="G44">
        <v>4</v>
      </c>
      <c r="H44">
        <v>2023</v>
      </c>
      <c r="I44" t="s">
        <v>1081</v>
      </c>
      <c r="J44" t="s">
        <v>1078</v>
      </c>
      <c r="K44">
        <v>4</v>
      </c>
      <c r="L44" t="s">
        <v>1051</v>
      </c>
      <c r="M44">
        <v>3</v>
      </c>
    </row>
    <row r="45" spans="1:13" x14ac:dyDescent="0.3">
      <c r="A45" t="s">
        <v>254</v>
      </c>
      <c r="B45" t="s">
        <v>22</v>
      </c>
      <c r="C45">
        <v>90</v>
      </c>
      <c r="D45" t="s">
        <v>13</v>
      </c>
      <c r="E45" s="27">
        <v>45001</v>
      </c>
      <c r="F45">
        <v>72</v>
      </c>
      <c r="G45">
        <v>4.7</v>
      </c>
      <c r="H45">
        <v>2023</v>
      </c>
      <c r="I45" t="s">
        <v>1084</v>
      </c>
      <c r="J45" t="s">
        <v>1076</v>
      </c>
      <c r="K45">
        <v>5</v>
      </c>
      <c r="L45" t="s">
        <v>1051</v>
      </c>
      <c r="M45">
        <v>3</v>
      </c>
    </row>
    <row r="46" spans="1:13" x14ac:dyDescent="0.3">
      <c r="A46" t="s">
        <v>264</v>
      </c>
      <c r="B46" t="s">
        <v>23</v>
      </c>
      <c r="C46">
        <v>89</v>
      </c>
      <c r="D46" t="s">
        <v>13</v>
      </c>
      <c r="E46" s="27">
        <v>45003</v>
      </c>
      <c r="F46">
        <v>70</v>
      </c>
      <c r="G46">
        <v>4.9000000000000004</v>
      </c>
      <c r="H46">
        <v>2023</v>
      </c>
      <c r="I46" t="s">
        <v>1077</v>
      </c>
      <c r="J46" t="s">
        <v>1076</v>
      </c>
      <c r="K46">
        <v>5</v>
      </c>
      <c r="L46" t="s">
        <v>1051</v>
      </c>
      <c r="M46">
        <v>3</v>
      </c>
    </row>
    <row r="47" spans="1:13" x14ac:dyDescent="0.3">
      <c r="A47" t="s">
        <v>283</v>
      </c>
      <c r="B47" t="s">
        <v>7</v>
      </c>
      <c r="C47">
        <v>113</v>
      </c>
      <c r="D47" t="s">
        <v>13</v>
      </c>
      <c r="E47" s="27">
        <v>45006</v>
      </c>
      <c r="F47">
        <v>168</v>
      </c>
      <c r="G47">
        <v>4.0999999999999996</v>
      </c>
      <c r="H47">
        <v>2023</v>
      </c>
      <c r="I47" t="s">
        <v>1075</v>
      </c>
      <c r="J47" t="s">
        <v>1076</v>
      </c>
      <c r="K47">
        <v>4</v>
      </c>
      <c r="L47" t="s">
        <v>1051</v>
      </c>
      <c r="M47">
        <v>3</v>
      </c>
    </row>
    <row r="48" spans="1:13" x14ac:dyDescent="0.3">
      <c r="A48" t="s">
        <v>289</v>
      </c>
      <c r="B48" t="s">
        <v>24</v>
      </c>
      <c r="C48">
        <v>101</v>
      </c>
      <c r="D48" t="s">
        <v>13</v>
      </c>
      <c r="E48" s="27">
        <v>45007</v>
      </c>
      <c r="F48">
        <v>130</v>
      </c>
      <c r="G48">
        <v>4.8</v>
      </c>
      <c r="H48">
        <v>2023</v>
      </c>
      <c r="I48" t="s">
        <v>1081</v>
      </c>
      <c r="J48" t="s">
        <v>1076</v>
      </c>
      <c r="K48">
        <v>5</v>
      </c>
      <c r="L48" t="s">
        <v>1051</v>
      </c>
      <c r="M48">
        <v>3</v>
      </c>
    </row>
    <row r="49" spans="1:13" x14ac:dyDescent="0.3">
      <c r="A49" t="s">
        <v>292</v>
      </c>
      <c r="B49" t="s">
        <v>15</v>
      </c>
      <c r="C49">
        <v>111</v>
      </c>
      <c r="D49" t="s">
        <v>13</v>
      </c>
      <c r="E49" s="27">
        <v>45008</v>
      </c>
      <c r="F49">
        <v>86</v>
      </c>
      <c r="G49">
        <v>4.0999999999999996</v>
      </c>
      <c r="H49">
        <v>2023</v>
      </c>
      <c r="I49" t="s">
        <v>1084</v>
      </c>
      <c r="J49" t="s">
        <v>1076</v>
      </c>
      <c r="K49">
        <v>4</v>
      </c>
      <c r="L49" t="s">
        <v>1051</v>
      </c>
      <c r="M49">
        <v>3</v>
      </c>
    </row>
    <row r="50" spans="1:13" x14ac:dyDescent="0.3">
      <c r="A50" t="s">
        <v>293</v>
      </c>
      <c r="B50" t="s">
        <v>16</v>
      </c>
      <c r="C50">
        <v>142</v>
      </c>
      <c r="D50" t="s">
        <v>13</v>
      </c>
      <c r="E50" s="27">
        <v>45009</v>
      </c>
      <c r="F50">
        <v>31</v>
      </c>
      <c r="G50">
        <v>4.4000000000000004</v>
      </c>
      <c r="H50">
        <v>2023</v>
      </c>
      <c r="I50" t="s">
        <v>1082</v>
      </c>
      <c r="J50" t="s">
        <v>1080</v>
      </c>
      <c r="K50">
        <v>4</v>
      </c>
      <c r="L50" t="s">
        <v>1051</v>
      </c>
      <c r="M50">
        <v>3</v>
      </c>
    </row>
    <row r="51" spans="1:13" x14ac:dyDescent="0.3">
      <c r="A51" t="s">
        <v>304</v>
      </c>
      <c r="B51" t="s">
        <v>14</v>
      </c>
      <c r="C51">
        <v>118</v>
      </c>
      <c r="D51" t="s">
        <v>13</v>
      </c>
      <c r="E51" s="27">
        <v>45011</v>
      </c>
      <c r="F51">
        <v>99</v>
      </c>
      <c r="G51">
        <v>5</v>
      </c>
      <c r="H51">
        <v>2023</v>
      </c>
      <c r="I51" t="s">
        <v>1079</v>
      </c>
      <c r="J51" t="s">
        <v>1076</v>
      </c>
      <c r="K51">
        <v>5</v>
      </c>
      <c r="L51" t="s">
        <v>1051</v>
      </c>
      <c r="M51">
        <v>3</v>
      </c>
    </row>
    <row r="52" spans="1:13" x14ac:dyDescent="0.3">
      <c r="A52" t="s">
        <v>307</v>
      </c>
      <c r="B52" t="s">
        <v>7</v>
      </c>
      <c r="C52">
        <v>116</v>
      </c>
      <c r="D52" t="s">
        <v>13</v>
      </c>
      <c r="E52" s="27">
        <v>45012</v>
      </c>
      <c r="F52">
        <v>63</v>
      </c>
      <c r="G52">
        <v>3.4</v>
      </c>
      <c r="H52">
        <v>2023</v>
      </c>
      <c r="I52" t="s">
        <v>1083</v>
      </c>
      <c r="J52" t="s">
        <v>1076</v>
      </c>
      <c r="K52">
        <v>3</v>
      </c>
      <c r="L52" t="s">
        <v>1051</v>
      </c>
      <c r="M52">
        <v>3</v>
      </c>
    </row>
    <row r="53" spans="1:13" x14ac:dyDescent="0.3">
      <c r="A53" t="s">
        <v>311</v>
      </c>
      <c r="B53" t="s">
        <v>8</v>
      </c>
      <c r="C53">
        <v>95</v>
      </c>
      <c r="D53" t="s">
        <v>13</v>
      </c>
      <c r="E53" s="27">
        <v>45012</v>
      </c>
      <c r="F53">
        <v>28</v>
      </c>
      <c r="G53">
        <v>2.7</v>
      </c>
      <c r="H53">
        <v>2023</v>
      </c>
      <c r="I53" t="s">
        <v>1083</v>
      </c>
      <c r="J53" t="s">
        <v>1076</v>
      </c>
      <c r="K53">
        <v>3</v>
      </c>
      <c r="L53" t="s">
        <v>1051</v>
      </c>
      <c r="M53">
        <v>3</v>
      </c>
    </row>
    <row r="54" spans="1:13" x14ac:dyDescent="0.3">
      <c r="A54" t="s">
        <v>320</v>
      </c>
      <c r="B54" t="s">
        <v>23</v>
      </c>
      <c r="C54">
        <v>56</v>
      </c>
      <c r="D54" t="s">
        <v>13</v>
      </c>
      <c r="E54" s="27">
        <v>45014</v>
      </c>
      <c r="F54">
        <v>88</v>
      </c>
      <c r="G54">
        <v>4.0999999999999996</v>
      </c>
      <c r="H54">
        <v>2023</v>
      </c>
      <c r="I54" t="s">
        <v>1081</v>
      </c>
      <c r="J54" t="s">
        <v>1078</v>
      </c>
      <c r="K54">
        <v>4</v>
      </c>
      <c r="L54" t="s">
        <v>1051</v>
      </c>
      <c r="M54">
        <v>3</v>
      </c>
    </row>
    <row r="55" spans="1:13" x14ac:dyDescent="0.3">
      <c r="A55" t="s">
        <v>333</v>
      </c>
      <c r="B55" t="s">
        <v>23</v>
      </c>
      <c r="C55">
        <v>81</v>
      </c>
      <c r="D55" t="s">
        <v>13</v>
      </c>
      <c r="E55" s="27">
        <v>45019</v>
      </c>
      <c r="F55">
        <v>160</v>
      </c>
      <c r="G55">
        <v>4.7</v>
      </c>
      <c r="H55">
        <v>2023</v>
      </c>
      <c r="I55" t="s">
        <v>1083</v>
      </c>
      <c r="J55" t="s">
        <v>1076</v>
      </c>
      <c r="K55">
        <v>5</v>
      </c>
      <c r="L55" t="s">
        <v>1052</v>
      </c>
      <c r="M55">
        <v>4</v>
      </c>
    </row>
    <row r="56" spans="1:13" x14ac:dyDescent="0.3">
      <c r="A56" t="s">
        <v>334</v>
      </c>
      <c r="B56" t="s">
        <v>7</v>
      </c>
      <c r="C56">
        <v>137</v>
      </c>
      <c r="D56" t="s">
        <v>13</v>
      </c>
      <c r="E56" s="27">
        <v>45019</v>
      </c>
      <c r="F56">
        <v>215</v>
      </c>
      <c r="G56">
        <v>4.7</v>
      </c>
      <c r="H56">
        <v>2023</v>
      </c>
      <c r="I56" t="s">
        <v>1083</v>
      </c>
      <c r="J56" t="s">
        <v>1080</v>
      </c>
      <c r="K56">
        <v>5</v>
      </c>
      <c r="L56" t="s">
        <v>1052</v>
      </c>
      <c r="M56">
        <v>4</v>
      </c>
    </row>
    <row r="57" spans="1:13" x14ac:dyDescent="0.3">
      <c r="A57" t="s">
        <v>352</v>
      </c>
      <c r="B57" t="s">
        <v>5</v>
      </c>
      <c r="C57">
        <v>70</v>
      </c>
      <c r="D57" t="s">
        <v>13</v>
      </c>
      <c r="E57" s="27">
        <v>45023</v>
      </c>
      <c r="F57">
        <v>42</v>
      </c>
      <c r="G57">
        <v>4.4000000000000004</v>
      </c>
      <c r="H57">
        <v>2023</v>
      </c>
      <c r="I57" t="s">
        <v>1082</v>
      </c>
      <c r="J57" t="s">
        <v>1076</v>
      </c>
      <c r="K57">
        <v>4</v>
      </c>
      <c r="L57" t="s">
        <v>1052</v>
      </c>
      <c r="M57">
        <v>4</v>
      </c>
    </row>
    <row r="58" spans="1:13" x14ac:dyDescent="0.3">
      <c r="A58" t="s">
        <v>355</v>
      </c>
      <c r="B58" t="s">
        <v>17</v>
      </c>
      <c r="C58">
        <v>95</v>
      </c>
      <c r="D58" t="s">
        <v>13</v>
      </c>
      <c r="E58" s="27">
        <v>45024</v>
      </c>
      <c r="F58">
        <v>123</v>
      </c>
      <c r="G58">
        <v>4.4000000000000004</v>
      </c>
      <c r="H58">
        <v>2023</v>
      </c>
      <c r="I58" t="s">
        <v>1077</v>
      </c>
      <c r="J58" t="s">
        <v>1076</v>
      </c>
      <c r="K58">
        <v>4</v>
      </c>
      <c r="L58" t="s">
        <v>1052</v>
      </c>
      <c r="M58">
        <v>4</v>
      </c>
    </row>
    <row r="59" spans="1:13" x14ac:dyDescent="0.3">
      <c r="A59" t="s">
        <v>360</v>
      </c>
      <c r="B59" t="s">
        <v>22</v>
      </c>
      <c r="C59">
        <v>72</v>
      </c>
      <c r="D59" t="s">
        <v>13</v>
      </c>
      <c r="E59" s="27">
        <v>45024</v>
      </c>
      <c r="F59">
        <v>140</v>
      </c>
      <c r="G59">
        <v>3.2</v>
      </c>
      <c r="H59">
        <v>2023</v>
      </c>
      <c r="I59" t="s">
        <v>1077</v>
      </c>
      <c r="J59" t="s">
        <v>1076</v>
      </c>
      <c r="K59">
        <v>3</v>
      </c>
      <c r="L59" t="s">
        <v>1052</v>
      </c>
      <c r="M59">
        <v>4</v>
      </c>
    </row>
    <row r="60" spans="1:13" x14ac:dyDescent="0.3">
      <c r="A60" t="s">
        <v>366</v>
      </c>
      <c r="B60" t="s">
        <v>23</v>
      </c>
      <c r="C60">
        <v>55</v>
      </c>
      <c r="D60" t="s">
        <v>13</v>
      </c>
      <c r="E60" s="27">
        <v>45025</v>
      </c>
      <c r="F60">
        <v>27</v>
      </c>
      <c r="G60">
        <v>3.7</v>
      </c>
      <c r="H60">
        <v>2023</v>
      </c>
      <c r="I60" t="s">
        <v>1079</v>
      </c>
      <c r="J60" t="s">
        <v>1078</v>
      </c>
      <c r="K60">
        <v>4</v>
      </c>
      <c r="L60" t="s">
        <v>1052</v>
      </c>
      <c r="M60">
        <v>4</v>
      </c>
    </row>
    <row r="61" spans="1:13" x14ac:dyDescent="0.3">
      <c r="A61" t="s">
        <v>367</v>
      </c>
      <c r="B61" t="s">
        <v>18</v>
      </c>
      <c r="C61">
        <v>104</v>
      </c>
      <c r="D61" t="s">
        <v>13</v>
      </c>
      <c r="E61" s="27">
        <v>45026</v>
      </c>
      <c r="F61">
        <v>68</v>
      </c>
      <c r="G61">
        <v>3.6</v>
      </c>
      <c r="H61">
        <v>2023</v>
      </c>
      <c r="I61" t="s">
        <v>1083</v>
      </c>
      <c r="J61" t="s">
        <v>1076</v>
      </c>
      <c r="K61">
        <v>4</v>
      </c>
      <c r="L61" t="s">
        <v>1052</v>
      </c>
      <c r="M61">
        <v>4</v>
      </c>
    </row>
    <row r="62" spans="1:13" x14ac:dyDescent="0.3">
      <c r="A62" t="s">
        <v>369</v>
      </c>
      <c r="B62" t="s">
        <v>19</v>
      </c>
      <c r="C62">
        <v>99</v>
      </c>
      <c r="D62" t="s">
        <v>13</v>
      </c>
      <c r="E62" s="27">
        <v>45026</v>
      </c>
      <c r="F62">
        <v>42</v>
      </c>
      <c r="G62">
        <v>3.1</v>
      </c>
      <c r="H62">
        <v>2023</v>
      </c>
      <c r="I62" t="s">
        <v>1083</v>
      </c>
      <c r="J62" t="s">
        <v>1076</v>
      </c>
      <c r="K62">
        <v>3</v>
      </c>
      <c r="L62" t="s">
        <v>1052</v>
      </c>
      <c r="M62">
        <v>4</v>
      </c>
    </row>
    <row r="63" spans="1:13" x14ac:dyDescent="0.3">
      <c r="A63" t="s">
        <v>370</v>
      </c>
      <c r="B63" t="s">
        <v>18</v>
      </c>
      <c r="C63">
        <v>84</v>
      </c>
      <c r="D63" t="s">
        <v>13</v>
      </c>
      <c r="E63" s="27">
        <v>45027</v>
      </c>
      <c r="F63">
        <v>38</v>
      </c>
      <c r="G63">
        <v>3.3</v>
      </c>
      <c r="H63">
        <v>2023</v>
      </c>
      <c r="I63" t="s">
        <v>1075</v>
      </c>
      <c r="J63" t="s">
        <v>1076</v>
      </c>
      <c r="K63">
        <v>3</v>
      </c>
      <c r="L63" t="s">
        <v>1052</v>
      </c>
      <c r="M63">
        <v>4</v>
      </c>
    </row>
    <row r="64" spans="1:13" x14ac:dyDescent="0.3">
      <c r="A64" t="s">
        <v>371</v>
      </c>
      <c r="B64" t="s">
        <v>16</v>
      </c>
      <c r="C64">
        <v>159</v>
      </c>
      <c r="D64" t="s">
        <v>13</v>
      </c>
      <c r="E64" s="27">
        <v>45027</v>
      </c>
      <c r="F64">
        <v>42</v>
      </c>
      <c r="G64">
        <v>4.5</v>
      </c>
      <c r="H64">
        <v>2023</v>
      </c>
      <c r="I64" t="s">
        <v>1075</v>
      </c>
      <c r="J64" t="s">
        <v>1080</v>
      </c>
      <c r="K64">
        <v>5</v>
      </c>
      <c r="L64" t="s">
        <v>1052</v>
      </c>
      <c r="M64">
        <v>4</v>
      </c>
    </row>
    <row r="65" spans="1:13" x14ac:dyDescent="0.3">
      <c r="A65" t="s">
        <v>378</v>
      </c>
      <c r="B65" t="s">
        <v>14</v>
      </c>
      <c r="C65">
        <v>114</v>
      </c>
      <c r="D65" t="s">
        <v>13</v>
      </c>
      <c r="E65" s="27">
        <v>45030</v>
      </c>
      <c r="F65">
        <v>126</v>
      </c>
      <c r="G65">
        <v>4.4000000000000004</v>
      </c>
      <c r="H65">
        <v>2023</v>
      </c>
      <c r="I65" t="s">
        <v>1082</v>
      </c>
      <c r="J65" t="s">
        <v>1076</v>
      </c>
      <c r="K65">
        <v>4</v>
      </c>
      <c r="L65" t="s">
        <v>1052</v>
      </c>
      <c r="M65">
        <v>4</v>
      </c>
    </row>
    <row r="66" spans="1:13" x14ac:dyDescent="0.3">
      <c r="A66" t="s">
        <v>379</v>
      </c>
      <c r="B66" t="s">
        <v>7</v>
      </c>
      <c r="C66">
        <v>67</v>
      </c>
      <c r="D66" t="s">
        <v>13</v>
      </c>
      <c r="E66" s="27">
        <v>45030</v>
      </c>
      <c r="F66">
        <v>35</v>
      </c>
      <c r="G66">
        <v>3</v>
      </c>
      <c r="H66">
        <v>2023</v>
      </c>
      <c r="I66" t="s">
        <v>1082</v>
      </c>
      <c r="J66" t="s">
        <v>1076</v>
      </c>
      <c r="K66">
        <v>3</v>
      </c>
      <c r="L66" t="s">
        <v>1052</v>
      </c>
      <c r="M66">
        <v>4</v>
      </c>
    </row>
    <row r="67" spans="1:13" x14ac:dyDescent="0.3">
      <c r="A67" t="s">
        <v>393</v>
      </c>
      <c r="B67" t="s">
        <v>12</v>
      </c>
      <c r="C67">
        <v>21</v>
      </c>
      <c r="D67" t="s">
        <v>13</v>
      </c>
      <c r="E67" s="27">
        <v>45032</v>
      </c>
      <c r="F67">
        <v>74</v>
      </c>
      <c r="G67">
        <v>4.5999999999999996</v>
      </c>
      <c r="H67">
        <v>2023</v>
      </c>
      <c r="I67" t="s">
        <v>1079</v>
      </c>
      <c r="J67" t="s">
        <v>1085</v>
      </c>
      <c r="K67">
        <v>5</v>
      </c>
      <c r="L67" t="s">
        <v>1052</v>
      </c>
      <c r="M67">
        <v>4</v>
      </c>
    </row>
    <row r="68" spans="1:13" x14ac:dyDescent="0.3">
      <c r="A68" t="s">
        <v>397</v>
      </c>
      <c r="B68" t="s">
        <v>18</v>
      </c>
      <c r="C68">
        <v>110</v>
      </c>
      <c r="D68" t="s">
        <v>13</v>
      </c>
      <c r="E68" s="27">
        <v>45033</v>
      </c>
      <c r="F68">
        <v>21</v>
      </c>
      <c r="G68">
        <v>2.6</v>
      </c>
      <c r="H68">
        <v>2023</v>
      </c>
      <c r="I68" t="s">
        <v>1083</v>
      </c>
      <c r="J68" t="s">
        <v>1076</v>
      </c>
      <c r="K68">
        <v>3</v>
      </c>
      <c r="L68" t="s">
        <v>1052</v>
      </c>
      <c r="M68">
        <v>4</v>
      </c>
    </row>
    <row r="69" spans="1:13" x14ac:dyDescent="0.3">
      <c r="A69" t="s">
        <v>418</v>
      </c>
      <c r="B69" t="s">
        <v>19</v>
      </c>
      <c r="C69">
        <v>36</v>
      </c>
      <c r="D69" t="s">
        <v>13</v>
      </c>
      <c r="E69" s="27">
        <v>45037</v>
      </c>
      <c r="F69">
        <v>81</v>
      </c>
      <c r="G69">
        <v>3.7</v>
      </c>
      <c r="H69">
        <v>2023</v>
      </c>
      <c r="I69" t="s">
        <v>1082</v>
      </c>
      <c r="J69" t="s">
        <v>1078</v>
      </c>
      <c r="K69">
        <v>4</v>
      </c>
      <c r="L69" t="s">
        <v>1052</v>
      </c>
      <c r="M69">
        <v>4</v>
      </c>
    </row>
    <row r="70" spans="1:13" x14ac:dyDescent="0.3">
      <c r="A70" t="s">
        <v>425</v>
      </c>
      <c r="B70" t="s">
        <v>5</v>
      </c>
      <c r="C70">
        <v>89</v>
      </c>
      <c r="D70" t="s">
        <v>13</v>
      </c>
      <c r="E70" s="27">
        <v>45038</v>
      </c>
      <c r="F70">
        <v>129</v>
      </c>
      <c r="G70">
        <v>4</v>
      </c>
      <c r="H70">
        <v>2023</v>
      </c>
      <c r="I70" t="s">
        <v>1077</v>
      </c>
      <c r="J70" t="s">
        <v>1076</v>
      </c>
      <c r="K70">
        <v>4</v>
      </c>
      <c r="L70" t="s">
        <v>1052</v>
      </c>
      <c r="M70">
        <v>4</v>
      </c>
    </row>
    <row r="71" spans="1:13" x14ac:dyDescent="0.3">
      <c r="A71" t="s">
        <v>428</v>
      </c>
      <c r="B71" t="s">
        <v>21</v>
      </c>
      <c r="C71">
        <v>163</v>
      </c>
      <c r="D71" t="s">
        <v>13</v>
      </c>
      <c r="E71" s="27">
        <v>45039</v>
      </c>
      <c r="F71">
        <v>62</v>
      </c>
      <c r="G71">
        <v>3.4</v>
      </c>
      <c r="H71">
        <v>2023</v>
      </c>
      <c r="I71" t="s">
        <v>1079</v>
      </c>
      <c r="J71" t="s">
        <v>1080</v>
      </c>
      <c r="K71">
        <v>3</v>
      </c>
      <c r="L71" t="s">
        <v>1052</v>
      </c>
      <c r="M71">
        <v>4</v>
      </c>
    </row>
    <row r="72" spans="1:13" x14ac:dyDescent="0.3">
      <c r="A72" t="s">
        <v>435</v>
      </c>
      <c r="B72" t="s">
        <v>5</v>
      </c>
      <c r="C72">
        <v>26</v>
      </c>
      <c r="D72" t="s">
        <v>13</v>
      </c>
      <c r="E72" s="27">
        <v>45040</v>
      </c>
      <c r="F72">
        <v>43</v>
      </c>
      <c r="G72">
        <v>4.2</v>
      </c>
      <c r="H72">
        <v>2023</v>
      </c>
      <c r="I72" t="s">
        <v>1083</v>
      </c>
      <c r="J72" t="s">
        <v>1085</v>
      </c>
      <c r="K72">
        <v>4</v>
      </c>
      <c r="L72" t="s">
        <v>1052</v>
      </c>
      <c r="M72">
        <v>4</v>
      </c>
    </row>
    <row r="73" spans="1:13" x14ac:dyDescent="0.3">
      <c r="A73" t="s">
        <v>450</v>
      </c>
      <c r="B73" t="s">
        <v>20</v>
      </c>
      <c r="C73">
        <v>113</v>
      </c>
      <c r="D73" t="s">
        <v>13</v>
      </c>
      <c r="E73" s="27">
        <v>45043</v>
      </c>
      <c r="F73">
        <v>42</v>
      </c>
      <c r="G73">
        <v>4.5999999999999996</v>
      </c>
      <c r="H73">
        <v>2023</v>
      </c>
      <c r="I73" t="s">
        <v>1084</v>
      </c>
      <c r="J73" t="s">
        <v>1076</v>
      </c>
      <c r="K73">
        <v>5</v>
      </c>
      <c r="L73" t="s">
        <v>1052</v>
      </c>
      <c r="M73">
        <v>4</v>
      </c>
    </row>
    <row r="74" spans="1:13" x14ac:dyDescent="0.3">
      <c r="A74" t="s">
        <v>453</v>
      </c>
      <c r="B74" t="s">
        <v>23</v>
      </c>
      <c r="C74">
        <v>145</v>
      </c>
      <c r="D74" t="s">
        <v>13</v>
      </c>
      <c r="E74" s="27">
        <v>45044</v>
      </c>
      <c r="F74">
        <v>110</v>
      </c>
      <c r="G74">
        <v>3.1</v>
      </c>
      <c r="H74">
        <v>2023</v>
      </c>
      <c r="I74" t="s">
        <v>1082</v>
      </c>
      <c r="J74" t="s">
        <v>1080</v>
      </c>
      <c r="K74">
        <v>3</v>
      </c>
      <c r="L74" t="s">
        <v>1052</v>
      </c>
      <c r="M74">
        <v>4</v>
      </c>
    </row>
    <row r="75" spans="1:13" x14ac:dyDescent="0.3">
      <c r="A75" t="s">
        <v>457</v>
      </c>
      <c r="B75" t="s">
        <v>15</v>
      </c>
      <c r="C75">
        <v>81</v>
      </c>
      <c r="D75" t="s">
        <v>13</v>
      </c>
      <c r="E75" s="27">
        <v>45045</v>
      </c>
      <c r="F75">
        <v>40</v>
      </c>
      <c r="G75">
        <v>2.4</v>
      </c>
      <c r="H75">
        <v>2023</v>
      </c>
      <c r="I75" t="s">
        <v>1077</v>
      </c>
      <c r="J75" t="s">
        <v>1076</v>
      </c>
      <c r="K75">
        <v>2</v>
      </c>
      <c r="L75" t="s">
        <v>1052</v>
      </c>
      <c r="M75">
        <v>4</v>
      </c>
    </row>
    <row r="76" spans="1:13" x14ac:dyDescent="0.3">
      <c r="A76" t="s">
        <v>460</v>
      </c>
      <c r="B76" t="s">
        <v>24</v>
      </c>
      <c r="C76">
        <v>95</v>
      </c>
      <c r="D76" t="s">
        <v>13</v>
      </c>
      <c r="E76" s="27">
        <v>45046</v>
      </c>
      <c r="F76">
        <v>75</v>
      </c>
      <c r="G76">
        <v>4.8</v>
      </c>
      <c r="H76">
        <v>2023</v>
      </c>
      <c r="I76" t="s">
        <v>1079</v>
      </c>
      <c r="J76" t="s">
        <v>1076</v>
      </c>
      <c r="K76">
        <v>5</v>
      </c>
      <c r="L76" t="s">
        <v>1052</v>
      </c>
      <c r="M76">
        <v>4</v>
      </c>
    </row>
    <row r="77" spans="1:13" x14ac:dyDescent="0.3">
      <c r="A77" t="s">
        <v>461</v>
      </c>
      <c r="B77" t="s">
        <v>22</v>
      </c>
      <c r="C77">
        <v>81</v>
      </c>
      <c r="D77" t="s">
        <v>13</v>
      </c>
      <c r="E77" s="27">
        <v>45046</v>
      </c>
      <c r="F77">
        <v>60</v>
      </c>
      <c r="G77">
        <v>3.6</v>
      </c>
      <c r="H77">
        <v>2023</v>
      </c>
      <c r="I77" t="s">
        <v>1079</v>
      </c>
      <c r="J77" t="s">
        <v>1076</v>
      </c>
      <c r="K77">
        <v>4</v>
      </c>
      <c r="L77" t="s">
        <v>1052</v>
      </c>
      <c r="M77">
        <v>4</v>
      </c>
    </row>
    <row r="78" spans="1:13" x14ac:dyDescent="0.3">
      <c r="A78" t="s">
        <v>468</v>
      </c>
      <c r="B78" t="s">
        <v>20</v>
      </c>
      <c r="C78">
        <v>135</v>
      </c>
      <c r="D78" t="s">
        <v>13</v>
      </c>
      <c r="E78" s="27">
        <v>45048</v>
      </c>
      <c r="F78">
        <v>104</v>
      </c>
      <c r="G78">
        <v>4.0999999999999996</v>
      </c>
      <c r="H78">
        <v>2023</v>
      </c>
      <c r="I78" t="s">
        <v>1075</v>
      </c>
      <c r="J78" t="s">
        <v>1080</v>
      </c>
      <c r="K78">
        <v>4</v>
      </c>
      <c r="L78" t="s">
        <v>1053</v>
      </c>
      <c r="M78">
        <v>5</v>
      </c>
    </row>
    <row r="79" spans="1:13" x14ac:dyDescent="0.3">
      <c r="A79" t="s">
        <v>470</v>
      </c>
      <c r="B79" t="s">
        <v>23</v>
      </c>
      <c r="C79">
        <v>35</v>
      </c>
      <c r="D79" t="s">
        <v>13</v>
      </c>
      <c r="E79" s="27">
        <v>45049</v>
      </c>
      <c r="F79">
        <v>215</v>
      </c>
      <c r="G79">
        <v>4.3</v>
      </c>
      <c r="H79">
        <v>2023</v>
      </c>
      <c r="I79" t="s">
        <v>1081</v>
      </c>
      <c r="J79" t="s">
        <v>1078</v>
      </c>
      <c r="K79">
        <v>4</v>
      </c>
      <c r="L79" t="s">
        <v>1053</v>
      </c>
      <c r="M79">
        <v>5</v>
      </c>
    </row>
    <row r="80" spans="1:13" x14ac:dyDescent="0.3">
      <c r="A80" t="s">
        <v>477</v>
      </c>
      <c r="B80" t="s">
        <v>24</v>
      </c>
      <c r="C80">
        <v>40</v>
      </c>
      <c r="D80" t="s">
        <v>13</v>
      </c>
      <c r="E80" s="27">
        <v>45052</v>
      </c>
      <c r="F80">
        <v>108</v>
      </c>
      <c r="G80">
        <v>4.2</v>
      </c>
      <c r="H80">
        <v>2023</v>
      </c>
      <c r="I80" t="s">
        <v>1077</v>
      </c>
      <c r="J80" t="s">
        <v>1078</v>
      </c>
      <c r="K80">
        <v>4</v>
      </c>
      <c r="L80" t="s">
        <v>1053</v>
      </c>
      <c r="M80">
        <v>5</v>
      </c>
    </row>
    <row r="81" spans="1:13" x14ac:dyDescent="0.3">
      <c r="A81" t="s">
        <v>478</v>
      </c>
      <c r="B81" t="s">
        <v>5</v>
      </c>
      <c r="C81">
        <v>143</v>
      </c>
      <c r="D81" t="s">
        <v>13</v>
      </c>
      <c r="E81" s="27">
        <v>45052</v>
      </c>
      <c r="F81">
        <v>54</v>
      </c>
      <c r="G81">
        <v>4.4000000000000004</v>
      </c>
      <c r="H81">
        <v>2023</v>
      </c>
      <c r="I81" t="s">
        <v>1077</v>
      </c>
      <c r="J81" t="s">
        <v>1080</v>
      </c>
      <c r="K81">
        <v>4</v>
      </c>
      <c r="L81" t="s">
        <v>1053</v>
      </c>
      <c r="M81">
        <v>5</v>
      </c>
    </row>
    <row r="82" spans="1:13" x14ac:dyDescent="0.3">
      <c r="A82" t="s">
        <v>479</v>
      </c>
      <c r="B82" t="s">
        <v>24</v>
      </c>
      <c r="C82">
        <v>70</v>
      </c>
      <c r="D82" t="s">
        <v>13</v>
      </c>
      <c r="E82" s="27">
        <v>45053</v>
      </c>
      <c r="F82">
        <v>44</v>
      </c>
      <c r="G82">
        <v>3.5</v>
      </c>
      <c r="H82">
        <v>2023</v>
      </c>
      <c r="I82" t="s">
        <v>1079</v>
      </c>
      <c r="J82" t="s">
        <v>1076</v>
      </c>
      <c r="K82">
        <v>4</v>
      </c>
      <c r="L82" t="s">
        <v>1053</v>
      </c>
      <c r="M82">
        <v>5</v>
      </c>
    </row>
    <row r="83" spans="1:13" x14ac:dyDescent="0.3">
      <c r="A83" t="s">
        <v>480</v>
      </c>
      <c r="B83" t="s">
        <v>19</v>
      </c>
      <c r="C83">
        <v>137</v>
      </c>
      <c r="D83" t="s">
        <v>13</v>
      </c>
      <c r="E83" s="27">
        <v>45053</v>
      </c>
      <c r="F83">
        <v>44</v>
      </c>
      <c r="G83">
        <v>4.7</v>
      </c>
      <c r="H83">
        <v>2023</v>
      </c>
      <c r="I83" t="s">
        <v>1079</v>
      </c>
      <c r="J83" t="s">
        <v>1080</v>
      </c>
      <c r="K83">
        <v>5</v>
      </c>
      <c r="L83" t="s">
        <v>1053</v>
      </c>
      <c r="M83">
        <v>5</v>
      </c>
    </row>
    <row r="84" spans="1:13" x14ac:dyDescent="0.3">
      <c r="A84" t="s">
        <v>488</v>
      </c>
      <c r="B84" t="s">
        <v>5</v>
      </c>
      <c r="C84">
        <v>89</v>
      </c>
      <c r="D84" t="s">
        <v>13</v>
      </c>
      <c r="E84" s="27">
        <v>45056</v>
      </c>
      <c r="F84">
        <v>176</v>
      </c>
      <c r="G84">
        <v>4.5</v>
      </c>
      <c r="H84">
        <v>2023</v>
      </c>
      <c r="I84" t="s">
        <v>1081</v>
      </c>
      <c r="J84" t="s">
        <v>1076</v>
      </c>
      <c r="K84">
        <v>5</v>
      </c>
      <c r="L84" t="s">
        <v>1053</v>
      </c>
      <c r="M84">
        <v>5</v>
      </c>
    </row>
    <row r="85" spans="1:13" x14ac:dyDescent="0.3">
      <c r="A85" t="s">
        <v>491</v>
      </c>
      <c r="B85" t="s">
        <v>14</v>
      </c>
      <c r="C85">
        <v>91</v>
      </c>
      <c r="D85" t="s">
        <v>13</v>
      </c>
      <c r="E85" s="27">
        <v>45058</v>
      </c>
      <c r="F85">
        <v>76</v>
      </c>
      <c r="G85">
        <v>4.9000000000000004</v>
      </c>
      <c r="H85">
        <v>2023</v>
      </c>
      <c r="I85" t="s">
        <v>1082</v>
      </c>
      <c r="J85" t="s">
        <v>1076</v>
      </c>
      <c r="K85">
        <v>5</v>
      </c>
      <c r="L85" t="s">
        <v>1053</v>
      </c>
      <c r="M85">
        <v>5</v>
      </c>
    </row>
    <row r="86" spans="1:13" x14ac:dyDescent="0.3">
      <c r="A86" t="s">
        <v>495</v>
      </c>
      <c r="B86" t="s">
        <v>23</v>
      </c>
      <c r="C86">
        <v>115</v>
      </c>
      <c r="D86" t="s">
        <v>13</v>
      </c>
      <c r="E86" s="27">
        <v>45060</v>
      </c>
      <c r="F86">
        <v>168</v>
      </c>
      <c r="G86">
        <v>3.4</v>
      </c>
      <c r="H86">
        <v>2023</v>
      </c>
      <c r="I86" t="s">
        <v>1079</v>
      </c>
      <c r="J86" t="s">
        <v>1076</v>
      </c>
      <c r="K86">
        <v>3</v>
      </c>
      <c r="L86" t="s">
        <v>1053</v>
      </c>
      <c r="M86">
        <v>5</v>
      </c>
    </row>
    <row r="87" spans="1:13" x14ac:dyDescent="0.3">
      <c r="A87" t="s">
        <v>496</v>
      </c>
      <c r="B87" t="s">
        <v>15</v>
      </c>
      <c r="C87">
        <v>56</v>
      </c>
      <c r="D87" t="s">
        <v>13</v>
      </c>
      <c r="E87" s="27">
        <v>45061</v>
      </c>
      <c r="F87">
        <v>200</v>
      </c>
      <c r="G87">
        <v>4.5999999999999996</v>
      </c>
      <c r="H87">
        <v>2023</v>
      </c>
      <c r="I87" t="s">
        <v>1083</v>
      </c>
      <c r="J87" t="s">
        <v>1078</v>
      </c>
      <c r="K87">
        <v>5</v>
      </c>
      <c r="L87" t="s">
        <v>1053</v>
      </c>
      <c r="M87">
        <v>5</v>
      </c>
    </row>
    <row r="88" spans="1:13" x14ac:dyDescent="0.3">
      <c r="A88" t="s">
        <v>498</v>
      </c>
      <c r="B88" t="s">
        <v>5</v>
      </c>
      <c r="C88">
        <v>51</v>
      </c>
      <c r="D88" t="s">
        <v>13</v>
      </c>
      <c r="E88" s="27">
        <v>45062</v>
      </c>
      <c r="F88">
        <v>117</v>
      </c>
      <c r="G88">
        <v>2.7</v>
      </c>
      <c r="H88">
        <v>2023</v>
      </c>
      <c r="I88" t="s">
        <v>1075</v>
      </c>
      <c r="J88" t="s">
        <v>1078</v>
      </c>
      <c r="K88">
        <v>3</v>
      </c>
      <c r="L88" t="s">
        <v>1053</v>
      </c>
      <c r="M88">
        <v>5</v>
      </c>
    </row>
    <row r="89" spans="1:13" x14ac:dyDescent="0.3">
      <c r="A89" t="s">
        <v>500</v>
      </c>
      <c r="B89" t="s">
        <v>23</v>
      </c>
      <c r="C89">
        <v>80</v>
      </c>
      <c r="D89" t="s">
        <v>13</v>
      </c>
      <c r="E89" s="27">
        <v>45063</v>
      </c>
      <c r="F89">
        <v>145</v>
      </c>
      <c r="G89">
        <v>4.9000000000000004</v>
      </c>
      <c r="H89">
        <v>2023</v>
      </c>
      <c r="I89" t="s">
        <v>1081</v>
      </c>
      <c r="J89" t="s">
        <v>1076</v>
      </c>
      <c r="K89">
        <v>5</v>
      </c>
      <c r="L89" t="s">
        <v>1053</v>
      </c>
      <c r="M89">
        <v>5</v>
      </c>
    </row>
    <row r="90" spans="1:13" x14ac:dyDescent="0.3">
      <c r="A90" t="s">
        <v>503</v>
      </c>
      <c r="B90" t="s">
        <v>23</v>
      </c>
      <c r="C90">
        <v>88</v>
      </c>
      <c r="D90" t="s">
        <v>13</v>
      </c>
      <c r="E90" s="27">
        <v>45063</v>
      </c>
      <c r="F90">
        <v>78</v>
      </c>
      <c r="G90">
        <v>4.3</v>
      </c>
      <c r="H90">
        <v>2023</v>
      </c>
      <c r="I90" t="s">
        <v>1081</v>
      </c>
      <c r="J90" t="s">
        <v>1076</v>
      </c>
      <c r="K90">
        <v>4</v>
      </c>
      <c r="L90" t="s">
        <v>1053</v>
      </c>
      <c r="M90">
        <v>5</v>
      </c>
    </row>
    <row r="91" spans="1:13" x14ac:dyDescent="0.3">
      <c r="A91" t="s">
        <v>510</v>
      </c>
      <c r="B91" t="s">
        <v>24</v>
      </c>
      <c r="C91">
        <v>76</v>
      </c>
      <c r="D91" t="s">
        <v>13</v>
      </c>
      <c r="E91" s="27">
        <v>45068</v>
      </c>
      <c r="F91">
        <v>39</v>
      </c>
      <c r="G91">
        <v>4.5999999999999996</v>
      </c>
      <c r="H91">
        <v>2023</v>
      </c>
      <c r="I91" t="s">
        <v>1083</v>
      </c>
      <c r="J91" t="s">
        <v>1076</v>
      </c>
      <c r="K91">
        <v>5</v>
      </c>
      <c r="L91" t="s">
        <v>1053</v>
      </c>
      <c r="M91">
        <v>5</v>
      </c>
    </row>
    <row r="92" spans="1:13" x14ac:dyDescent="0.3">
      <c r="A92" t="s">
        <v>514</v>
      </c>
      <c r="B92" t="s">
        <v>21</v>
      </c>
      <c r="C92">
        <v>155</v>
      </c>
      <c r="D92" t="s">
        <v>13</v>
      </c>
      <c r="E92" s="27">
        <v>45069</v>
      </c>
      <c r="F92">
        <v>37</v>
      </c>
      <c r="G92">
        <v>4</v>
      </c>
      <c r="H92">
        <v>2023</v>
      </c>
      <c r="I92" t="s">
        <v>1075</v>
      </c>
      <c r="J92" t="s">
        <v>1080</v>
      </c>
      <c r="K92">
        <v>4</v>
      </c>
      <c r="L92" t="s">
        <v>1053</v>
      </c>
      <c r="M92">
        <v>5</v>
      </c>
    </row>
    <row r="93" spans="1:13" x14ac:dyDescent="0.3">
      <c r="A93" t="s">
        <v>515</v>
      </c>
      <c r="B93" t="s">
        <v>12</v>
      </c>
      <c r="C93">
        <v>117</v>
      </c>
      <c r="D93" t="s">
        <v>13</v>
      </c>
      <c r="E93" s="27">
        <v>45069</v>
      </c>
      <c r="F93">
        <v>88</v>
      </c>
      <c r="G93">
        <v>4.7</v>
      </c>
      <c r="H93">
        <v>2023</v>
      </c>
      <c r="I93" t="s">
        <v>1075</v>
      </c>
      <c r="J93" t="s">
        <v>1076</v>
      </c>
      <c r="K93">
        <v>5</v>
      </c>
      <c r="L93" t="s">
        <v>1053</v>
      </c>
      <c r="M93">
        <v>5</v>
      </c>
    </row>
    <row r="94" spans="1:13" x14ac:dyDescent="0.3">
      <c r="A94" t="s">
        <v>516</v>
      </c>
      <c r="B94" t="s">
        <v>5</v>
      </c>
      <c r="C94">
        <v>63</v>
      </c>
      <c r="D94" t="s">
        <v>13</v>
      </c>
      <c r="E94" s="27">
        <v>45069</v>
      </c>
      <c r="F94">
        <v>80</v>
      </c>
      <c r="G94">
        <v>2.5</v>
      </c>
      <c r="H94">
        <v>2023</v>
      </c>
      <c r="I94" t="s">
        <v>1075</v>
      </c>
      <c r="J94" t="s">
        <v>1076</v>
      </c>
      <c r="K94">
        <v>3</v>
      </c>
      <c r="L94" t="s">
        <v>1053</v>
      </c>
      <c r="M94">
        <v>5</v>
      </c>
    </row>
    <row r="95" spans="1:13" x14ac:dyDescent="0.3">
      <c r="A95" t="s">
        <v>520</v>
      </c>
      <c r="B95" t="s">
        <v>14</v>
      </c>
      <c r="C95">
        <v>151</v>
      </c>
      <c r="D95" t="s">
        <v>13</v>
      </c>
      <c r="E95" s="27">
        <v>45071</v>
      </c>
      <c r="F95">
        <v>123</v>
      </c>
      <c r="G95">
        <v>3.7</v>
      </c>
      <c r="H95">
        <v>2023</v>
      </c>
      <c r="I95" t="s">
        <v>1084</v>
      </c>
      <c r="J95" t="s">
        <v>1080</v>
      </c>
      <c r="K95">
        <v>4</v>
      </c>
      <c r="L95" t="s">
        <v>1053</v>
      </c>
      <c r="M95">
        <v>5</v>
      </c>
    </row>
    <row r="96" spans="1:13" x14ac:dyDescent="0.3">
      <c r="A96" t="s">
        <v>525</v>
      </c>
      <c r="B96" t="s">
        <v>22</v>
      </c>
      <c r="C96">
        <v>117</v>
      </c>
      <c r="D96" t="s">
        <v>13</v>
      </c>
      <c r="E96" s="27">
        <v>45071</v>
      </c>
      <c r="F96">
        <v>40</v>
      </c>
      <c r="G96">
        <v>4</v>
      </c>
      <c r="H96">
        <v>2023</v>
      </c>
      <c r="I96" t="s">
        <v>1084</v>
      </c>
      <c r="J96" t="s">
        <v>1076</v>
      </c>
      <c r="K96">
        <v>4</v>
      </c>
      <c r="L96" t="s">
        <v>1053</v>
      </c>
      <c r="M96">
        <v>5</v>
      </c>
    </row>
    <row r="97" spans="1:13" x14ac:dyDescent="0.3">
      <c r="A97" t="s">
        <v>531</v>
      </c>
      <c r="B97" t="s">
        <v>17</v>
      </c>
      <c r="C97">
        <v>104</v>
      </c>
      <c r="D97" t="s">
        <v>13</v>
      </c>
      <c r="E97" s="27">
        <v>45073</v>
      </c>
      <c r="F97">
        <v>56</v>
      </c>
      <c r="G97">
        <v>3.4</v>
      </c>
      <c r="H97">
        <v>2023</v>
      </c>
      <c r="I97" t="s">
        <v>1077</v>
      </c>
      <c r="J97" t="s">
        <v>1076</v>
      </c>
      <c r="K97">
        <v>3</v>
      </c>
      <c r="L97" t="s">
        <v>1053</v>
      </c>
      <c r="M97">
        <v>5</v>
      </c>
    </row>
    <row r="98" spans="1:13" x14ac:dyDescent="0.3">
      <c r="A98" t="s">
        <v>532</v>
      </c>
      <c r="B98" t="s">
        <v>17</v>
      </c>
      <c r="C98">
        <v>101</v>
      </c>
      <c r="D98" t="s">
        <v>13</v>
      </c>
      <c r="E98" s="27">
        <v>45073</v>
      </c>
      <c r="F98">
        <v>185</v>
      </c>
      <c r="G98">
        <v>5</v>
      </c>
      <c r="H98">
        <v>2023</v>
      </c>
      <c r="I98" t="s">
        <v>1077</v>
      </c>
      <c r="J98" t="s">
        <v>1076</v>
      </c>
      <c r="K98">
        <v>5</v>
      </c>
      <c r="L98" t="s">
        <v>1053</v>
      </c>
      <c r="M98">
        <v>5</v>
      </c>
    </row>
    <row r="99" spans="1:13" x14ac:dyDescent="0.3">
      <c r="A99" t="s">
        <v>536</v>
      </c>
      <c r="B99" t="s">
        <v>8</v>
      </c>
      <c r="C99">
        <v>98</v>
      </c>
      <c r="D99" t="s">
        <v>13</v>
      </c>
      <c r="E99" s="27">
        <v>45075</v>
      </c>
      <c r="F99">
        <v>35</v>
      </c>
      <c r="G99">
        <v>4.5</v>
      </c>
      <c r="H99">
        <v>2023</v>
      </c>
      <c r="I99" t="s">
        <v>1083</v>
      </c>
      <c r="J99" t="s">
        <v>1076</v>
      </c>
      <c r="K99">
        <v>5</v>
      </c>
      <c r="L99" t="s">
        <v>1053</v>
      </c>
      <c r="M99">
        <v>5</v>
      </c>
    </row>
    <row r="100" spans="1:13" x14ac:dyDescent="0.3">
      <c r="A100" t="s">
        <v>563</v>
      </c>
      <c r="B100" t="s">
        <v>5</v>
      </c>
      <c r="C100">
        <v>111</v>
      </c>
      <c r="D100" t="s">
        <v>13</v>
      </c>
      <c r="E100" s="27">
        <v>45088</v>
      </c>
      <c r="F100">
        <v>22</v>
      </c>
      <c r="G100">
        <v>4.0999999999999996</v>
      </c>
      <c r="H100">
        <v>2023</v>
      </c>
      <c r="I100" t="s">
        <v>1079</v>
      </c>
      <c r="J100" t="s">
        <v>1076</v>
      </c>
      <c r="K100">
        <v>4</v>
      </c>
      <c r="L100" t="s">
        <v>1054</v>
      </c>
      <c r="M100">
        <v>6</v>
      </c>
    </row>
    <row r="101" spans="1:13" x14ac:dyDescent="0.3">
      <c r="A101" t="s">
        <v>572</v>
      </c>
      <c r="B101" t="s">
        <v>16</v>
      </c>
      <c r="C101">
        <v>78</v>
      </c>
      <c r="D101" t="s">
        <v>13</v>
      </c>
      <c r="E101" s="27">
        <v>45092</v>
      </c>
      <c r="F101">
        <v>28</v>
      </c>
      <c r="G101">
        <v>3.9</v>
      </c>
      <c r="H101">
        <v>2023</v>
      </c>
      <c r="I101" t="s">
        <v>1084</v>
      </c>
      <c r="J101" t="s">
        <v>1076</v>
      </c>
      <c r="K101">
        <v>4</v>
      </c>
      <c r="L101" t="s">
        <v>1054</v>
      </c>
      <c r="M101">
        <v>6</v>
      </c>
    </row>
    <row r="102" spans="1:13" x14ac:dyDescent="0.3">
      <c r="A102" t="s">
        <v>578</v>
      </c>
      <c r="B102" t="s">
        <v>20</v>
      </c>
      <c r="C102">
        <v>106</v>
      </c>
      <c r="D102" t="s">
        <v>13</v>
      </c>
      <c r="E102" s="27">
        <v>45094</v>
      </c>
      <c r="F102">
        <v>112</v>
      </c>
      <c r="G102">
        <v>3.7</v>
      </c>
      <c r="H102">
        <v>2023</v>
      </c>
      <c r="I102" t="s">
        <v>1077</v>
      </c>
      <c r="J102" t="s">
        <v>1076</v>
      </c>
      <c r="K102">
        <v>4</v>
      </c>
      <c r="L102" t="s">
        <v>1054</v>
      </c>
      <c r="M102">
        <v>6</v>
      </c>
    </row>
    <row r="103" spans="1:13" x14ac:dyDescent="0.3">
      <c r="A103" t="s">
        <v>580</v>
      </c>
      <c r="B103" t="s">
        <v>18</v>
      </c>
      <c r="C103">
        <v>85</v>
      </c>
      <c r="D103" t="s">
        <v>13</v>
      </c>
      <c r="E103" s="27">
        <v>45095</v>
      </c>
      <c r="F103">
        <v>38</v>
      </c>
      <c r="G103">
        <v>4.8</v>
      </c>
      <c r="H103">
        <v>2023</v>
      </c>
      <c r="I103" t="s">
        <v>1079</v>
      </c>
      <c r="J103" t="s">
        <v>1076</v>
      </c>
      <c r="K103">
        <v>5</v>
      </c>
      <c r="L103" t="s">
        <v>1054</v>
      </c>
      <c r="M103">
        <v>6</v>
      </c>
    </row>
    <row r="104" spans="1:13" x14ac:dyDescent="0.3">
      <c r="A104" t="s">
        <v>583</v>
      </c>
      <c r="B104" t="s">
        <v>5</v>
      </c>
      <c r="C104">
        <v>136</v>
      </c>
      <c r="D104" t="s">
        <v>13</v>
      </c>
      <c r="E104" s="27">
        <v>45097</v>
      </c>
      <c r="F104">
        <v>37</v>
      </c>
      <c r="G104">
        <v>0.9</v>
      </c>
      <c r="H104">
        <v>2023</v>
      </c>
      <c r="I104" t="s">
        <v>1075</v>
      </c>
      <c r="J104" t="s">
        <v>1080</v>
      </c>
      <c r="K104">
        <v>1</v>
      </c>
      <c r="L104" t="s">
        <v>1054</v>
      </c>
      <c r="M104">
        <v>6</v>
      </c>
    </row>
    <row r="105" spans="1:13" x14ac:dyDescent="0.3">
      <c r="A105" t="s">
        <v>595</v>
      </c>
      <c r="B105" t="s">
        <v>22</v>
      </c>
      <c r="C105">
        <v>100</v>
      </c>
      <c r="D105" t="s">
        <v>13</v>
      </c>
      <c r="E105" s="27">
        <v>45101</v>
      </c>
      <c r="F105">
        <v>69</v>
      </c>
      <c r="G105">
        <v>3</v>
      </c>
      <c r="H105">
        <v>2023</v>
      </c>
      <c r="I105" t="s">
        <v>1077</v>
      </c>
      <c r="J105" t="s">
        <v>1076</v>
      </c>
      <c r="K105">
        <v>3</v>
      </c>
      <c r="L105" t="s">
        <v>1054</v>
      </c>
      <c r="M105">
        <v>6</v>
      </c>
    </row>
    <row r="106" spans="1:13" x14ac:dyDescent="0.3">
      <c r="A106" t="s">
        <v>603</v>
      </c>
      <c r="B106" t="s">
        <v>12</v>
      </c>
      <c r="C106">
        <v>132</v>
      </c>
      <c r="D106" t="s">
        <v>13</v>
      </c>
      <c r="E106" s="27">
        <v>45104</v>
      </c>
      <c r="F106">
        <v>42</v>
      </c>
      <c r="G106">
        <v>5</v>
      </c>
      <c r="H106">
        <v>2023</v>
      </c>
      <c r="I106" t="s">
        <v>1075</v>
      </c>
      <c r="J106" t="s">
        <v>1080</v>
      </c>
      <c r="K106">
        <v>5</v>
      </c>
      <c r="L106" t="s">
        <v>1054</v>
      </c>
      <c r="M106">
        <v>6</v>
      </c>
    </row>
    <row r="107" spans="1:13" x14ac:dyDescent="0.3">
      <c r="A107" t="s">
        <v>605</v>
      </c>
      <c r="B107" t="s">
        <v>22</v>
      </c>
      <c r="C107">
        <v>135</v>
      </c>
      <c r="D107" t="s">
        <v>13</v>
      </c>
      <c r="E107" s="27">
        <v>45104</v>
      </c>
      <c r="F107">
        <v>60</v>
      </c>
      <c r="G107">
        <v>4.3</v>
      </c>
      <c r="H107">
        <v>2023</v>
      </c>
      <c r="I107" t="s">
        <v>1075</v>
      </c>
      <c r="J107" t="s">
        <v>1080</v>
      </c>
      <c r="K107">
        <v>4</v>
      </c>
      <c r="L107" t="s">
        <v>1054</v>
      </c>
      <c r="M107">
        <v>6</v>
      </c>
    </row>
    <row r="108" spans="1:13" x14ac:dyDescent="0.3">
      <c r="A108" t="s">
        <v>609</v>
      </c>
      <c r="B108" t="s">
        <v>18</v>
      </c>
      <c r="C108">
        <v>102</v>
      </c>
      <c r="D108" t="s">
        <v>13</v>
      </c>
      <c r="E108" s="27">
        <v>45106</v>
      </c>
      <c r="F108">
        <v>99</v>
      </c>
      <c r="G108">
        <v>3.2</v>
      </c>
      <c r="H108">
        <v>2023</v>
      </c>
      <c r="I108" t="s">
        <v>1084</v>
      </c>
      <c r="J108" t="s">
        <v>1076</v>
      </c>
      <c r="K108">
        <v>3</v>
      </c>
      <c r="L108" t="s">
        <v>1054</v>
      </c>
      <c r="M108">
        <v>6</v>
      </c>
    </row>
    <row r="109" spans="1:13" x14ac:dyDescent="0.3">
      <c r="A109" t="s">
        <v>610</v>
      </c>
      <c r="B109" t="s">
        <v>14</v>
      </c>
      <c r="C109">
        <v>60</v>
      </c>
      <c r="D109" t="s">
        <v>13</v>
      </c>
      <c r="E109" s="27">
        <v>45107</v>
      </c>
      <c r="F109">
        <v>66</v>
      </c>
      <c r="G109">
        <v>3.2</v>
      </c>
      <c r="H109">
        <v>2023</v>
      </c>
      <c r="I109" t="s">
        <v>1082</v>
      </c>
      <c r="J109" t="s">
        <v>1078</v>
      </c>
      <c r="K109">
        <v>3</v>
      </c>
      <c r="L109" t="s">
        <v>1054</v>
      </c>
      <c r="M109">
        <v>6</v>
      </c>
    </row>
    <row r="110" spans="1:13" x14ac:dyDescent="0.3">
      <c r="A110" t="s">
        <v>611</v>
      </c>
      <c r="B110" t="s">
        <v>21</v>
      </c>
      <c r="C110">
        <v>103</v>
      </c>
      <c r="D110" t="s">
        <v>13</v>
      </c>
      <c r="E110" s="27">
        <v>45107</v>
      </c>
      <c r="F110">
        <v>102</v>
      </c>
      <c r="G110">
        <v>4.5</v>
      </c>
      <c r="H110">
        <v>2023</v>
      </c>
      <c r="I110" t="s">
        <v>1082</v>
      </c>
      <c r="J110" t="s">
        <v>1076</v>
      </c>
      <c r="K110">
        <v>5</v>
      </c>
      <c r="L110" t="s">
        <v>1054</v>
      </c>
      <c r="M110">
        <v>6</v>
      </c>
    </row>
    <row r="111" spans="1:13" x14ac:dyDescent="0.3">
      <c r="A111" t="s">
        <v>613</v>
      </c>
      <c r="B111" t="s">
        <v>16</v>
      </c>
      <c r="C111">
        <v>88</v>
      </c>
      <c r="D111" t="s">
        <v>13</v>
      </c>
      <c r="E111" s="27">
        <v>45108</v>
      </c>
      <c r="F111">
        <v>80</v>
      </c>
      <c r="G111">
        <v>4.2</v>
      </c>
      <c r="H111">
        <v>2024</v>
      </c>
      <c r="I111" t="s">
        <v>1077</v>
      </c>
      <c r="J111" t="s">
        <v>1076</v>
      </c>
      <c r="K111">
        <v>4</v>
      </c>
      <c r="L111" t="s">
        <v>1055</v>
      </c>
      <c r="M111">
        <v>7</v>
      </c>
    </row>
    <row r="112" spans="1:13" x14ac:dyDescent="0.3">
      <c r="A112" t="s">
        <v>614</v>
      </c>
      <c r="B112" t="s">
        <v>21</v>
      </c>
      <c r="C112">
        <v>37</v>
      </c>
      <c r="D112" t="s">
        <v>13</v>
      </c>
      <c r="E112" s="27">
        <v>45108</v>
      </c>
      <c r="F112">
        <v>54</v>
      </c>
      <c r="G112">
        <v>1.8</v>
      </c>
      <c r="H112">
        <v>2024</v>
      </c>
      <c r="I112" t="s">
        <v>1077</v>
      </c>
      <c r="J112" t="s">
        <v>1078</v>
      </c>
      <c r="K112">
        <v>2</v>
      </c>
      <c r="L112" t="s">
        <v>1055</v>
      </c>
      <c r="M112">
        <v>7</v>
      </c>
    </row>
    <row r="113" spans="1:13" x14ac:dyDescent="0.3">
      <c r="A113" t="s">
        <v>619</v>
      </c>
      <c r="B113" t="s">
        <v>7</v>
      </c>
      <c r="C113">
        <v>139</v>
      </c>
      <c r="D113" t="s">
        <v>13</v>
      </c>
      <c r="E113" s="27">
        <v>45109</v>
      </c>
      <c r="F113">
        <v>81</v>
      </c>
      <c r="G113">
        <v>4.4000000000000004</v>
      </c>
      <c r="H113">
        <v>2024</v>
      </c>
      <c r="I113" t="s">
        <v>1079</v>
      </c>
      <c r="J113" t="s">
        <v>1080</v>
      </c>
      <c r="K113">
        <v>4</v>
      </c>
      <c r="L113" t="s">
        <v>1055</v>
      </c>
      <c r="M113">
        <v>7</v>
      </c>
    </row>
    <row r="114" spans="1:13" x14ac:dyDescent="0.3">
      <c r="A114" t="s">
        <v>622</v>
      </c>
      <c r="B114" t="s">
        <v>18</v>
      </c>
      <c r="C114">
        <v>68</v>
      </c>
      <c r="D114" t="s">
        <v>13</v>
      </c>
      <c r="E114" s="27">
        <v>45112</v>
      </c>
      <c r="F114">
        <v>41</v>
      </c>
      <c r="G114">
        <v>3.1</v>
      </c>
      <c r="H114">
        <v>2024</v>
      </c>
      <c r="I114" t="s">
        <v>1081</v>
      </c>
      <c r="J114" t="s">
        <v>1076</v>
      </c>
      <c r="K114">
        <v>3</v>
      </c>
      <c r="L114" t="s">
        <v>1055</v>
      </c>
      <c r="M114">
        <v>7</v>
      </c>
    </row>
    <row r="115" spans="1:13" x14ac:dyDescent="0.3">
      <c r="A115" t="s">
        <v>623</v>
      </c>
      <c r="B115" t="s">
        <v>8</v>
      </c>
      <c r="C115">
        <v>128</v>
      </c>
      <c r="D115" t="s">
        <v>13</v>
      </c>
      <c r="E115" s="27">
        <v>45112</v>
      </c>
      <c r="F115">
        <v>116</v>
      </c>
      <c r="G115">
        <v>2.2999999999999998</v>
      </c>
      <c r="H115">
        <v>2024</v>
      </c>
      <c r="I115" t="s">
        <v>1081</v>
      </c>
      <c r="J115" t="s">
        <v>1080</v>
      </c>
      <c r="K115">
        <v>2</v>
      </c>
      <c r="L115" t="s">
        <v>1055</v>
      </c>
      <c r="M115">
        <v>7</v>
      </c>
    </row>
    <row r="116" spans="1:13" x14ac:dyDescent="0.3">
      <c r="A116" t="s">
        <v>627</v>
      </c>
      <c r="B116" t="s">
        <v>21</v>
      </c>
      <c r="C116">
        <v>107</v>
      </c>
      <c r="D116" t="s">
        <v>13</v>
      </c>
      <c r="E116" s="27">
        <v>45114</v>
      </c>
      <c r="F116">
        <v>20</v>
      </c>
      <c r="G116">
        <v>4.5</v>
      </c>
      <c r="H116">
        <v>2024</v>
      </c>
      <c r="I116" t="s">
        <v>1082</v>
      </c>
      <c r="J116" t="s">
        <v>1076</v>
      </c>
      <c r="K116">
        <v>5</v>
      </c>
      <c r="L116" t="s">
        <v>1055</v>
      </c>
      <c r="M116">
        <v>7</v>
      </c>
    </row>
    <row r="117" spans="1:13" x14ac:dyDescent="0.3">
      <c r="A117" t="s">
        <v>632</v>
      </c>
      <c r="B117" t="s">
        <v>24</v>
      </c>
      <c r="C117">
        <v>52</v>
      </c>
      <c r="D117" t="s">
        <v>13</v>
      </c>
      <c r="E117" s="27">
        <v>45115</v>
      </c>
      <c r="F117">
        <v>42</v>
      </c>
      <c r="G117">
        <v>4.8</v>
      </c>
      <c r="H117">
        <v>2024</v>
      </c>
      <c r="I117" t="s">
        <v>1077</v>
      </c>
      <c r="J117" t="s">
        <v>1078</v>
      </c>
      <c r="K117">
        <v>5</v>
      </c>
      <c r="L117" t="s">
        <v>1055</v>
      </c>
      <c r="M117">
        <v>7</v>
      </c>
    </row>
    <row r="118" spans="1:13" x14ac:dyDescent="0.3">
      <c r="A118" t="s">
        <v>640</v>
      </c>
      <c r="B118" t="s">
        <v>7</v>
      </c>
      <c r="C118">
        <v>114</v>
      </c>
      <c r="D118" t="s">
        <v>13</v>
      </c>
      <c r="E118" s="27">
        <v>45119</v>
      </c>
      <c r="F118">
        <v>114</v>
      </c>
      <c r="G118">
        <v>3.9</v>
      </c>
      <c r="H118">
        <v>2024</v>
      </c>
      <c r="I118" t="s">
        <v>1081</v>
      </c>
      <c r="J118" t="s">
        <v>1076</v>
      </c>
      <c r="K118">
        <v>4</v>
      </c>
      <c r="L118" t="s">
        <v>1055</v>
      </c>
      <c r="M118">
        <v>7</v>
      </c>
    </row>
    <row r="119" spans="1:13" x14ac:dyDescent="0.3">
      <c r="A119" t="s">
        <v>645</v>
      </c>
      <c r="B119" t="s">
        <v>23</v>
      </c>
      <c r="C119">
        <v>111</v>
      </c>
      <c r="D119" t="s">
        <v>13</v>
      </c>
      <c r="E119" s="27">
        <v>45122</v>
      </c>
      <c r="F119">
        <v>126</v>
      </c>
      <c r="G119">
        <v>4.2</v>
      </c>
      <c r="H119">
        <v>2024</v>
      </c>
      <c r="I119" t="s">
        <v>1077</v>
      </c>
      <c r="J119" t="s">
        <v>1076</v>
      </c>
      <c r="K119">
        <v>4</v>
      </c>
      <c r="L119" t="s">
        <v>1055</v>
      </c>
      <c r="M119">
        <v>7</v>
      </c>
    </row>
    <row r="120" spans="1:13" x14ac:dyDescent="0.3">
      <c r="A120" t="s">
        <v>649</v>
      </c>
      <c r="B120" t="s">
        <v>22</v>
      </c>
      <c r="C120">
        <v>123</v>
      </c>
      <c r="D120" t="s">
        <v>13</v>
      </c>
      <c r="E120" s="27">
        <v>45124</v>
      </c>
      <c r="F120">
        <v>80</v>
      </c>
      <c r="G120">
        <v>2.7</v>
      </c>
      <c r="H120">
        <v>2024</v>
      </c>
      <c r="I120" t="s">
        <v>1083</v>
      </c>
      <c r="J120" t="s">
        <v>1080</v>
      </c>
      <c r="K120">
        <v>3</v>
      </c>
      <c r="L120" t="s">
        <v>1055</v>
      </c>
      <c r="M120">
        <v>7</v>
      </c>
    </row>
    <row r="121" spans="1:13" x14ac:dyDescent="0.3">
      <c r="A121" t="s">
        <v>650</v>
      </c>
      <c r="B121" t="s">
        <v>16</v>
      </c>
      <c r="C121">
        <v>105</v>
      </c>
      <c r="D121" t="s">
        <v>13</v>
      </c>
      <c r="E121" s="27">
        <v>45125</v>
      </c>
      <c r="F121">
        <v>176</v>
      </c>
      <c r="G121">
        <v>4.7</v>
      </c>
      <c r="H121">
        <v>2024</v>
      </c>
      <c r="I121" t="s">
        <v>1075</v>
      </c>
      <c r="J121" t="s">
        <v>1076</v>
      </c>
      <c r="K121">
        <v>5</v>
      </c>
      <c r="L121" t="s">
        <v>1055</v>
      </c>
      <c r="M121">
        <v>7</v>
      </c>
    </row>
    <row r="122" spans="1:13" x14ac:dyDescent="0.3">
      <c r="A122" t="s">
        <v>655</v>
      </c>
      <c r="B122" t="s">
        <v>12</v>
      </c>
      <c r="C122">
        <v>56</v>
      </c>
      <c r="D122" t="s">
        <v>13</v>
      </c>
      <c r="E122" s="27">
        <v>45127</v>
      </c>
      <c r="F122">
        <v>27</v>
      </c>
      <c r="G122">
        <v>4.3</v>
      </c>
      <c r="H122">
        <v>2024</v>
      </c>
      <c r="I122" t="s">
        <v>1084</v>
      </c>
      <c r="J122" t="s">
        <v>1078</v>
      </c>
      <c r="K122">
        <v>4</v>
      </c>
      <c r="L122" t="s">
        <v>1055</v>
      </c>
      <c r="M122">
        <v>7</v>
      </c>
    </row>
    <row r="123" spans="1:13" x14ac:dyDescent="0.3">
      <c r="A123" t="s">
        <v>657</v>
      </c>
      <c r="B123" t="s">
        <v>22</v>
      </c>
      <c r="C123">
        <v>41</v>
      </c>
      <c r="D123" t="s">
        <v>13</v>
      </c>
      <c r="E123" s="27">
        <v>45128</v>
      </c>
      <c r="F123">
        <v>112</v>
      </c>
      <c r="G123">
        <v>2.2999999999999998</v>
      </c>
      <c r="H123">
        <v>2024</v>
      </c>
      <c r="I123" t="s">
        <v>1082</v>
      </c>
      <c r="J123" t="s">
        <v>1078</v>
      </c>
      <c r="K123">
        <v>2</v>
      </c>
      <c r="L123" t="s">
        <v>1055</v>
      </c>
      <c r="M123">
        <v>7</v>
      </c>
    </row>
    <row r="124" spans="1:13" x14ac:dyDescent="0.3">
      <c r="A124" t="s">
        <v>668</v>
      </c>
      <c r="B124" t="s">
        <v>23</v>
      </c>
      <c r="C124">
        <v>106</v>
      </c>
      <c r="D124" t="s">
        <v>13</v>
      </c>
      <c r="E124" s="27">
        <v>45135</v>
      </c>
      <c r="F124">
        <v>105</v>
      </c>
      <c r="G124">
        <v>4.2</v>
      </c>
      <c r="H124">
        <v>2024</v>
      </c>
      <c r="I124" t="s">
        <v>1082</v>
      </c>
      <c r="J124" t="s">
        <v>1076</v>
      </c>
      <c r="K124">
        <v>4</v>
      </c>
      <c r="L124" t="s">
        <v>1055</v>
      </c>
      <c r="M124">
        <v>7</v>
      </c>
    </row>
    <row r="125" spans="1:13" x14ac:dyDescent="0.3">
      <c r="A125" t="s">
        <v>669</v>
      </c>
      <c r="B125" t="s">
        <v>20</v>
      </c>
      <c r="C125">
        <v>107</v>
      </c>
      <c r="D125" t="s">
        <v>13</v>
      </c>
      <c r="E125" s="27">
        <v>45136</v>
      </c>
      <c r="F125">
        <v>78</v>
      </c>
      <c r="G125">
        <v>3.4</v>
      </c>
      <c r="H125">
        <v>2024</v>
      </c>
      <c r="I125" t="s">
        <v>1077</v>
      </c>
      <c r="J125" t="s">
        <v>1076</v>
      </c>
      <c r="K125">
        <v>3</v>
      </c>
      <c r="L125" t="s">
        <v>1055</v>
      </c>
      <c r="M125">
        <v>7</v>
      </c>
    </row>
    <row r="126" spans="1:13" x14ac:dyDescent="0.3">
      <c r="A126" t="s">
        <v>670</v>
      </c>
      <c r="B126" t="s">
        <v>17</v>
      </c>
      <c r="C126">
        <v>78</v>
      </c>
      <c r="D126" t="s">
        <v>13</v>
      </c>
      <c r="E126" s="27">
        <v>45138</v>
      </c>
      <c r="F126">
        <v>205</v>
      </c>
      <c r="G126">
        <v>4.4000000000000004</v>
      </c>
      <c r="H126">
        <v>2024</v>
      </c>
      <c r="I126" t="s">
        <v>1083</v>
      </c>
      <c r="J126" t="s">
        <v>1076</v>
      </c>
      <c r="K126">
        <v>4</v>
      </c>
      <c r="L126" t="s">
        <v>1055</v>
      </c>
      <c r="M126">
        <v>7</v>
      </c>
    </row>
    <row r="127" spans="1:13" x14ac:dyDescent="0.3">
      <c r="A127" t="s">
        <v>671</v>
      </c>
      <c r="B127" t="s">
        <v>24</v>
      </c>
      <c r="C127">
        <v>122</v>
      </c>
      <c r="D127" t="s">
        <v>13</v>
      </c>
      <c r="E127" s="27">
        <v>45138</v>
      </c>
      <c r="F127">
        <v>78</v>
      </c>
      <c r="G127">
        <v>2.7</v>
      </c>
      <c r="H127">
        <v>2024</v>
      </c>
      <c r="I127" t="s">
        <v>1083</v>
      </c>
      <c r="J127" t="s">
        <v>1080</v>
      </c>
      <c r="K127">
        <v>3</v>
      </c>
      <c r="L127" t="s">
        <v>1055</v>
      </c>
      <c r="M127">
        <v>7</v>
      </c>
    </row>
    <row r="128" spans="1:13" x14ac:dyDescent="0.3">
      <c r="A128" t="s">
        <v>681</v>
      </c>
      <c r="B128" t="s">
        <v>14</v>
      </c>
      <c r="C128">
        <v>144</v>
      </c>
      <c r="D128" t="s">
        <v>13</v>
      </c>
      <c r="E128" s="27">
        <v>45142</v>
      </c>
      <c r="F128">
        <v>195</v>
      </c>
      <c r="G128">
        <v>3.4</v>
      </c>
      <c r="H128">
        <v>2024</v>
      </c>
      <c r="I128" t="s">
        <v>1082</v>
      </c>
      <c r="J128" t="s">
        <v>1080</v>
      </c>
      <c r="K128">
        <v>3</v>
      </c>
      <c r="L128" t="s">
        <v>1056</v>
      </c>
      <c r="M128">
        <v>8</v>
      </c>
    </row>
    <row r="129" spans="1:13" x14ac:dyDescent="0.3">
      <c r="A129" t="s">
        <v>683</v>
      </c>
      <c r="B129" t="s">
        <v>14</v>
      </c>
      <c r="C129">
        <v>132</v>
      </c>
      <c r="D129" t="s">
        <v>13</v>
      </c>
      <c r="E129" s="27">
        <v>45144</v>
      </c>
      <c r="F129">
        <v>195</v>
      </c>
      <c r="G129">
        <v>4.9000000000000004</v>
      </c>
      <c r="H129">
        <v>2024</v>
      </c>
      <c r="I129" t="s">
        <v>1079</v>
      </c>
      <c r="J129" t="s">
        <v>1080</v>
      </c>
      <c r="K129">
        <v>5</v>
      </c>
      <c r="L129" t="s">
        <v>1056</v>
      </c>
      <c r="M129">
        <v>8</v>
      </c>
    </row>
    <row r="130" spans="1:13" x14ac:dyDescent="0.3">
      <c r="A130" t="s">
        <v>693</v>
      </c>
      <c r="B130" t="s">
        <v>7</v>
      </c>
      <c r="C130">
        <v>134</v>
      </c>
      <c r="D130" t="s">
        <v>13</v>
      </c>
      <c r="E130" s="27">
        <v>45151</v>
      </c>
      <c r="F130">
        <v>160</v>
      </c>
      <c r="G130">
        <v>4.7</v>
      </c>
      <c r="H130">
        <v>2024</v>
      </c>
      <c r="I130" t="s">
        <v>1079</v>
      </c>
      <c r="J130" t="s">
        <v>1080</v>
      </c>
      <c r="K130">
        <v>5</v>
      </c>
      <c r="L130" t="s">
        <v>1056</v>
      </c>
      <c r="M130">
        <v>8</v>
      </c>
    </row>
    <row r="131" spans="1:13" x14ac:dyDescent="0.3">
      <c r="A131" t="s">
        <v>697</v>
      </c>
      <c r="B131" t="s">
        <v>18</v>
      </c>
      <c r="C131">
        <v>89</v>
      </c>
      <c r="D131" t="s">
        <v>13</v>
      </c>
      <c r="E131" s="27">
        <v>45156</v>
      </c>
      <c r="F131">
        <v>164</v>
      </c>
      <c r="G131">
        <v>4.5</v>
      </c>
      <c r="H131">
        <v>2024</v>
      </c>
      <c r="I131" t="s">
        <v>1082</v>
      </c>
      <c r="J131" t="s">
        <v>1076</v>
      </c>
      <c r="K131">
        <v>5</v>
      </c>
      <c r="L131" t="s">
        <v>1056</v>
      </c>
      <c r="M131">
        <v>8</v>
      </c>
    </row>
    <row r="132" spans="1:13" x14ac:dyDescent="0.3">
      <c r="A132" t="s">
        <v>699</v>
      </c>
      <c r="B132" t="s">
        <v>18</v>
      </c>
      <c r="C132">
        <v>66</v>
      </c>
      <c r="D132" t="s">
        <v>13</v>
      </c>
      <c r="E132" s="27">
        <v>45157</v>
      </c>
      <c r="F132">
        <v>120</v>
      </c>
      <c r="G132">
        <v>4.5</v>
      </c>
      <c r="H132">
        <v>2024</v>
      </c>
      <c r="I132" t="s">
        <v>1077</v>
      </c>
      <c r="J132" t="s">
        <v>1076</v>
      </c>
      <c r="K132">
        <v>5</v>
      </c>
      <c r="L132" t="s">
        <v>1056</v>
      </c>
      <c r="M132">
        <v>8</v>
      </c>
    </row>
    <row r="133" spans="1:13" x14ac:dyDescent="0.3">
      <c r="A133" t="s">
        <v>706</v>
      </c>
      <c r="B133" t="s">
        <v>17</v>
      </c>
      <c r="C133">
        <v>116</v>
      </c>
      <c r="D133" t="s">
        <v>13</v>
      </c>
      <c r="E133" s="27">
        <v>45159</v>
      </c>
      <c r="F133">
        <v>44</v>
      </c>
      <c r="G133">
        <v>3.8</v>
      </c>
      <c r="H133">
        <v>2024</v>
      </c>
      <c r="I133" t="s">
        <v>1083</v>
      </c>
      <c r="J133" t="s">
        <v>1076</v>
      </c>
      <c r="K133">
        <v>4</v>
      </c>
      <c r="L133" t="s">
        <v>1056</v>
      </c>
      <c r="M133">
        <v>8</v>
      </c>
    </row>
    <row r="134" spans="1:13" x14ac:dyDescent="0.3">
      <c r="A134" t="s">
        <v>707</v>
      </c>
      <c r="B134" t="s">
        <v>21</v>
      </c>
      <c r="C134">
        <v>111</v>
      </c>
      <c r="D134" t="s">
        <v>13</v>
      </c>
      <c r="E134" s="27">
        <v>45161</v>
      </c>
      <c r="F134">
        <v>120</v>
      </c>
      <c r="G134">
        <v>1.8</v>
      </c>
      <c r="H134">
        <v>2024</v>
      </c>
      <c r="I134" t="s">
        <v>1081</v>
      </c>
      <c r="J134" t="s">
        <v>1076</v>
      </c>
      <c r="K134">
        <v>2</v>
      </c>
      <c r="L134" t="s">
        <v>1056</v>
      </c>
      <c r="M134">
        <v>8</v>
      </c>
    </row>
    <row r="135" spans="1:13" x14ac:dyDescent="0.3">
      <c r="A135" t="s">
        <v>708</v>
      </c>
      <c r="B135" t="s">
        <v>8</v>
      </c>
      <c r="C135">
        <v>15</v>
      </c>
      <c r="D135" t="s">
        <v>13</v>
      </c>
      <c r="E135" s="27">
        <v>45161</v>
      </c>
      <c r="F135">
        <v>120</v>
      </c>
      <c r="G135">
        <v>4.0999999999999996</v>
      </c>
      <c r="H135">
        <v>2024</v>
      </c>
      <c r="I135" t="s">
        <v>1081</v>
      </c>
      <c r="J135" t="s">
        <v>1085</v>
      </c>
      <c r="K135">
        <v>4</v>
      </c>
      <c r="L135" t="s">
        <v>1056</v>
      </c>
      <c r="M135">
        <v>8</v>
      </c>
    </row>
    <row r="136" spans="1:13" x14ac:dyDescent="0.3">
      <c r="A136" t="s">
        <v>711</v>
      </c>
      <c r="B136" t="s">
        <v>16</v>
      </c>
      <c r="C136">
        <v>73</v>
      </c>
      <c r="D136" t="s">
        <v>13</v>
      </c>
      <c r="E136" s="27">
        <v>45163</v>
      </c>
      <c r="F136">
        <v>44</v>
      </c>
      <c r="G136">
        <v>3.8</v>
      </c>
      <c r="H136">
        <v>2024</v>
      </c>
      <c r="I136" t="s">
        <v>1082</v>
      </c>
      <c r="J136" t="s">
        <v>1076</v>
      </c>
      <c r="K136">
        <v>4</v>
      </c>
      <c r="L136" t="s">
        <v>1056</v>
      </c>
      <c r="M136">
        <v>8</v>
      </c>
    </row>
    <row r="137" spans="1:13" x14ac:dyDescent="0.3">
      <c r="A137" t="s">
        <v>715</v>
      </c>
      <c r="B137" t="s">
        <v>15</v>
      </c>
      <c r="C137">
        <v>104</v>
      </c>
      <c r="D137" t="s">
        <v>13</v>
      </c>
      <c r="E137" s="27">
        <v>45164</v>
      </c>
      <c r="F137">
        <v>66</v>
      </c>
      <c r="G137">
        <v>4.8</v>
      </c>
      <c r="H137">
        <v>2024</v>
      </c>
      <c r="I137" t="s">
        <v>1077</v>
      </c>
      <c r="J137" t="s">
        <v>1076</v>
      </c>
      <c r="K137">
        <v>5</v>
      </c>
      <c r="L137" t="s">
        <v>1056</v>
      </c>
      <c r="M137">
        <v>8</v>
      </c>
    </row>
    <row r="138" spans="1:13" x14ac:dyDescent="0.3">
      <c r="A138" t="s">
        <v>718</v>
      </c>
      <c r="B138" t="s">
        <v>8</v>
      </c>
      <c r="C138">
        <v>49</v>
      </c>
      <c r="D138" t="s">
        <v>13</v>
      </c>
      <c r="E138" s="27">
        <v>45165</v>
      </c>
      <c r="F138">
        <v>105</v>
      </c>
      <c r="G138">
        <v>3.3</v>
      </c>
      <c r="H138">
        <v>2024</v>
      </c>
      <c r="I138" t="s">
        <v>1079</v>
      </c>
      <c r="J138" t="s">
        <v>1078</v>
      </c>
      <c r="K138">
        <v>3</v>
      </c>
      <c r="L138" t="s">
        <v>1056</v>
      </c>
      <c r="M138">
        <v>8</v>
      </c>
    </row>
    <row r="139" spans="1:13" x14ac:dyDescent="0.3">
      <c r="A139" t="s">
        <v>719</v>
      </c>
      <c r="B139" t="s">
        <v>17</v>
      </c>
      <c r="C139">
        <v>73</v>
      </c>
      <c r="D139" t="s">
        <v>13</v>
      </c>
      <c r="E139" s="27">
        <v>45165</v>
      </c>
      <c r="F139">
        <v>100</v>
      </c>
      <c r="G139">
        <v>2.8</v>
      </c>
      <c r="H139">
        <v>2024</v>
      </c>
      <c r="I139" t="s">
        <v>1079</v>
      </c>
      <c r="J139" t="s">
        <v>1076</v>
      </c>
      <c r="K139">
        <v>3</v>
      </c>
      <c r="L139" t="s">
        <v>1056</v>
      </c>
      <c r="M139">
        <v>8</v>
      </c>
    </row>
    <row r="140" spans="1:13" x14ac:dyDescent="0.3">
      <c r="A140" t="s">
        <v>728</v>
      </c>
      <c r="B140" t="s">
        <v>18</v>
      </c>
      <c r="C140">
        <v>96</v>
      </c>
      <c r="D140" t="s">
        <v>13</v>
      </c>
      <c r="E140" s="27">
        <v>45170</v>
      </c>
      <c r="F140">
        <v>36</v>
      </c>
      <c r="G140">
        <v>3.4</v>
      </c>
      <c r="H140">
        <v>2024</v>
      </c>
      <c r="I140" t="s">
        <v>1082</v>
      </c>
      <c r="J140" t="s">
        <v>1076</v>
      </c>
      <c r="K140">
        <v>3</v>
      </c>
      <c r="L140" t="s">
        <v>1057</v>
      </c>
      <c r="M140">
        <v>9</v>
      </c>
    </row>
    <row r="141" spans="1:13" x14ac:dyDescent="0.3">
      <c r="A141" t="s">
        <v>733</v>
      </c>
      <c r="B141" t="s">
        <v>16</v>
      </c>
      <c r="C141">
        <v>113</v>
      </c>
      <c r="D141" t="s">
        <v>13</v>
      </c>
      <c r="E141" s="27">
        <v>45173</v>
      </c>
      <c r="F141">
        <v>46</v>
      </c>
      <c r="G141">
        <v>4.4000000000000004</v>
      </c>
      <c r="H141">
        <v>2024</v>
      </c>
      <c r="I141" t="s">
        <v>1083</v>
      </c>
      <c r="J141" t="s">
        <v>1076</v>
      </c>
      <c r="K141">
        <v>4</v>
      </c>
      <c r="L141" t="s">
        <v>1057</v>
      </c>
      <c r="M141">
        <v>9</v>
      </c>
    </row>
    <row r="142" spans="1:13" x14ac:dyDescent="0.3">
      <c r="A142" t="s">
        <v>734</v>
      </c>
      <c r="B142" t="s">
        <v>16</v>
      </c>
      <c r="C142">
        <v>96</v>
      </c>
      <c r="D142" t="s">
        <v>13</v>
      </c>
      <c r="E142" s="27">
        <v>45173</v>
      </c>
      <c r="F142">
        <v>96</v>
      </c>
      <c r="G142">
        <v>2.9</v>
      </c>
      <c r="H142">
        <v>2024</v>
      </c>
      <c r="I142" t="s">
        <v>1083</v>
      </c>
      <c r="J142" t="s">
        <v>1076</v>
      </c>
      <c r="K142">
        <v>3</v>
      </c>
      <c r="L142" t="s">
        <v>1057</v>
      </c>
      <c r="M142">
        <v>9</v>
      </c>
    </row>
    <row r="143" spans="1:13" x14ac:dyDescent="0.3">
      <c r="A143" t="s">
        <v>736</v>
      </c>
      <c r="B143" t="s">
        <v>15</v>
      </c>
      <c r="C143">
        <v>52</v>
      </c>
      <c r="D143" t="s">
        <v>13</v>
      </c>
      <c r="E143" s="27">
        <v>45175</v>
      </c>
      <c r="F143">
        <v>88</v>
      </c>
      <c r="G143">
        <v>4.3</v>
      </c>
      <c r="H143">
        <v>2024</v>
      </c>
      <c r="I143" t="s">
        <v>1081</v>
      </c>
      <c r="J143" t="s">
        <v>1078</v>
      </c>
      <c r="K143">
        <v>4</v>
      </c>
      <c r="L143" t="s">
        <v>1057</v>
      </c>
      <c r="M143">
        <v>9</v>
      </c>
    </row>
    <row r="144" spans="1:13" x14ac:dyDescent="0.3">
      <c r="A144" t="s">
        <v>745</v>
      </c>
      <c r="B144" t="s">
        <v>8</v>
      </c>
      <c r="C144">
        <v>74</v>
      </c>
      <c r="D144" t="s">
        <v>13</v>
      </c>
      <c r="E144" s="27">
        <v>45178</v>
      </c>
      <c r="F144">
        <v>75</v>
      </c>
      <c r="G144">
        <v>2.8</v>
      </c>
      <c r="H144">
        <v>2024</v>
      </c>
      <c r="I144" t="s">
        <v>1077</v>
      </c>
      <c r="J144" t="s">
        <v>1076</v>
      </c>
      <c r="K144">
        <v>3</v>
      </c>
      <c r="L144" t="s">
        <v>1057</v>
      </c>
      <c r="M144">
        <v>9</v>
      </c>
    </row>
    <row r="145" spans="1:13" x14ac:dyDescent="0.3">
      <c r="A145" t="s">
        <v>775</v>
      </c>
      <c r="B145" t="s">
        <v>16</v>
      </c>
      <c r="C145">
        <v>95</v>
      </c>
      <c r="D145" t="s">
        <v>13</v>
      </c>
      <c r="E145" s="27">
        <v>45193</v>
      </c>
      <c r="F145">
        <v>23</v>
      </c>
      <c r="G145">
        <v>2.4</v>
      </c>
      <c r="H145">
        <v>2024</v>
      </c>
      <c r="I145" t="s">
        <v>1079</v>
      </c>
      <c r="J145" t="s">
        <v>1076</v>
      </c>
      <c r="K145">
        <v>2</v>
      </c>
      <c r="L145" t="s">
        <v>1057</v>
      </c>
      <c r="M145">
        <v>9</v>
      </c>
    </row>
    <row r="146" spans="1:13" x14ac:dyDescent="0.3">
      <c r="A146" t="s">
        <v>782</v>
      </c>
      <c r="B146" t="s">
        <v>7</v>
      </c>
      <c r="C146">
        <v>71</v>
      </c>
      <c r="D146" t="s">
        <v>13</v>
      </c>
      <c r="E146" s="27">
        <v>45196</v>
      </c>
      <c r="F146">
        <v>135</v>
      </c>
      <c r="G146">
        <v>3.9</v>
      </c>
      <c r="H146">
        <v>2024</v>
      </c>
      <c r="I146" t="s">
        <v>1081</v>
      </c>
      <c r="J146" t="s">
        <v>1076</v>
      </c>
      <c r="K146">
        <v>4</v>
      </c>
      <c r="L146" t="s">
        <v>1057</v>
      </c>
      <c r="M146">
        <v>9</v>
      </c>
    </row>
    <row r="147" spans="1:13" x14ac:dyDescent="0.3">
      <c r="A147" t="s">
        <v>783</v>
      </c>
      <c r="B147" t="s">
        <v>24</v>
      </c>
      <c r="C147">
        <v>152</v>
      </c>
      <c r="D147" t="s">
        <v>13</v>
      </c>
      <c r="E147" s="27">
        <v>45196</v>
      </c>
      <c r="F147">
        <v>88</v>
      </c>
      <c r="G147">
        <v>4.7</v>
      </c>
      <c r="H147">
        <v>2024</v>
      </c>
      <c r="I147" t="s">
        <v>1081</v>
      </c>
      <c r="J147" t="s">
        <v>1080</v>
      </c>
      <c r="K147">
        <v>5</v>
      </c>
      <c r="L147" t="s">
        <v>1057</v>
      </c>
      <c r="M147">
        <v>9</v>
      </c>
    </row>
    <row r="148" spans="1:13" x14ac:dyDescent="0.3">
      <c r="A148" t="s">
        <v>785</v>
      </c>
      <c r="B148" t="s">
        <v>17</v>
      </c>
      <c r="C148">
        <v>156</v>
      </c>
      <c r="D148" t="s">
        <v>13</v>
      </c>
      <c r="E148" s="27">
        <v>45196</v>
      </c>
      <c r="F148">
        <v>81</v>
      </c>
      <c r="G148">
        <v>5</v>
      </c>
      <c r="H148">
        <v>2024</v>
      </c>
      <c r="I148" t="s">
        <v>1081</v>
      </c>
      <c r="J148" t="s">
        <v>1080</v>
      </c>
      <c r="K148">
        <v>5</v>
      </c>
      <c r="L148" t="s">
        <v>1057</v>
      </c>
      <c r="M148">
        <v>9</v>
      </c>
    </row>
    <row r="149" spans="1:13" x14ac:dyDescent="0.3">
      <c r="A149" t="s">
        <v>787</v>
      </c>
      <c r="B149" t="s">
        <v>23</v>
      </c>
      <c r="C149">
        <v>135</v>
      </c>
      <c r="D149" t="s">
        <v>13</v>
      </c>
      <c r="E149" s="27">
        <v>45197</v>
      </c>
      <c r="F149">
        <v>92</v>
      </c>
      <c r="G149">
        <v>3.9</v>
      </c>
      <c r="H149">
        <v>2024</v>
      </c>
      <c r="I149" t="s">
        <v>1084</v>
      </c>
      <c r="J149" t="s">
        <v>1080</v>
      </c>
      <c r="K149">
        <v>4</v>
      </c>
      <c r="L149" t="s">
        <v>1057</v>
      </c>
      <c r="M149">
        <v>9</v>
      </c>
    </row>
    <row r="150" spans="1:13" x14ac:dyDescent="0.3">
      <c r="A150" t="s">
        <v>789</v>
      </c>
      <c r="B150" t="s">
        <v>19</v>
      </c>
      <c r="C150">
        <v>64</v>
      </c>
      <c r="D150" t="s">
        <v>13</v>
      </c>
      <c r="E150" s="27">
        <v>45198</v>
      </c>
      <c r="F150">
        <v>112</v>
      </c>
      <c r="G150">
        <v>2</v>
      </c>
      <c r="H150">
        <v>2024</v>
      </c>
      <c r="I150" t="s">
        <v>1082</v>
      </c>
      <c r="J150" t="s">
        <v>1076</v>
      </c>
      <c r="K150">
        <v>2</v>
      </c>
      <c r="L150" t="s">
        <v>1057</v>
      </c>
      <c r="M150">
        <v>9</v>
      </c>
    </row>
    <row r="151" spans="1:13" x14ac:dyDescent="0.3">
      <c r="A151" t="s">
        <v>794</v>
      </c>
      <c r="B151" t="s">
        <v>22</v>
      </c>
      <c r="C151">
        <v>93</v>
      </c>
      <c r="D151" t="s">
        <v>13</v>
      </c>
      <c r="E151" s="27">
        <v>45199</v>
      </c>
      <c r="F151">
        <v>170</v>
      </c>
      <c r="G151">
        <v>2.2000000000000002</v>
      </c>
      <c r="H151">
        <v>2024</v>
      </c>
      <c r="I151" t="s">
        <v>1077</v>
      </c>
      <c r="J151" t="s">
        <v>1076</v>
      </c>
      <c r="K151">
        <v>2</v>
      </c>
      <c r="L151" t="s">
        <v>1057</v>
      </c>
      <c r="M151">
        <v>9</v>
      </c>
    </row>
    <row r="152" spans="1:13" x14ac:dyDescent="0.3">
      <c r="A152" t="s">
        <v>800</v>
      </c>
      <c r="B152" t="s">
        <v>8</v>
      </c>
      <c r="C152">
        <v>29</v>
      </c>
      <c r="D152" t="s">
        <v>13</v>
      </c>
      <c r="E152" s="27">
        <v>45199</v>
      </c>
      <c r="F152">
        <v>80</v>
      </c>
      <c r="G152">
        <v>4.8</v>
      </c>
      <c r="H152">
        <v>2024</v>
      </c>
      <c r="I152" t="s">
        <v>1077</v>
      </c>
      <c r="J152" t="s">
        <v>1085</v>
      </c>
      <c r="K152">
        <v>5</v>
      </c>
      <c r="L152" t="s">
        <v>1057</v>
      </c>
      <c r="M152">
        <v>9</v>
      </c>
    </row>
    <row r="153" spans="1:13" x14ac:dyDescent="0.3">
      <c r="A153" t="s">
        <v>804</v>
      </c>
      <c r="B153" t="s">
        <v>14</v>
      </c>
      <c r="C153">
        <v>78</v>
      </c>
      <c r="D153" t="s">
        <v>13</v>
      </c>
      <c r="E153" s="27">
        <v>45200</v>
      </c>
      <c r="F153">
        <v>135</v>
      </c>
      <c r="G153">
        <v>4.0999999999999996</v>
      </c>
      <c r="H153">
        <v>2024</v>
      </c>
      <c r="I153" t="s">
        <v>1079</v>
      </c>
      <c r="J153" t="s">
        <v>1076</v>
      </c>
      <c r="K153">
        <v>4</v>
      </c>
      <c r="L153" t="s">
        <v>1058</v>
      </c>
      <c r="M153">
        <v>10</v>
      </c>
    </row>
    <row r="154" spans="1:13" x14ac:dyDescent="0.3">
      <c r="A154" t="s">
        <v>815</v>
      </c>
      <c r="B154" t="s">
        <v>24</v>
      </c>
      <c r="C154">
        <v>78</v>
      </c>
      <c r="D154" t="s">
        <v>13</v>
      </c>
      <c r="E154" s="27">
        <v>45202</v>
      </c>
      <c r="F154">
        <v>84</v>
      </c>
      <c r="G154">
        <v>4.5999999999999996</v>
      </c>
      <c r="H154">
        <v>2024</v>
      </c>
      <c r="I154" t="s">
        <v>1075</v>
      </c>
      <c r="J154" t="s">
        <v>1076</v>
      </c>
      <c r="K154">
        <v>5</v>
      </c>
      <c r="L154" t="s">
        <v>1058</v>
      </c>
      <c r="M154">
        <v>10</v>
      </c>
    </row>
    <row r="155" spans="1:13" x14ac:dyDescent="0.3">
      <c r="A155" t="s">
        <v>819</v>
      </c>
      <c r="B155" t="s">
        <v>16</v>
      </c>
      <c r="C155">
        <v>57</v>
      </c>
      <c r="D155" t="s">
        <v>13</v>
      </c>
      <c r="E155" s="27">
        <v>45203</v>
      </c>
      <c r="F155">
        <v>48</v>
      </c>
      <c r="G155">
        <v>4.5</v>
      </c>
      <c r="H155">
        <v>2024</v>
      </c>
      <c r="I155" t="s">
        <v>1081</v>
      </c>
      <c r="J155" t="s">
        <v>1078</v>
      </c>
      <c r="K155">
        <v>5</v>
      </c>
      <c r="L155" t="s">
        <v>1058</v>
      </c>
      <c r="M155">
        <v>10</v>
      </c>
    </row>
    <row r="156" spans="1:13" x14ac:dyDescent="0.3">
      <c r="A156" t="s">
        <v>821</v>
      </c>
      <c r="B156" t="s">
        <v>14</v>
      </c>
      <c r="C156">
        <v>138</v>
      </c>
      <c r="D156" t="s">
        <v>13</v>
      </c>
      <c r="E156" s="27">
        <v>45204</v>
      </c>
      <c r="F156">
        <v>155</v>
      </c>
      <c r="G156">
        <v>2.7</v>
      </c>
      <c r="H156">
        <v>2024</v>
      </c>
      <c r="I156" t="s">
        <v>1084</v>
      </c>
      <c r="J156" t="s">
        <v>1080</v>
      </c>
      <c r="K156">
        <v>3</v>
      </c>
      <c r="L156" t="s">
        <v>1058</v>
      </c>
      <c r="M156">
        <v>10</v>
      </c>
    </row>
    <row r="157" spans="1:13" x14ac:dyDescent="0.3">
      <c r="A157" t="s">
        <v>827</v>
      </c>
      <c r="B157" t="s">
        <v>15</v>
      </c>
      <c r="C157">
        <v>90</v>
      </c>
      <c r="D157" t="s">
        <v>13</v>
      </c>
      <c r="E157" s="27">
        <v>45205</v>
      </c>
      <c r="F157">
        <v>84</v>
      </c>
      <c r="G157">
        <v>3.9</v>
      </c>
      <c r="H157">
        <v>2024</v>
      </c>
      <c r="I157" t="s">
        <v>1082</v>
      </c>
      <c r="J157" t="s">
        <v>1076</v>
      </c>
      <c r="K157">
        <v>4</v>
      </c>
      <c r="L157" t="s">
        <v>1058</v>
      </c>
      <c r="M157">
        <v>10</v>
      </c>
    </row>
    <row r="158" spans="1:13" x14ac:dyDescent="0.3">
      <c r="A158" t="s">
        <v>839</v>
      </c>
      <c r="B158" t="s">
        <v>8</v>
      </c>
      <c r="C158">
        <v>119</v>
      </c>
      <c r="D158" t="s">
        <v>13</v>
      </c>
      <c r="E158" s="27">
        <v>45209</v>
      </c>
      <c r="F158">
        <v>111</v>
      </c>
      <c r="G158">
        <v>3.9</v>
      </c>
      <c r="H158">
        <v>2024</v>
      </c>
      <c r="I158" t="s">
        <v>1075</v>
      </c>
      <c r="J158" t="s">
        <v>1076</v>
      </c>
      <c r="K158">
        <v>4</v>
      </c>
      <c r="L158" t="s">
        <v>1058</v>
      </c>
      <c r="M158">
        <v>10</v>
      </c>
    </row>
    <row r="159" spans="1:13" x14ac:dyDescent="0.3">
      <c r="A159" t="s">
        <v>845</v>
      </c>
      <c r="B159" t="s">
        <v>21</v>
      </c>
      <c r="C159">
        <v>84</v>
      </c>
      <c r="D159" t="s">
        <v>13</v>
      </c>
      <c r="E159" s="27">
        <v>45210</v>
      </c>
      <c r="F159">
        <v>54</v>
      </c>
      <c r="G159">
        <v>3.3</v>
      </c>
      <c r="H159">
        <v>2024</v>
      </c>
      <c r="I159" t="s">
        <v>1081</v>
      </c>
      <c r="J159" t="s">
        <v>1076</v>
      </c>
      <c r="K159">
        <v>3</v>
      </c>
      <c r="L159" t="s">
        <v>1058</v>
      </c>
      <c r="M159">
        <v>10</v>
      </c>
    </row>
    <row r="160" spans="1:13" x14ac:dyDescent="0.3">
      <c r="A160" t="s">
        <v>849</v>
      </c>
      <c r="B160" t="s">
        <v>23</v>
      </c>
      <c r="C160">
        <v>126</v>
      </c>
      <c r="D160" t="s">
        <v>13</v>
      </c>
      <c r="E160" s="27">
        <v>45211</v>
      </c>
      <c r="F160">
        <v>50</v>
      </c>
      <c r="G160">
        <v>4.8</v>
      </c>
      <c r="H160">
        <v>2024</v>
      </c>
      <c r="I160" t="s">
        <v>1084</v>
      </c>
      <c r="J160" t="s">
        <v>1080</v>
      </c>
      <c r="K160">
        <v>5</v>
      </c>
      <c r="L160" t="s">
        <v>1058</v>
      </c>
      <c r="M160">
        <v>10</v>
      </c>
    </row>
    <row r="161" spans="1:13" x14ac:dyDescent="0.3">
      <c r="A161" t="s">
        <v>868</v>
      </c>
      <c r="B161" t="s">
        <v>23</v>
      </c>
      <c r="C161">
        <v>87</v>
      </c>
      <c r="D161" t="s">
        <v>13</v>
      </c>
      <c r="E161" s="27">
        <v>45215</v>
      </c>
      <c r="F161">
        <v>27</v>
      </c>
      <c r="G161">
        <v>4.2</v>
      </c>
      <c r="H161">
        <v>2024</v>
      </c>
      <c r="I161" t="s">
        <v>1083</v>
      </c>
      <c r="J161" t="s">
        <v>1076</v>
      </c>
      <c r="K161">
        <v>4</v>
      </c>
      <c r="L161" t="s">
        <v>1058</v>
      </c>
      <c r="M161">
        <v>10</v>
      </c>
    </row>
    <row r="162" spans="1:13" x14ac:dyDescent="0.3">
      <c r="A162" t="s">
        <v>876</v>
      </c>
      <c r="B162" t="s">
        <v>24</v>
      </c>
      <c r="C162">
        <v>166</v>
      </c>
      <c r="D162" t="s">
        <v>13</v>
      </c>
      <c r="E162" s="27">
        <v>45218</v>
      </c>
      <c r="F162">
        <v>29</v>
      </c>
      <c r="G162">
        <v>4.3</v>
      </c>
      <c r="H162">
        <v>2024</v>
      </c>
      <c r="I162" t="s">
        <v>1084</v>
      </c>
      <c r="J162" t="s">
        <v>1080</v>
      </c>
      <c r="K162">
        <v>4</v>
      </c>
      <c r="L162" t="s">
        <v>1058</v>
      </c>
      <c r="M162">
        <v>10</v>
      </c>
    </row>
    <row r="163" spans="1:13" x14ac:dyDescent="0.3">
      <c r="A163" t="s">
        <v>881</v>
      </c>
      <c r="B163" t="s">
        <v>19</v>
      </c>
      <c r="C163">
        <v>126</v>
      </c>
      <c r="D163" t="s">
        <v>13</v>
      </c>
      <c r="E163" s="27">
        <v>45219</v>
      </c>
      <c r="F163">
        <v>80</v>
      </c>
      <c r="G163">
        <v>4.7</v>
      </c>
      <c r="H163">
        <v>2024</v>
      </c>
      <c r="I163" t="s">
        <v>1082</v>
      </c>
      <c r="J163" t="s">
        <v>1080</v>
      </c>
      <c r="K163">
        <v>5</v>
      </c>
      <c r="L163" t="s">
        <v>1058</v>
      </c>
      <c r="M163">
        <v>10</v>
      </c>
    </row>
    <row r="164" spans="1:13" x14ac:dyDescent="0.3">
      <c r="A164" t="s">
        <v>886</v>
      </c>
      <c r="B164" t="s">
        <v>5</v>
      </c>
      <c r="C164">
        <v>54</v>
      </c>
      <c r="D164" t="s">
        <v>13</v>
      </c>
      <c r="E164" s="27">
        <v>45221</v>
      </c>
      <c r="F164">
        <v>120</v>
      </c>
      <c r="G164">
        <v>4.7</v>
      </c>
      <c r="H164">
        <v>2024</v>
      </c>
      <c r="I164" t="s">
        <v>1079</v>
      </c>
      <c r="J164" t="s">
        <v>1078</v>
      </c>
      <c r="K164">
        <v>5</v>
      </c>
      <c r="L164" t="s">
        <v>1058</v>
      </c>
      <c r="M164">
        <v>10</v>
      </c>
    </row>
    <row r="165" spans="1:13" x14ac:dyDescent="0.3">
      <c r="A165" t="s">
        <v>890</v>
      </c>
      <c r="B165" t="s">
        <v>24</v>
      </c>
      <c r="C165">
        <v>96</v>
      </c>
      <c r="D165" t="s">
        <v>13</v>
      </c>
      <c r="E165" s="27">
        <v>45222</v>
      </c>
      <c r="F165">
        <v>60</v>
      </c>
      <c r="G165">
        <v>4.5</v>
      </c>
      <c r="H165">
        <v>2024</v>
      </c>
      <c r="I165" t="s">
        <v>1083</v>
      </c>
      <c r="J165" t="s">
        <v>1076</v>
      </c>
      <c r="K165">
        <v>5</v>
      </c>
      <c r="L165" t="s">
        <v>1058</v>
      </c>
      <c r="M165">
        <v>10</v>
      </c>
    </row>
    <row r="166" spans="1:13" x14ac:dyDescent="0.3">
      <c r="A166" t="s">
        <v>904</v>
      </c>
      <c r="B166" t="s">
        <v>14</v>
      </c>
      <c r="C166">
        <v>143</v>
      </c>
      <c r="D166" t="s">
        <v>13</v>
      </c>
      <c r="E166" s="27">
        <v>45227</v>
      </c>
      <c r="F166">
        <v>58</v>
      </c>
      <c r="G166">
        <v>4.3</v>
      </c>
      <c r="H166">
        <v>2024</v>
      </c>
      <c r="I166" t="s">
        <v>1077</v>
      </c>
      <c r="J166" t="s">
        <v>1080</v>
      </c>
      <c r="K166">
        <v>4</v>
      </c>
      <c r="L166" t="s">
        <v>1058</v>
      </c>
      <c r="M166">
        <v>10</v>
      </c>
    </row>
    <row r="167" spans="1:13" x14ac:dyDescent="0.3">
      <c r="A167" t="s">
        <v>908</v>
      </c>
      <c r="B167" t="s">
        <v>21</v>
      </c>
      <c r="C167">
        <v>100</v>
      </c>
      <c r="D167" t="s">
        <v>13</v>
      </c>
      <c r="E167" s="27">
        <v>45227</v>
      </c>
      <c r="F167">
        <v>150</v>
      </c>
      <c r="G167">
        <v>2.6</v>
      </c>
      <c r="H167">
        <v>2024</v>
      </c>
      <c r="I167" t="s">
        <v>1077</v>
      </c>
      <c r="J167" t="s">
        <v>1076</v>
      </c>
      <c r="K167">
        <v>3</v>
      </c>
      <c r="L167" t="s">
        <v>1058</v>
      </c>
      <c r="M167">
        <v>10</v>
      </c>
    </row>
    <row r="168" spans="1:13" x14ac:dyDescent="0.3">
      <c r="A168" t="s">
        <v>916</v>
      </c>
      <c r="B168" t="s">
        <v>23</v>
      </c>
      <c r="C168">
        <v>165</v>
      </c>
      <c r="D168" t="s">
        <v>13</v>
      </c>
      <c r="E168" s="27">
        <v>45231</v>
      </c>
      <c r="F168">
        <v>66</v>
      </c>
      <c r="G168">
        <v>4.8</v>
      </c>
      <c r="H168">
        <v>2024</v>
      </c>
      <c r="I168" t="s">
        <v>1081</v>
      </c>
      <c r="J168" t="s">
        <v>1080</v>
      </c>
      <c r="K168">
        <v>5</v>
      </c>
      <c r="L168" t="s">
        <v>1059</v>
      </c>
      <c r="M168">
        <v>11</v>
      </c>
    </row>
    <row r="169" spans="1:13" x14ac:dyDescent="0.3">
      <c r="A169" t="s">
        <v>918</v>
      </c>
      <c r="B169" t="s">
        <v>21</v>
      </c>
      <c r="C169">
        <v>103</v>
      </c>
      <c r="D169" t="s">
        <v>13</v>
      </c>
      <c r="E169" s="27">
        <v>45232</v>
      </c>
      <c r="F169">
        <v>66</v>
      </c>
      <c r="G169">
        <v>4.4000000000000004</v>
      </c>
      <c r="H169">
        <v>2024</v>
      </c>
      <c r="I169" t="s">
        <v>1084</v>
      </c>
      <c r="J169" t="s">
        <v>1076</v>
      </c>
      <c r="K169">
        <v>4</v>
      </c>
      <c r="L169" t="s">
        <v>1059</v>
      </c>
      <c r="M169">
        <v>11</v>
      </c>
    </row>
    <row r="170" spans="1:13" x14ac:dyDescent="0.3">
      <c r="A170" t="s">
        <v>923</v>
      </c>
      <c r="B170" t="s">
        <v>21</v>
      </c>
      <c r="C170">
        <v>105</v>
      </c>
      <c r="D170" t="s">
        <v>13</v>
      </c>
      <c r="E170" s="27">
        <v>45237</v>
      </c>
      <c r="F170">
        <v>112</v>
      </c>
      <c r="G170">
        <v>3.2</v>
      </c>
      <c r="H170">
        <v>2024</v>
      </c>
      <c r="I170" t="s">
        <v>1075</v>
      </c>
      <c r="J170" t="s">
        <v>1076</v>
      </c>
      <c r="K170">
        <v>3</v>
      </c>
      <c r="L170" t="s">
        <v>1059</v>
      </c>
      <c r="M170">
        <v>11</v>
      </c>
    </row>
    <row r="171" spans="1:13" x14ac:dyDescent="0.3">
      <c r="A171" t="s">
        <v>929</v>
      </c>
      <c r="B171" t="s">
        <v>12</v>
      </c>
      <c r="C171">
        <v>108</v>
      </c>
      <c r="D171" t="s">
        <v>13</v>
      </c>
      <c r="E171" s="27">
        <v>45239</v>
      </c>
      <c r="F171">
        <v>130</v>
      </c>
      <c r="G171">
        <v>2.7</v>
      </c>
      <c r="H171">
        <v>2024</v>
      </c>
      <c r="I171" t="s">
        <v>1084</v>
      </c>
      <c r="J171" t="s">
        <v>1076</v>
      </c>
      <c r="K171">
        <v>3</v>
      </c>
      <c r="L171" t="s">
        <v>1059</v>
      </c>
      <c r="M171">
        <v>11</v>
      </c>
    </row>
    <row r="172" spans="1:13" x14ac:dyDescent="0.3">
      <c r="A172" t="s">
        <v>932</v>
      </c>
      <c r="B172" t="s">
        <v>18</v>
      </c>
      <c r="C172">
        <v>89</v>
      </c>
      <c r="D172" t="s">
        <v>13</v>
      </c>
      <c r="E172" s="27">
        <v>45240</v>
      </c>
      <c r="F172">
        <v>88</v>
      </c>
      <c r="G172">
        <v>4.9000000000000004</v>
      </c>
      <c r="H172">
        <v>2024</v>
      </c>
      <c r="I172" t="s">
        <v>1082</v>
      </c>
      <c r="J172" t="s">
        <v>1076</v>
      </c>
      <c r="K172">
        <v>5</v>
      </c>
      <c r="L172" t="s">
        <v>1059</v>
      </c>
      <c r="M172">
        <v>11</v>
      </c>
    </row>
    <row r="173" spans="1:13" x14ac:dyDescent="0.3">
      <c r="A173" t="s">
        <v>934</v>
      </c>
      <c r="B173" t="s">
        <v>19</v>
      </c>
      <c r="C173">
        <v>84</v>
      </c>
      <c r="D173" t="s">
        <v>13</v>
      </c>
      <c r="E173" s="27">
        <v>45241</v>
      </c>
      <c r="F173">
        <v>66</v>
      </c>
      <c r="G173">
        <v>4.7</v>
      </c>
      <c r="H173">
        <v>2024</v>
      </c>
      <c r="I173" t="s">
        <v>1077</v>
      </c>
      <c r="J173" t="s">
        <v>1076</v>
      </c>
      <c r="K173">
        <v>5</v>
      </c>
      <c r="L173" t="s">
        <v>1059</v>
      </c>
      <c r="M173">
        <v>11</v>
      </c>
    </row>
    <row r="174" spans="1:13" x14ac:dyDescent="0.3">
      <c r="A174" t="s">
        <v>962</v>
      </c>
      <c r="B174" t="s">
        <v>15</v>
      </c>
      <c r="C174">
        <v>158</v>
      </c>
      <c r="D174" t="s">
        <v>13</v>
      </c>
      <c r="E174" s="27">
        <v>45254</v>
      </c>
      <c r="F174">
        <v>148</v>
      </c>
      <c r="G174">
        <v>4</v>
      </c>
      <c r="H174">
        <v>2024</v>
      </c>
      <c r="I174" t="s">
        <v>1082</v>
      </c>
      <c r="J174" t="s">
        <v>1080</v>
      </c>
      <c r="K174">
        <v>4</v>
      </c>
      <c r="L174" t="s">
        <v>1059</v>
      </c>
      <c r="M174">
        <v>11</v>
      </c>
    </row>
    <row r="175" spans="1:13" x14ac:dyDescent="0.3">
      <c r="A175" t="s">
        <v>965</v>
      </c>
      <c r="B175" t="s">
        <v>8</v>
      </c>
      <c r="C175">
        <v>104</v>
      </c>
      <c r="D175" t="s">
        <v>13</v>
      </c>
      <c r="E175" s="27">
        <v>45256</v>
      </c>
      <c r="F175">
        <v>41</v>
      </c>
      <c r="G175">
        <v>4.7</v>
      </c>
      <c r="H175">
        <v>2024</v>
      </c>
      <c r="I175" t="s">
        <v>1079</v>
      </c>
      <c r="J175" t="s">
        <v>1076</v>
      </c>
      <c r="K175">
        <v>5</v>
      </c>
      <c r="L175" t="s">
        <v>1059</v>
      </c>
      <c r="M175">
        <v>11</v>
      </c>
    </row>
    <row r="176" spans="1:13" x14ac:dyDescent="0.3">
      <c r="A176" t="s">
        <v>973</v>
      </c>
      <c r="B176" t="s">
        <v>12</v>
      </c>
      <c r="C176">
        <v>126</v>
      </c>
      <c r="D176" t="s">
        <v>13</v>
      </c>
      <c r="E176" s="27">
        <v>45261</v>
      </c>
      <c r="F176">
        <v>33</v>
      </c>
      <c r="G176">
        <v>4.8</v>
      </c>
      <c r="H176">
        <v>2024</v>
      </c>
      <c r="I176" t="s">
        <v>1082</v>
      </c>
      <c r="J176" t="s">
        <v>1080</v>
      </c>
      <c r="K176">
        <v>5</v>
      </c>
      <c r="L176" t="s">
        <v>1060</v>
      </c>
      <c r="M176">
        <v>12</v>
      </c>
    </row>
    <row r="177" spans="1:13" x14ac:dyDescent="0.3">
      <c r="A177" t="s">
        <v>975</v>
      </c>
      <c r="B177" t="s">
        <v>12</v>
      </c>
      <c r="C177">
        <v>133</v>
      </c>
      <c r="D177" t="s">
        <v>13</v>
      </c>
      <c r="E177" s="27">
        <v>45261</v>
      </c>
      <c r="F177">
        <v>45</v>
      </c>
      <c r="G177">
        <v>2.6</v>
      </c>
      <c r="H177">
        <v>2024</v>
      </c>
      <c r="I177" t="s">
        <v>1082</v>
      </c>
      <c r="J177" t="s">
        <v>1080</v>
      </c>
      <c r="K177">
        <v>3</v>
      </c>
      <c r="L177" t="s">
        <v>1060</v>
      </c>
      <c r="M177">
        <v>12</v>
      </c>
    </row>
    <row r="178" spans="1:13" x14ac:dyDescent="0.3">
      <c r="A178" t="s">
        <v>983</v>
      </c>
      <c r="B178" t="s">
        <v>18</v>
      </c>
      <c r="C178">
        <v>38</v>
      </c>
      <c r="D178" t="s">
        <v>13</v>
      </c>
      <c r="E178" s="27">
        <v>45265</v>
      </c>
      <c r="F178">
        <v>27</v>
      </c>
      <c r="G178">
        <v>3.1</v>
      </c>
      <c r="H178">
        <v>2024</v>
      </c>
      <c r="I178" t="s">
        <v>1075</v>
      </c>
      <c r="J178" t="s">
        <v>1078</v>
      </c>
      <c r="K178">
        <v>3</v>
      </c>
      <c r="L178" t="s">
        <v>1060</v>
      </c>
      <c r="M178">
        <v>12</v>
      </c>
    </row>
    <row r="179" spans="1:13" x14ac:dyDescent="0.3">
      <c r="A179" t="s">
        <v>984</v>
      </c>
      <c r="B179" t="s">
        <v>14</v>
      </c>
      <c r="C179">
        <v>78</v>
      </c>
      <c r="D179" t="s">
        <v>13</v>
      </c>
      <c r="E179" s="27">
        <v>45267</v>
      </c>
      <c r="F179">
        <v>200</v>
      </c>
      <c r="G179">
        <v>2.4</v>
      </c>
      <c r="H179">
        <v>2024</v>
      </c>
      <c r="I179" t="s">
        <v>1084</v>
      </c>
      <c r="J179" t="s">
        <v>1076</v>
      </c>
      <c r="K179">
        <v>2</v>
      </c>
      <c r="L179" t="s">
        <v>1060</v>
      </c>
      <c r="M179">
        <v>12</v>
      </c>
    </row>
    <row r="180" spans="1:13" x14ac:dyDescent="0.3">
      <c r="A180" t="s">
        <v>991</v>
      </c>
      <c r="B180" t="s">
        <v>7</v>
      </c>
      <c r="C180">
        <v>46</v>
      </c>
      <c r="D180" t="s">
        <v>13</v>
      </c>
      <c r="E180" s="27">
        <v>45274</v>
      </c>
      <c r="F180">
        <v>135</v>
      </c>
      <c r="G180">
        <v>4.2</v>
      </c>
      <c r="H180">
        <v>2024</v>
      </c>
      <c r="I180" t="s">
        <v>1084</v>
      </c>
      <c r="J180" t="s">
        <v>1078</v>
      </c>
      <c r="K180">
        <v>4</v>
      </c>
      <c r="L180" t="s">
        <v>1060</v>
      </c>
      <c r="M180">
        <v>12</v>
      </c>
    </row>
    <row r="181" spans="1:13" x14ac:dyDescent="0.3">
      <c r="A181" t="s">
        <v>993</v>
      </c>
      <c r="B181" t="s">
        <v>15</v>
      </c>
      <c r="C181">
        <v>96</v>
      </c>
      <c r="D181" t="s">
        <v>13</v>
      </c>
      <c r="E181" s="27">
        <v>45275</v>
      </c>
      <c r="F181">
        <v>115</v>
      </c>
      <c r="G181">
        <v>4.9000000000000004</v>
      </c>
      <c r="H181">
        <v>2024</v>
      </c>
      <c r="I181" t="s">
        <v>1082</v>
      </c>
      <c r="J181" t="s">
        <v>1076</v>
      </c>
      <c r="K181">
        <v>5</v>
      </c>
      <c r="L181" t="s">
        <v>1060</v>
      </c>
      <c r="M181">
        <v>12</v>
      </c>
    </row>
    <row r="182" spans="1:13" x14ac:dyDescent="0.3">
      <c r="A182" t="s">
        <v>1008</v>
      </c>
      <c r="B182" t="s">
        <v>18</v>
      </c>
      <c r="C182">
        <v>147</v>
      </c>
      <c r="D182" t="s">
        <v>13</v>
      </c>
      <c r="E182" s="27">
        <v>45276</v>
      </c>
      <c r="F182">
        <v>76</v>
      </c>
      <c r="G182">
        <v>4.7</v>
      </c>
      <c r="H182">
        <v>2024</v>
      </c>
      <c r="I182" t="s">
        <v>1077</v>
      </c>
      <c r="J182" t="s">
        <v>1080</v>
      </c>
      <c r="K182">
        <v>5</v>
      </c>
      <c r="L182" t="s">
        <v>1060</v>
      </c>
      <c r="M182">
        <v>12</v>
      </c>
    </row>
    <row r="183" spans="1:13" x14ac:dyDescent="0.3">
      <c r="A183" t="s">
        <v>1009</v>
      </c>
      <c r="B183" t="s">
        <v>19</v>
      </c>
      <c r="C183">
        <v>126</v>
      </c>
      <c r="D183" t="s">
        <v>13</v>
      </c>
      <c r="E183" s="27">
        <v>45276</v>
      </c>
      <c r="F183">
        <v>185</v>
      </c>
      <c r="G183">
        <v>4.8</v>
      </c>
      <c r="H183">
        <v>2024</v>
      </c>
      <c r="I183" t="s">
        <v>1077</v>
      </c>
      <c r="J183" t="s">
        <v>1080</v>
      </c>
      <c r="K183">
        <v>5</v>
      </c>
      <c r="L183" t="s">
        <v>1060</v>
      </c>
      <c r="M183">
        <v>12</v>
      </c>
    </row>
    <row r="184" spans="1:13" x14ac:dyDescent="0.3">
      <c r="A184" t="s">
        <v>1011</v>
      </c>
      <c r="B184" t="s">
        <v>14</v>
      </c>
      <c r="C184">
        <v>32</v>
      </c>
      <c r="D184" t="s">
        <v>13</v>
      </c>
      <c r="E184" s="27">
        <v>45277</v>
      </c>
      <c r="F184">
        <v>148</v>
      </c>
      <c r="G184">
        <v>4</v>
      </c>
      <c r="H184">
        <v>2024</v>
      </c>
      <c r="I184" t="s">
        <v>1079</v>
      </c>
      <c r="J184" t="s">
        <v>1078</v>
      </c>
      <c r="K184">
        <v>4</v>
      </c>
      <c r="L184" t="s">
        <v>1060</v>
      </c>
      <c r="M184">
        <v>12</v>
      </c>
    </row>
    <row r="185" spans="1:13" x14ac:dyDescent="0.3">
      <c r="A185" t="s">
        <v>1014</v>
      </c>
      <c r="B185" t="s">
        <v>8</v>
      </c>
      <c r="C185">
        <v>93</v>
      </c>
      <c r="D185" t="s">
        <v>13</v>
      </c>
      <c r="E185" s="27">
        <v>45280</v>
      </c>
      <c r="F185">
        <v>38</v>
      </c>
      <c r="G185">
        <v>4.5</v>
      </c>
      <c r="H185">
        <v>2024</v>
      </c>
      <c r="I185" t="s">
        <v>1081</v>
      </c>
      <c r="J185" t="s">
        <v>1076</v>
      </c>
      <c r="K185">
        <v>5</v>
      </c>
      <c r="L185" t="s">
        <v>1060</v>
      </c>
      <c r="M185">
        <v>12</v>
      </c>
    </row>
    <row r="186" spans="1:13" x14ac:dyDescent="0.3">
      <c r="A186" t="s">
        <v>1016</v>
      </c>
      <c r="B186" t="s">
        <v>5</v>
      </c>
      <c r="C186">
        <v>89</v>
      </c>
      <c r="D186" t="s">
        <v>13</v>
      </c>
      <c r="E186" s="27">
        <v>45284</v>
      </c>
      <c r="F186">
        <v>88</v>
      </c>
      <c r="G186">
        <v>2.8</v>
      </c>
      <c r="H186">
        <v>2024</v>
      </c>
      <c r="I186" t="s">
        <v>1079</v>
      </c>
      <c r="J186" t="s">
        <v>1076</v>
      </c>
      <c r="K186">
        <v>3</v>
      </c>
      <c r="L186" t="s">
        <v>1060</v>
      </c>
      <c r="M186">
        <v>12</v>
      </c>
    </row>
    <row r="187" spans="1:13" x14ac:dyDescent="0.3">
      <c r="A187" t="s">
        <v>1022</v>
      </c>
      <c r="B187" t="s">
        <v>20</v>
      </c>
      <c r="C187">
        <v>106</v>
      </c>
      <c r="D187" t="s">
        <v>13</v>
      </c>
      <c r="E187" s="27">
        <v>45287</v>
      </c>
      <c r="F187">
        <v>46</v>
      </c>
      <c r="G187">
        <v>4.5999999999999996</v>
      </c>
      <c r="H187">
        <v>2024</v>
      </c>
      <c r="I187" t="s">
        <v>1081</v>
      </c>
      <c r="J187" t="s">
        <v>1076</v>
      </c>
      <c r="K187">
        <v>5</v>
      </c>
      <c r="L187" t="s">
        <v>1060</v>
      </c>
      <c r="M187">
        <v>12</v>
      </c>
    </row>
    <row r="188" spans="1:13" x14ac:dyDescent="0.3">
      <c r="A188" t="s">
        <v>1029</v>
      </c>
      <c r="B188" t="s">
        <v>7</v>
      </c>
      <c r="C188">
        <v>95</v>
      </c>
      <c r="D188" t="s">
        <v>13</v>
      </c>
      <c r="E188" s="27">
        <v>45289</v>
      </c>
      <c r="F188">
        <v>50</v>
      </c>
      <c r="G188">
        <v>2.9</v>
      </c>
      <c r="H188">
        <v>2024</v>
      </c>
      <c r="I188" t="s">
        <v>1082</v>
      </c>
      <c r="J188" t="s">
        <v>1076</v>
      </c>
      <c r="K188">
        <v>3</v>
      </c>
      <c r="L188" t="s">
        <v>1060</v>
      </c>
      <c r="M188">
        <v>12</v>
      </c>
    </row>
    <row r="189" spans="1:13" x14ac:dyDescent="0.3">
      <c r="A189" t="s">
        <v>1032</v>
      </c>
      <c r="B189" t="s">
        <v>15</v>
      </c>
      <c r="C189">
        <v>127</v>
      </c>
      <c r="D189" t="s">
        <v>13</v>
      </c>
      <c r="E189" s="27">
        <v>45290</v>
      </c>
      <c r="F189">
        <v>215</v>
      </c>
      <c r="G189">
        <v>3.8</v>
      </c>
      <c r="H189">
        <v>2024</v>
      </c>
      <c r="I189" t="s">
        <v>1077</v>
      </c>
      <c r="J189" t="s">
        <v>1080</v>
      </c>
      <c r="K189">
        <v>4</v>
      </c>
      <c r="L189" t="s">
        <v>1060</v>
      </c>
      <c r="M189">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3222F-DA9F-49EA-B946-5F919C7770C4}">
  <dimension ref="A1:M189"/>
  <sheetViews>
    <sheetView workbookViewId="0"/>
  </sheetViews>
  <sheetFormatPr defaultRowHeight="14.4" x14ac:dyDescent="0.3"/>
  <cols>
    <col min="1" max="1" width="18.19921875" bestFit="1" customWidth="1"/>
    <col min="2" max="2" width="18.3984375" bestFit="1" customWidth="1"/>
    <col min="3" max="3" width="15.19921875" bestFit="1" customWidth="1"/>
    <col min="4" max="4" width="20.59765625" bestFit="1" customWidth="1"/>
    <col min="5" max="5" width="17.69921875" bestFit="1" customWidth="1"/>
    <col min="6" max="6" width="22.59765625" bestFit="1" customWidth="1"/>
    <col min="7" max="7" width="23.59765625" bestFit="1" customWidth="1"/>
    <col min="8" max="8" width="10.09765625" bestFit="1" customWidth="1"/>
    <col min="9" max="9" width="18.09765625" bestFit="1" customWidth="1"/>
    <col min="10" max="10" width="21.3984375" bestFit="1" customWidth="1"/>
    <col min="11" max="11" width="20.59765625" bestFit="1" customWidth="1"/>
    <col min="12" max="12" width="24.3984375" bestFit="1" customWidth="1"/>
    <col min="13" max="13" width="29.3984375" bestFit="1" customWidth="1"/>
  </cols>
  <sheetData>
    <row r="1" spans="1:13" x14ac:dyDescent="0.3">
      <c r="A1" s="14" t="s">
        <v>1096</v>
      </c>
    </row>
    <row r="3" spans="1:13" x14ac:dyDescent="0.3">
      <c r="A3" t="s">
        <v>1062</v>
      </c>
      <c r="B3" t="s">
        <v>1063</v>
      </c>
      <c r="C3" t="s">
        <v>1064</v>
      </c>
      <c r="D3" t="s">
        <v>1065</v>
      </c>
      <c r="E3" t="s">
        <v>1066</v>
      </c>
      <c r="F3" t="s">
        <v>1067</v>
      </c>
      <c r="G3" t="s">
        <v>1068</v>
      </c>
      <c r="H3" t="s">
        <v>1069</v>
      </c>
      <c r="I3" t="s">
        <v>1070</v>
      </c>
      <c r="J3" t="s">
        <v>1071</v>
      </c>
      <c r="K3" t="s">
        <v>1072</v>
      </c>
      <c r="L3" t="s">
        <v>1073</v>
      </c>
      <c r="M3" t="s">
        <v>1074</v>
      </c>
    </row>
    <row r="4" spans="1:13" x14ac:dyDescent="0.3">
      <c r="A4" t="s">
        <v>33</v>
      </c>
      <c r="B4" t="s">
        <v>20</v>
      </c>
      <c r="C4">
        <v>103</v>
      </c>
      <c r="D4" t="s">
        <v>13</v>
      </c>
      <c r="E4" s="27">
        <v>44929</v>
      </c>
      <c r="F4">
        <v>148</v>
      </c>
      <c r="G4">
        <v>4.4000000000000004</v>
      </c>
      <c r="H4">
        <v>2023</v>
      </c>
      <c r="I4" t="s">
        <v>1075</v>
      </c>
      <c r="J4" t="s">
        <v>1076</v>
      </c>
      <c r="K4">
        <v>4</v>
      </c>
      <c r="L4" t="s">
        <v>1049</v>
      </c>
      <c r="M4">
        <v>1</v>
      </c>
    </row>
    <row r="5" spans="1:13" x14ac:dyDescent="0.3">
      <c r="A5" t="s">
        <v>47</v>
      </c>
      <c r="B5" t="s">
        <v>12</v>
      </c>
      <c r="C5">
        <v>38</v>
      </c>
      <c r="D5" t="s">
        <v>13</v>
      </c>
      <c r="E5" s="27">
        <v>44933</v>
      </c>
      <c r="F5">
        <v>92</v>
      </c>
      <c r="G5">
        <v>4.9000000000000004</v>
      </c>
      <c r="H5">
        <v>2023</v>
      </c>
      <c r="I5" t="s">
        <v>1077</v>
      </c>
      <c r="J5" t="s">
        <v>1078</v>
      </c>
      <c r="K5">
        <v>5</v>
      </c>
      <c r="L5" t="s">
        <v>1049</v>
      </c>
      <c r="M5">
        <v>1</v>
      </c>
    </row>
    <row r="6" spans="1:13" x14ac:dyDescent="0.3">
      <c r="A6" t="s">
        <v>48</v>
      </c>
      <c r="B6" t="s">
        <v>20</v>
      </c>
      <c r="C6">
        <v>67</v>
      </c>
      <c r="D6" t="s">
        <v>13</v>
      </c>
      <c r="E6" s="27">
        <v>44934</v>
      </c>
      <c r="F6">
        <v>165</v>
      </c>
      <c r="G6">
        <v>4.5</v>
      </c>
      <c r="H6">
        <v>2023</v>
      </c>
      <c r="I6" t="s">
        <v>1079</v>
      </c>
      <c r="J6" t="s">
        <v>1076</v>
      </c>
      <c r="K6">
        <v>5</v>
      </c>
      <c r="L6" t="s">
        <v>1049</v>
      </c>
      <c r="M6">
        <v>1</v>
      </c>
    </row>
    <row r="7" spans="1:13" x14ac:dyDescent="0.3">
      <c r="A7" t="s">
        <v>54</v>
      </c>
      <c r="B7" t="s">
        <v>22</v>
      </c>
      <c r="C7">
        <v>31</v>
      </c>
      <c r="D7" t="s">
        <v>13</v>
      </c>
      <c r="E7" s="27">
        <v>44936</v>
      </c>
      <c r="F7">
        <v>123</v>
      </c>
      <c r="G7">
        <v>2.9</v>
      </c>
      <c r="H7">
        <v>2023</v>
      </c>
      <c r="I7" t="s">
        <v>1075</v>
      </c>
      <c r="J7" t="s">
        <v>1078</v>
      </c>
      <c r="K7">
        <v>3</v>
      </c>
      <c r="L7" t="s">
        <v>1049</v>
      </c>
      <c r="M7">
        <v>1</v>
      </c>
    </row>
    <row r="8" spans="1:13" x14ac:dyDescent="0.3">
      <c r="A8" t="s">
        <v>64</v>
      </c>
      <c r="B8" t="s">
        <v>19</v>
      </c>
      <c r="C8">
        <v>81</v>
      </c>
      <c r="D8" t="s">
        <v>13</v>
      </c>
      <c r="E8" s="27">
        <v>44943</v>
      </c>
      <c r="F8">
        <v>86</v>
      </c>
      <c r="G8">
        <v>2.4</v>
      </c>
      <c r="H8">
        <v>2023</v>
      </c>
      <c r="I8" t="s">
        <v>1075</v>
      </c>
      <c r="J8" t="s">
        <v>1076</v>
      </c>
      <c r="K8">
        <v>2</v>
      </c>
      <c r="L8" t="s">
        <v>1049</v>
      </c>
      <c r="M8">
        <v>1</v>
      </c>
    </row>
    <row r="9" spans="1:13" x14ac:dyDescent="0.3">
      <c r="A9" t="s">
        <v>66</v>
      </c>
      <c r="B9" t="s">
        <v>12</v>
      </c>
      <c r="C9">
        <v>74</v>
      </c>
      <c r="D9" t="s">
        <v>13</v>
      </c>
      <c r="E9" s="27">
        <v>44943</v>
      </c>
      <c r="F9">
        <v>96</v>
      </c>
      <c r="G9">
        <v>4.7</v>
      </c>
      <c r="H9">
        <v>2023</v>
      </c>
      <c r="I9" t="s">
        <v>1075</v>
      </c>
      <c r="J9" t="s">
        <v>1076</v>
      </c>
      <c r="K9">
        <v>5</v>
      </c>
      <c r="L9" t="s">
        <v>1049</v>
      </c>
      <c r="M9">
        <v>1</v>
      </c>
    </row>
    <row r="10" spans="1:13" x14ac:dyDescent="0.3">
      <c r="A10" t="s">
        <v>77</v>
      </c>
      <c r="B10" t="s">
        <v>14</v>
      </c>
      <c r="C10">
        <v>100</v>
      </c>
      <c r="D10" t="s">
        <v>13</v>
      </c>
      <c r="E10" s="27">
        <v>44947</v>
      </c>
      <c r="F10">
        <v>135</v>
      </c>
      <c r="G10">
        <v>3.8</v>
      </c>
      <c r="H10">
        <v>2023</v>
      </c>
      <c r="I10" t="s">
        <v>1077</v>
      </c>
      <c r="J10" t="s">
        <v>1076</v>
      </c>
      <c r="K10">
        <v>4</v>
      </c>
      <c r="L10" t="s">
        <v>1049</v>
      </c>
      <c r="M10">
        <v>1</v>
      </c>
    </row>
    <row r="11" spans="1:13" x14ac:dyDescent="0.3">
      <c r="A11" t="s">
        <v>87</v>
      </c>
      <c r="B11" t="s">
        <v>18</v>
      </c>
      <c r="C11">
        <v>130</v>
      </c>
      <c r="D11" t="s">
        <v>13</v>
      </c>
      <c r="E11" s="27">
        <v>44950</v>
      </c>
      <c r="F11">
        <v>126</v>
      </c>
      <c r="G11">
        <v>2.5</v>
      </c>
      <c r="H11">
        <v>2023</v>
      </c>
      <c r="I11" t="s">
        <v>1075</v>
      </c>
      <c r="J11" t="s">
        <v>1080</v>
      </c>
      <c r="K11">
        <v>3</v>
      </c>
      <c r="L11" t="s">
        <v>1049</v>
      </c>
      <c r="M11">
        <v>1</v>
      </c>
    </row>
    <row r="12" spans="1:13" x14ac:dyDescent="0.3">
      <c r="A12" t="s">
        <v>90</v>
      </c>
      <c r="B12" t="s">
        <v>17</v>
      </c>
      <c r="C12">
        <v>147</v>
      </c>
      <c r="D12" t="s">
        <v>13</v>
      </c>
      <c r="E12" s="27">
        <v>44951</v>
      </c>
      <c r="F12">
        <v>105</v>
      </c>
      <c r="G12">
        <v>4.4000000000000004</v>
      </c>
      <c r="H12">
        <v>2023</v>
      </c>
      <c r="I12" t="s">
        <v>1081</v>
      </c>
      <c r="J12" t="s">
        <v>1080</v>
      </c>
      <c r="K12">
        <v>4</v>
      </c>
      <c r="L12" t="s">
        <v>1049</v>
      </c>
      <c r="M12">
        <v>1</v>
      </c>
    </row>
    <row r="13" spans="1:13" x14ac:dyDescent="0.3">
      <c r="A13" t="s">
        <v>93</v>
      </c>
      <c r="B13" t="s">
        <v>18</v>
      </c>
      <c r="C13">
        <v>124</v>
      </c>
      <c r="D13" t="s">
        <v>13</v>
      </c>
      <c r="E13" s="27">
        <v>44953</v>
      </c>
      <c r="F13">
        <v>215</v>
      </c>
      <c r="G13">
        <v>4.0999999999999996</v>
      </c>
      <c r="H13">
        <v>2023</v>
      </c>
      <c r="I13" t="s">
        <v>1082</v>
      </c>
      <c r="J13" t="s">
        <v>1080</v>
      </c>
      <c r="K13">
        <v>4</v>
      </c>
      <c r="L13" t="s">
        <v>1049</v>
      </c>
      <c r="M13">
        <v>1</v>
      </c>
    </row>
    <row r="14" spans="1:13" x14ac:dyDescent="0.3">
      <c r="A14" t="s">
        <v>106</v>
      </c>
      <c r="B14" t="s">
        <v>18</v>
      </c>
      <c r="C14">
        <v>45</v>
      </c>
      <c r="D14" t="s">
        <v>13</v>
      </c>
      <c r="E14" s="27">
        <v>44958</v>
      </c>
      <c r="F14">
        <v>34</v>
      </c>
      <c r="G14">
        <v>3.7</v>
      </c>
      <c r="H14">
        <v>2023</v>
      </c>
      <c r="I14" t="s">
        <v>1081</v>
      </c>
      <c r="J14" t="s">
        <v>1078</v>
      </c>
      <c r="K14">
        <v>4</v>
      </c>
      <c r="L14" t="s">
        <v>1050</v>
      </c>
      <c r="M14">
        <v>2</v>
      </c>
    </row>
    <row r="15" spans="1:13" x14ac:dyDescent="0.3">
      <c r="A15" t="s">
        <v>110</v>
      </c>
      <c r="B15" t="s">
        <v>8</v>
      </c>
      <c r="C15">
        <v>137</v>
      </c>
      <c r="D15" t="s">
        <v>13</v>
      </c>
      <c r="E15" s="27">
        <v>44958</v>
      </c>
      <c r="F15">
        <v>90</v>
      </c>
      <c r="G15">
        <v>4.0999999999999996</v>
      </c>
      <c r="H15">
        <v>2023</v>
      </c>
      <c r="I15" t="s">
        <v>1081</v>
      </c>
      <c r="J15" t="s">
        <v>1080</v>
      </c>
      <c r="K15">
        <v>4</v>
      </c>
      <c r="L15" t="s">
        <v>1050</v>
      </c>
      <c r="M15">
        <v>2</v>
      </c>
    </row>
    <row r="16" spans="1:13" x14ac:dyDescent="0.3">
      <c r="A16" t="s">
        <v>118</v>
      </c>
      <c r="B16" t="s">
        <v>15</v>
      </c>
      <c r="C16">
        <v>135</v>
      </c>
      <c r="D16" t="s">
        <v>13</v>
      </c>
      <c r="E16" s="27">
        <v>44964</v>
      </c>
      <c r="F16">
        <v>35</v>
      </c>
      <c r="G16">
        <v>4.8</v>
      </c>
      <c r="H16">
        <v>2023</v>
      </c>
      <c r="I16" t="s">
        <v>1075</v>
      </c>
      <c r="J16" t="s">
        <v>1080</v>
      </c>
      <c r="K16">
        <v>5</v>
      </c>
      <c r="L16" t="s">
        <v>1050</v>
      </c>
      <c r="M16">
        <v>2</v>
      </c>
    </row>
    <row r="17" spans="1:13" x14ac:dyDescent="0.3">
      <c r="A17" t="s">
        <v>128</v>
      </c>
      <c r="B17" t="s">
        <v>22</v>
      </c>
      <c r="C17">
        <v>67</v>
      </c>
      <c r="D17" t="s">
        <v>13</v>
      </c>
      <c r="E17" s="27">
        <v>44968</v>
      </c>
      <c r="F17">
        <v>24</v>
      </c>
      <c r="G17">
        <v>4.3</v>
      </c>
      <c r="H17">
        <v>2023</v>
      </c>
      <c r="I17" t="s">
        <v>1077</v>
      </c>
      <c r="J17" t="s">
        <v>1076</v>
      </c>
      <c r="K17">
        <v>4</v>
      </c>
      <c r="L17" t="s">
        <v>1050</v>
      </c>
      <c r="M17">
        <v>2</v>
      </c>
    </row>
    <row r="18" spans="1:13" x14ac:dyDescent="0.3">
      <c r="A18" t="s">
        <v>132</v>
      </c>
      <c r="B18" t="s">
        <v>12</v>
      </c>
      <c r="C18">
        <v>127</v>
      </c>
      <c r="D18" t="s">
        <v>13</v>
      </c>
      <c r="E18" s="27">
        <v>44970</v>
      </c>
      <c r="F18">
        <v>165</v>
      </c>
      <c r="G18">
        <v>4.7</v>
      </c>
      <c r="H18">
        <v>2023</v>
      </c>
      <c r="I18" t="s">
        <v>1083</v>
      </c>
      <c r="J18" t="s">
        <v>1080</v>
      </c>
      <c r="K18">
        <v>5</v>
      </c>
      <c r="L18" t="s">
        <v>1050</v>
      </c>
      <c r="M18">
        <v>2</v>
      </c>
    </row>
    <row r="19" spans="1:13" x14ac:dyDescent="0.3">
      <c r="A19" t="s">
        <v>135</v>
      </c>
      <c r="B19" t="s">
        <v>23</v>
      </c>
      <c r="C19">
        <v>80</v>
      </c>
      <c r="D19" t="s">
        <v>13</v>
      </c>
      <c r="E19" s="27">
        <v>44971</v>
      </c>
      <c r="F19">
        <v>155</v>
      </c>
      <c r="G19">
        <v>3.2</v>
      </c>
      <c r="H19">
        <v>2023</v>
      </c>
      <c r="I19" t="s">
        <v>1075</v>
      </c>
      <c r="J19" t="s">
        <v>1076</v>
      </c>
      <c r="K19">
        <v>3</v>
      </c>
      <c r="L19" t="s">
        <v>1050</v>
      </c>
      <c r="M19">
        <v>2</v>
      </c>
    </row>
    <row r="20" spans="1:13" x14ac:dyDescent="0.3">
      <c r="A20" t="s">
        <v>139</v>
      </c>
      <c r="B20" t="s">
        <v>18</v>
      </c>
      <c r="C20">
        <v>38</v>
      </c>
      <c r="D20" t="s">
        <v>13</v>
      </c>
      <c r="E20" s="27">
        <v>44972</v>
      </c>
      <c r="F20">
        <v>100</v>
      </c>
      <c r="G20">
        <v>4.8</v>
      </c>
      <c r="H20">
        <v>2023</v>
      </c>
      <c r="I20" t="s">
        <v>1081</v>
      </c>
      <c r="J20" t="s">
        <v>1078</v>
      </c>
      <c r="K20">
        <v>5</v>
      </c>
      <c r="L20" t="s">
        <v>1050</v>
      </c>
      <c r="M20">
        <v>2</v>
      </c>
    </row>
    <row r="21" spans="1:13" x14ac:dyDescent="0.3">
      <c r="A21" t="s">
        <v>154</v>
      </c>
      <c r="B21" t="s">
        <v>15</v>
      </c>
      <c r="C21">
        <v>130</v>
      </c>
      <c r="D21" t="s">
        <v>13</v>
      </c>
      <c r="E21" s="27">
        <v>44978</v>
      </c>
      <c r="F21">
        <v>150</v>
      </c>
      <c r="G21">
        <v>1</v>
      </c>
      <c r="H21">
        <v>2023</v>
      </c>
      <c r="I21" t="s">
        <v>1075</v>
      </c>
      <c r="J21" t="s">
        <v>1080</v>
      </c>
      <c r="K21">
        <v>1</v>
      </c>
      <c r="L21" t="s">
        <v>1050</v>
      </c>
      <c r="M21">
        <v>2</v>
      </c>
    </row>
    <row r="22" spans="1:13" x14ac:dyDescent="0.3">
      <c r="A22" t="s">
        <v>158</v>
      </c>
      <c r="B22" t="s">
        <v>19</v>
      </c>
      <c r="C22">
        <v>115</v>
      </c>
      <c r="D22" t="s">
        <v>13</v>
      </c>
      <c r="E22" s="27">
        <v>44980</v>
      </c>
      <c r="F22">
        <v>150</v>
      </c>
      <c r="G22">
        <v>4.0999999999999996</v>
      </c>
      <c r="H22">
        <v>2023</v>
      </c>
      <c r="I22" t="s">
        <v>1084</v>
      </c>
      <c r="J22" t="s">
        <v>1076</v>
      </c>
      <c r="K22">
        <v>4</v>
      </c>
      <c r="L22" t="s">
        <v>1050</v>
      </c>
      <c r="M22">
        <v>2</v>
      </c>
    </row>
    <row r="23" spans="1:13" x14ac:dyDescent="0.3">
      <c r="A23" t="s">
        <v>163</v>
      </c>
      <c r="B23" t="s">
        <v>17</v>
      </c>
      <c r="C23">
        <v>151</v>
      </c>
      <c r="D23" t="s">
        <v>13</v>
      </c>
      <c r="E23" s="27">
        <v>44983</v>
      </c>
      <c r="F23">
        <v>46</v>
      </c>
      <c r="G23">
        <v>4.9000000000000004</v>
      </c>
      <c r="H23">
        <v>2023</v>
      </c>
      <c r="I23" t="s">
        <v>1079</v>
      </c>
      <c r="J23" t="s">
        <v>1080</v>
      </c>
      <c r="K23">
        <v>5</v>
      </c>
      <c r="L23" t="s">
        <v>1050</v>
      </c>
      <c r="M23">
        <v>2</v>
      </c>
    </row>
    <row r="24" spans="1:13" x14ac:dyDescent="0.3">
      <c r="A24" t="s">
        <v>168</v>
      </c>
      <c r="B24" t="s">
        <v>22</v>
      </c>
      <c r="C24">
        <v>42</v>
      </c>
      <c r="D24" t="s">
        <v>13</v>
      </c>
      <c r="E24" s="27">
        <v>44985</v>
      </c>
      <c r="F24">
        <v>111</v>
      </c>
      <c r="G24">
        <v>3</v>
      </c>
      <c r="H24">
        <v>2023</v>
      </c>
      <c r="I24" t="s">
        <v>1075</v>
      </c>
      <c r="J24" t="s">
        <v>1078</v>
      </c>
      <c r="K24">
        <v>3</v>
      </c>
      <c r="L24" t="s">
        <v>1050</v>
      </c>
      <c r="M24">
        <v>2</v>
      </c>
    </row>
    <row r="25" spans="1:13" x14ac:dyDescent="0.3">
      <c r="A25" t="s">
        <v>172</v>
      </c>
      <c r="B25" t="s">
        <v>8</v>
      </c>
      <c r="C25">
        <v>90</v>
      </c>
      <c r="D25" t="s">
        <v>13</v>
      </c>
      <c r="E25" s="27">
        <v>44986</v>
      </c>
      <c r="F25">
        <v>170</v>
      </c>
      <c r="G25">
        <v>3.7</v>
      </c>
      <c r="H25">
        <v>2023</v>
      </c>
      <c r="I25" t="s">
        <v>1081</v>
      </c>
      <c r="J25" t="s">
        <v>1076</v>
      </c>
      <c r="K25">
        <v>4</v>
      </c>
      <c r="L25" t="s">
        <v>1051</v>
      </c>
      <c r="M25">
        <v>3</v>
      </c>
    </row>
    <row r="26" spans="1:13" x14ac:dyDescent="0.3">
      <c r="A26" t="s">
        <v>176</v>
      </c>
      <c r="B26" t="s">
        <v>24</v>
      </c>
      <c r="C26">
        <v>137</v>
      </c>
      <c r="D26" t="s">
        <v>13</v>
      </c>
      <c r="E26" s="27">
        <v>44986</v>
      </c>
      <c r="F26">
        <v>114</v>
      </c>
      <c r="G26">
        <v>3.2</v>
      </c>
      <c r="H26">
        <v>2023</v>
      </c>
      <c r="I26" t="s">
        <v>1081</v>
      </c>
      <c r="J26" t="s">
        <v>1080</v>
      </c>
      <c r="K26">
        <v>3</v>
      </c>
      <c r="L26" t="s">
        <v>1051</v>
      </c>
      <c r="M26">
        <v>3</v>
      </c>
    </row>
    <row r="27" spans="1:13" x14ac:dyDescent="0.3">
      <c r="A27" t="s">
        <v>177</v>
      </c>
      <c r="B27" t="s">
        <v>24</v>
      </c>
      <c r="C27">
        <v>43</v>
      </c>
      <c r="D27" t="s">
        <v>13</v>
      </c>
      <c r="E27" s="27">
        <v>44986</v>
      </c>
      <c r="F27">
        <v>99</v>
      </c>
      <c r="G27">
        <v>4.7</v>
      </c>
      <c r="H27">
        <v>2023</v>
      </c>
      <c r="I27" t="s">
        <v>1081</v>
      </c>
      <c r="J27" t="s">
        <v>1078</v>
      </c>
      <c r="K27">
        <v>5</v>
      </c>
      <c r="L27" t="s">
        <v>1051</v>
      </c>
      <c r="M27">
        <v>3</v>
      </c>
    </row>
    <row r="28" spans="1:13" x14ac:dyDescent="0.3">
      <c r="A28" t="s">
        <v>178</v>
      </c>
      <c r="B28" t="s">
        <v>18</v>
      </c>
      <c r="C28">
        <v>114</v>
      </c>
      <c r="D28" t="s">
        <v>13</v>
      </c>
      <c r="E28" s="27">
        <v>44987</v>
      </c>
      <c r="F28">
        <v>23</v>
      </c>
      <c r="G28">
        <v>4.8</v>
      </c>
      <c r="H28">
        <v>2023</v>
      </c>
      <c r="I28" t="s">
        <v>1084</v>
      </c>
      <c r="J28" t="s">
        <v>1076</v>
      </c>
      <c r="K28">
        <v>5</v>
      </c>
      <c r="L28" t="s">
        <v>1051</v>
      </c>
      <c r="M28">
        <v>3</v>
      </c>
    </row>
    <row r="29" spans="1:13" x14ac:dyDescent="0.3">
      <c r="A29" t="s">
        <v>196</v>
      </c>
      <c r="B29" t="s">
        <v>23</v>
      </c>
      <c r="C29">
        <v>75</v>
      </c>
      <c r="D29" t="s">
        <v>13</v>
      </c>
      <c r="E29" s="27">
        <v>44989</v>
      </c>
      <c r="F29">
        <v>40</v>
      </c>
      <c r="G29">
        <v>3.4</v>
      </c>
      <c r="H29">
        <v>2023</v>
      </c>
      <c r="I29" t="s">
        <v>1077</v>
      </c>
      <c r="J29" t="s">
        <v>1076</v>
      </c>
      <c r="K29">
        <v>3</v>
      </c>
      <c r="L29" t="s">
        <v>1051</v>
      </c>
      <c r="M29">
        <v>3</v>
      </c>
    </row>
    <row r="30" spans="1:13" x14ac:dyDescent="0.3">
      <c r="A30" t="s">
        <v>205</v>
      </c>
      <c r="B30" t="s">
        <v>16</v>
      </c>
      <c r="C30">
        <v>73</v>
      </c>
      <c r="D30" t="s">
        <v>13</v>
      </c>
      <c r="E30" s="27">
        <v>44991</v>
      </c>
      <c r="F30">
        <v>215</v>
      </c>
      <c r="G30">
        <v>3.6</v>
      </c>
      <c r="H30">
        <v>2023</v>
      </c>
      <c r="I30" t="s">
        <v>1083</v>
      </c>
      <c r="J30" t="s">
        <v>1076</v>
      </c>
      <c r="K30">
        <v>4</v>
      </c>
      <c r="L30" t="s">
        <v>1051</v>
      </c>
      <c r="M30">
        <v>3</v>
      </c>
    </row>
    <row r="31" spans="1:13" x14ac:dyDescent="0.3">
      <c r="A31" t="s">
        <v>206</v>
      </c>
      <c r="B31" t="s">
        <v>22</v>
      </c>
      <c r="C31">
        <v>62</v>
      </c>
      <c r="D31" t="s">
        <v>13</v>
      </c>
      <c r="E31" s="27">
        <v>44991</v>
      </c>
      <c r="F31">
        <v>32</v>
      </c>
      <c r="G31">
        <v>0.7</v>
      </c>
      <c r="H31">
        <v>2023</v>
      </c>
      <c r="I31" t="s">
        <v>1083</v>
      </c>
      <c r="J31" t="s">
        <v>1076</v>
      </c>
      <c r="K31">
        <v>1</v>
      </c>
      <c r="L31" t="s">
        <v>1051</v>
      </c>
      <c r="M31">
        <v>3</v>
      </c>
    </row>
    <row r="32" spans="1:13" x14ac:dyDescent="0.3">
      <c r="A32" t="s">
        <v>212</v>
      </c>
      <c r="B32" t="s">
        <v>14</v>
      </c>
      <c r="C32">
        <v>41</v>
      </c>
      <c r="D32" t="s">
        <v>13</v>
      </c>
      <c r="E32" s="27">
        <v>44992</v>
      </c>
      <c r="F32">
        <v>68</v>
      </c>
      <c r="G32">
        <v>4</v>
      </c>
      <c r="H32">
        <v>2023</v>
      </c>
      <c r="I32" t="s">
        <v>1075</v>
      </c>
      <c r="J32" t="s">
        <v>1078</v>
      </c>
      <c r="K32">
        <v>4</v>
      </c>
      <c r="L32" t="s">
        <v>1051</v>
      </c>
      <c r="M32">
        <v>3</v>
      </c>
    </row>
    <row r="33" spans="1:13" x14ac:dyDescent="0.3">
      <c r="A33" t="s">
        <v>219</v>
      </c>
      <c r="B33" t="s">
        <v>15</v>
      </c>
      <c r="C33">
        <v>85</v>
      </c>
      <c r="D33" t="s">
        <v>13</v>
      </c>
      <c r="E33" s="27">
        <v>44995</v>
      </c>
      <c r="F33">
        <v>46</v>
      </c>
      <c r="G33">
        <v>4.9000000000000004</v>
      </c>
      <c r="H33">
        <v>2023</v>
      </c>
      <c r="I33" t="s">
        <v>1082</v>
      </c>
      <c r="J33" t="s">
        <v>1076</v>
      </c>
      <c r="K33">
        <v>5</v>
      </c>
      <c r="L33" t="s">
        <v>1051</v>
      </c>
      <c r="M33">
        <v>3</v>
      </c>
    </row>
    <row r="34" spans="1:13" x14ac:dyDescent="0.3">
      <c r="A34" t="s">
        <v>221</v>
      </c>
      <c r="B34" t="s">
        <v>15</v>
      </c>
      <c r="C34">
        <v>63</v>
      </c>
      <c r="D34" t="s">
        <v>13</v>
      </c>
      <c r="E34" s="27">
        <v>44995</v>
      </c>
      <c r="F34">
        <v>48</v>
      </c>
      <c r="G34">
        <v>5</v>
      </c>
      <c r="H34">
        <v>2023</v>
      </c>
      <c r="I34" t="s">
        <v>1082</v>
      </c>
      <c r="J34" t="s">
        <v>1076</v>
      </c>
      <c r="K34">
        <v>5</v>
      </c>
      <c r="L34" t="s">
        <v>1051</v>
      </c>
      <c r="M34">
        <v>3</v>
      </c>
    </row>
    <row r="35" spans="1:13" x14ac:dyDescent="0.3">
      <c r="A35" t="s">
        <v>223</v>
      </c>
      <c r="B35" t="s">
        <v>15</v>
      </c>
      <c r="C35">
        <v>71</v>
      </c>
      <c r="D35" t="s">
        <v>13</v>
      </c>
      <c r="E35" s="27">
        <v>44995</v>
      </c>
      <c r="F35">
        <v>105</v>
      </c>
      <c r="G35">
        <v>4</v>
      </c>
      <c r="H35">
        <v>2023</v>
      </c>
      <c r="I35" t="s">
        <v>1082</v>
      </c>
      <c r="J35" t="s">
        <v>1076</v>
      </c>
      <c r="K35">
        <v>4</v>
      </c>
      <c r="L35" t="s">
        <v>1051</v>
      </c>
      <c r="M35">
        <v>3</v>
      </c>
    </row>
    <row r="36" spans="1:13" x14ac:dyDescent="0.3">
      <c r="A36" t="s">
        <v>224</v>
      </c>
      <c r="B36" t="s">
        <v>12</v>
      </c>
      <c r="C36">
        <v>100</v>
      </c>
      <c r="D36" t="s">
        <v>13</v>
      </c>
      <c r="E36" s="27">
        <v>44996</v>
      </c>
      <c r="F36">
        <v>44</v>
      </c>
      <c r="G36">
        <v>3.6</v>
      </c>
      <c r="H36">
        <v>2023</v>
      </c>
      <c r="I36" t="s">
        <v>1077</v>
      </c>
      <c r="J36" t="s">
        <v>1076</v>
      </c>
      <c r="K36">
        <v>4</v>
      </c>
      <c r="L36" t="s">
        <v>1051</v>
      </c>
      <c r="M36">
        <v>3</v>
      </c>
    </row>
    <row r="37" spans="1:13" x14ac:dyDescent="0.3">
      <c r="A37" t="s">
        <v>228</v>
      </c>
      <c r="B37" t="s">
        <v>17</v>
      </c>
      <c r="C37">
        <v>63</v>
      </c>
      <c r="D37" t="s">
        <v>13</v>
      </c>
      <c r="E37" s="27">
        <v>44996</v>
      </c>
      <c r="F37">
        <v>42</v>
      </c>
      <c r="G37">
        <v>4</v>
      </c>
      <c r="H37">
        <v>2023</v>
      </c>
      <c r="I37" t="s">
        <v>1077</v>
      </c>
      <c r="J37" t="s">
        <v>1076</v>
      </c>
      <c r="K37">
        <v>4</v>
      </c>
      <c r="L37" t="s">
        <v>1051</v>
      </c>
      <c r="M37">
        <v>3</v>
      </c>
    </row>
    <row r="38" spans="1:13" x14ac:dyDescent="0.3">
      <c r="A38" t="s">
        <v>229</v>
      </c>
      <c r="B38" t="s">
        <v>22</v>
      </c>
      <c r="C38">
        <v>83</v>
      </c>
      <c r="D38" t="s">
        <v>13</v>
      </c>
      <c r="E38" s="27">
        <v>44996</v>
      </c>
      <c r="F38">
        <v>42</v>
      </c>
      <c r="G38">
        <v>4.2</v>
      </c>
      <c r="H38">
        <v>2023</v>
      </c>
      <c r="I38" t="s">
        <v>1077</v>
      </c>
      <c r="J38" t="s">
        <v>1076</v>
      </c>
      <c r="K38">
        <v>4</v>
      </c>
      <c r="L38" t="s">
        <v>1051</v>
      </c>
      <c r="M38">
        <v>3</v>
      </c>
    </row>
    <row r="39" spans="1:13" x14ac:dyDescent="0.3">
      <c r="A39" t="s">
        <v>231</v>
      </c>
      <c r="B39" t="s">
        <v>8</v>
      </c>
      <c r="C39">
        <v>73</v>
      </c>
      <c r="D39" t="s">
        <v>13</v>
      </c>
      <c r="E39" s="27">
        <v>44997</v>
      </c>
      <c r="F39">
        <v>34</v>
      </c>
      <c r="G39">
        <v>4.8</v>
      </c>
      <c r="H39">
        <v>2023</v>
      </c>
      <c r="I39" t="s">
        <v>1079</v>
      </c>
      <c r="J39" t="s">
        <v>1076</v>
      </c>
      <c r="K39">
        <v>5</v>
      </c>
      <c r="L39" t="s">
        <v>1051</v>
      </c>
      <c r="M39">
        <v>3</v>
      </c>
    </row>
    <row r="40" spans="1:13" x14ac:dyDescent="0.3">
      <c r="A40" t="s">
        <v>234</v>
      </c>
      <c r="B40" t="s">
        <v>5</v>
      </c>
      <c r="C40">
        <v>121</v>
      </c>
      <c r="D40" t="s">
        <v>13</v>
      </c>
      <c r="E40" s="27">
        <v>44998</v>
      </c>
      <c r="F40">
        <v>32</v>
      </c>
      <c r="G40">
        <v>3.7</v>
      </c>
      <c r="H40">
        <v>2023</v>
      </c>
      <c r="I40" t="s">
        <v>1083</v>
      </c>
      <c r="J40" t="s">
        <v>1080</v>
      </c>
      <c r="K40">
        <v>4</v>
      </c>
      <c r="L40" t="s">
        <v>1051</v>
      </c>
      <c r="M40">
        <v>3</v>
      </c>
    </row>
    <row r="41" spans="1:13" x14ac:dyDescent="0.3">
      <c r="A41" t="s">
        <v>240</v>
      </c>
      <c r="B41" t="s">
        <v>20</v>
      </c>
      <c r="C41">
        <v>142</v>
      </c>
      <c r="D41" t="s">
        <v>13</v>
      </c>
      <c r="E41" s="27">
        <v>44999</v>
      </c>
      <c r="F41">
        <v>44</v>
      </c>
      <c r="G41">
        <v>3.5</v>
      </c>
      <c r="H41">
        <v>2023</v>
      </c>
      <c r="I41" t="s">
        <v>1075</v>
      </c>
      <c r="J41" t="s">
        <v>1080</v>
      </c>
      <c r="K41">
        <v>4</v>
      </c>
      <c r="L41" t="s">
        <v>1051</v>
      </c>
      <c r="M41">
        <v>3</v>
      </c>
    </row>
    <row r="42" spans="1:13" x14ac:dyDescent="0.3">
      <c r="A42" t="s">
        <v>242</v>
      </c>
      <c r="B42" t="s">
        <v>14</v>
      </c>
      <c r="C42">
        <v>119</v>
      </c>
      <c r="D42" t="s">
        <v>13</v>
      </c>
      <c r="E42" s="27">
        <v>44999</v>
      </c>
      <c r="F42">
        <v>20</v>
      </c>
      <c r="G42">
        <v>3.9</v>
      </c>
      <c r="H42">
        <v>2023</v>
      </c>
      <c r="I42" t="s">
        <v>1075</v>
      </c>
      <c r="J42" t="s">
        <v>1076</v>
      </c>
      <c r="K42">
        <v>4</v>
      </c>
      <c r="L42" t="s">
        <v>1051</v>
      </c>
      <c r="M42">
        <v>3</v>
      </c>
    </row>
    <row r="43" spans="1:13" x14ac:dyDescent="0.3">
      <c r="A43" t="s">
        <v>247</v>
      </c>
      <c r="B43" t="s">
        <v>12</v>
      </c>
      <c r="C43">
        <v>139</v>
      </c>
      <c r="D43" t="s">
        <v>13</v>
      </c>
      <c r="E43" s="27">
        <v>45000</v>
      </c>
      <c r="F43">
        <v>48</v>
      </c>
      <c r="G43">
        <v>4.7</v>
      </c>
      <c r="H43">
        <v>2023</v>
      </c>
      <c r="I43" t="s">
        <v>1081</v>
      </c>
      <c r="J43" t="s">
        <v>1080</v>
      </c>
      <c r="K43">
        <v>5</v>
      </c>
      <c r="L43" t="s">
        <v>1051</v>
      </c>
      <c r="M43">
        <v>3</v>
      </c>
    </row>
    <row r="44" spans="1:13" x14ac:dyDescent="0.3">
      <c r="A44" t="s">
        <v>248</v>
      </c>
      <c r="B44" t="s">
        <v>14</v>
      </c>
      <c r="C44">
        <v>59</v>
      </c>
      <c r="D44" t="s">
        <v>13</v>
      </c>
      <c r="E44" s="27">
        <v>45000</v>
      </c>
      <c r="F44">
        <v>64</v>
      </c>
      <c r="G44">
        <v>4</v>
      </c>
      <c r="H44">
        <v>2023</v>
      </c>
      <c r="I44" t="s">
        <v>1081</v>
      </c>
      <c r="J44" t="s">
        <v>1078</v>
      </c>
      <c r="K44">
        <v>4</v>
      </c>
      <c r="L44" t="s">
        <v>1051</v>
      </c>
      <c r="M44">
        <v>3</v>
      </c>
    </row>
    <row r="45" spans="1:13" x14ac:dyDescent="0.3">
      <c r="A45" t="s">
        <v>254</v>
      </c>
      <c r="B45" t="s">
        <v>22</v>
      </c>
      <c r="C45">
        <v>90</v>
      </c>
      <c r="D45" t="s">
        <v>13</v>
      </c>
      <c r="E45" s="27">
        <v>45001</v>
      </c>
      <c r="F45">
        <v>72</v>
      </c>
      <c r="G45">
        <v>4.7</v>
      </c>
      <c r="H45">
        <v>2023</v>
      </c>
      <c r="I45" t="s">
        <v>1084</v>
      </c>
      <c r="J45" t="s">
        <v>1076</v>
      </c>
      <c r="K45">
        <v>5</v>
      </c>
      <c r="L45" t="s">
        <v>1051</v>
      </c>
      <c r="M45">
        <v>3</v>
      </c>
    </row>
    <row r="46" spans="1:13" x14ac:dyDescent="0.3">
      <c r="A46" t="s">
        <v>264</v>
      </c>
      <c r="B46" t="s">
        <v>23</v>
      </c>
      <c r="C46">
        <v>89</v>
      </c>
      <c r="D46" t="s">
        <v>13</v>
      </c>
      <c r="E46" s="27">
        <v>45003</v>
      </c>
      <c r="F46">
        <v>70</v>
      </c>
      <c r="G46">
        <v>4.9000000000000004</v>
      </c>
      <c r="H46">
        <v>2023</v>
      </c>
      <c r="I46" t="s">
        <v>1077</v>
      </c>
      <c r="J46" t="s">
        <v>1076</v>
      </c>
      <c r="K46">
        <v>5</v>
      </c>
      <c r="L46" t="s">
        <v>1051</v>
      </c>
      <c r="M46">
        <v>3</v>
      </c>
    </row>
    <row r="47" spans="1:13" x14ac:dyDescent="0.3">
      <c r="A47" t="s">
        <v>283</v>
      </c>
      <c r="B47" t="s">
        <v>7</v>
      </c>
      <c r="C47">
        <v>113</v>
      </c>
      <c r="D47" t="s">
        <v>13</v>
      </c>
      <c r="E47" s="27">
        <v>45006</v>
      </c>
      <c r="F47">
        <v>168</v>
      </c>
      <c r="G47">
        <v>4.0999999999999996</v>
      </c>
      <c r="H47">
        <v>2023</v>
      </c>
      <c r="I47" t="s">
        <v>1075</v>
      </c>
      <c r="J47" t="s">
        <v>1076</v>
      </c>
      <c r="K47">
        <v>4</v>
      </c>
      <c r="L47" t="s">
        <v>1051</v>
      </c>
      <c r="M47">
        <v>3</v>
      </c>
    </row>
    <row r="48" spans="1:13" x14ac:dyDescent="0.3">
      <c r="A48" t="s">
        <v>289</v>
      </c>
      <c r="B48" t="s">
        <v>24</v>
      </c>
      <c r="C48">
        <v>101</v>
      </c>
      <c r="D48" t="s">
        <v>13</v>
      </c>
      <c r="E48" s="27">
        <v>45007</v>
      </c>
      <c r="F48">
        <v>130</v>
      </c>
      <c r="G48">
        <v>4.8</v>
      </c>
      <c r="H48">
        <v>2023</v>
      </c>
      <c r="I48" t="s">
        <v>1081</v>
      </c>
      <c r="J48" t="s">
        <v>1076</v>
      </c>
      <c r="K48">
        <v>5</v>
      </c>
      <c r="L48" t="s">
        <v>1051</v>
      </c>
      <c r="M48">
        <v>3</v>
      </c>
    </row>
    <row r="49" spans="1:13" x14ac:dyDescent="0.3">
      <c r="A49" t="s">
        <v>292</v>
      </c>
      <c r="B49" t="s">
        <v>15</v>
      </c>
      <c r="C49">
        <v>111</v>
      </c>
      <c r="D49" t="s">
        <v>13</v>
      </c>
      <c r="E49" s="27">
        <v>45008</v>
      </c>
      <c r="F49">
        <v>86</v>
      </c>
      <c r="G49">
        <v>4.0999999999999996</v>
      </c>
      <c r="H49">
        <v>2023</v>
      </c>
      <c r="I49" t="s">
        <v>1084</v>
      </c>
      <c r="J49" t="s">
        <v>1076</v>
      </c>
      <c r="K49">
        <v>4</v>
      </c>
      <c r="L49" t="s">
        <v>1051</v>
      </c>
      <c r="M49">
        <v>3</v>
      </c>
    </row>
    <row r="50" spans="1:13" x14ac:dyDescent="0.3">
      <c r="A50" t="s">
        <v>293</v>
      </c>
      <c r="B50" t="s">
        <v>16</v>
      </c>
      <c r="C50">
        <v>142</v>
      </c>
      <c r="D50" t="s">
        <v>13</v>
      </c>
      <c r="E50" s="27">
        <v>45009</v>
      </c>
      <c r="F50">
        <v>31</v>
      </c>
      <c r="G50">
        <v>4.4000000000000004</v>
      </c>
      <c r="H50">
        <v>2023</v>
      </c>
      <c r="I50" t="s">
        <v>1082</v>
      </c>
      <c r="J50" t="s">
        <v>1080</v>
      </c>
      <c r="K50">
        <v>4</v>
      </c>
      <c r="L50" t="s">
        <v>1051</v>
      </c>
      <c r="M50">
        <v>3</v>
      </c>
    </row>
    <row r="51" spans="1:13" x14ac:dyDescent="0.3">
      <c r="A51" t="s">
        <v>304</v>
      </c>
      <c r="B51" t="s">
        <v>14</v>
      </c>
      <c r="C51">
        <v>118</v>
      </c>
      <c r="D51" t="s">
        <v>13</v>
      </c>
      <c r="E51" s="27">
        <v>45011</v>
      </c>
      <c r="F51">
        <v>99</v>
      </c>
      <c r="G51">
        <v>5</v>
      </c>
      <c r="H51">
        <v>2023</v>
      </c>
      <c r="I51" t="s">
        <v>1079</v>
      </c>
      <c r="J51" t="s">
        <v>1076</v>
      </c>
      <c r="K51">
        <v>5</v>
      </c>
      <c r="L51" t="s">
        <v>1051</v>
      </c>
      <c r="M51">
        <v>3</v>
      </c>
    </row>
    <row r="52" spans="1:13" x14ac:dyDescent="0.3">
      <c r="A52" t="s">
        <v>307</v>
      </c>
      <c r="B52" t="s">
        <v>7</v>
      </c>
      <c r="C52">
        <v>116</v>
      </c>
      <c r="D52" t="s">
        <v>13</v>
      </c>
      <c r="E52" s="27">
        <v>45012</v>
      </c>
      <c r="F52">
        <v>63</v>
      </c>
      <c r="G52">
        <v>3.4</v>
      </c>
      <c r="H52">
        <v>2023</v>
      </c>
      <c r="I52" t="s">
        <v>1083</v>
      </c>
      <c r="J52" t="s">
        <v>1076</v>
      </c>
      <c r="K52">
        <v>3</v>
      </c>
      <c r="L52" t="s">
        <v>1051</v>
      </c>
      <c r="M52">
        <v>3</v>
      </c>
    </row>
    <row r="53" spans="1:13" x14ac:dyDescent="0.3">
      <c r="A53" t="s">
        <v>311</v>
      </c>
      <c r="B53" t="s">
        <v>8</v>
      </c>
      <c r="C53">
        <v>95</v>
      </c>
      <c r="D53" t="s">
        <v>13</v>
      </c>
      <c r="E53" s="27">
        <v>45012</v>
      </c>
      <c r="F53">
        <v>28</v>
      </c>
      <c r="G53">
        <v>2.7</v>
      </c>
      <c r="H53">
        <v>2023</v>
      </c>
      <c r="I53" t="s">
        <v>1083</v>
      </c>
      <c r="J53" t="s">
        <v>1076</v>
      </c>
      <c r="K53">
        <v>3</v>
      </c>
      <c r="L53" t="s">
        <v>1051</v>
      </c>
      <c r="M53">
        <v>3</v>
      </c>
    </row>
    <row r="54" spans="1:13" x14ac:dyDescent="0.3">
      <c r="A54" t="s">
        <v>320</v>
      </c>
      <c r="B54" t="s">
        <v>23</v>
      </c>
      <c r="C54">
        <v>56</v>
      </c>
      <c r="D54" t="s">
        <v>13</v>
      </c>
      <c r="E54" s="27">
        <v>45014</v>
      </c>
      <c r="F54">
        <v>88</v>
      </c>
      <c r="G54">
        <v>4.0999999999999996</v>
      </c>
      <c r="H54">
        <v>2023</v>
      </c>
      <c r="I54" t="s">
        <v>1081</v>
      </c>
      <c r="J54" t="s">
        <v>1078</v>
      </c>
      <c r="K54">
        <v>4</v>
      </c>
      <c r="L54" t="s">
        <v>1051</v>
      </c>
      <c r="M54">
        <v>3</v>
      </c>
    </row>
    <row r="55" spans="1:13" x14ac:dyDescent="0.3">
      <c r="A55" t="s">
        <v>333</v>
      </c>
      <c r="B55" t="s">
        <v>23</v>
      </c>
      <c r="C55">
        <v>81</v>
      </c>
      <c r="D55" t="s">
        <v>13</v>
      </c>
      <c r="E55" s="27">
        <v>45019</v>
      </c>
      <c r="F55">
        <v>160</v>
      </c>
      <c r="G55">
        <v>4.7</v>
      </c>
      <c r="H55">
        <v>2023</v>
      </c>
      <c r="I55" t="s">
        <v>1083</v>
      </c>
      <c r="J55" t="s">
        <v>1076</v>
      </c>
      <c r="K55">
        <v>5</v>
      </c>
      <c r="L55" t="s">
        <v>1052</v>
      </c>
      <c r="M55">
        <v>4</v>
      </c>
    </row>
    <row r="56" spans="1:13" x14ac:dyDescent="0.3">
      <c r="A56" t="s">
        <v>334</v>
      </c>
      <c r="B56" t="s">
        <v>7</v>
      </c>
      <c r="C56">
        <v>137</v>
      </c>
      <c r="D56" t="s">
        <v>13</v>
      </c>
      <c r="E56" s="27">
        <v>45019</v>
      </c>
      <c r="F56">
        <v>215</v>
      </c>
      <c r="G56">
        <v>4.7</v>
      </c>
      <c r="H56">
        <v>2023</v>
      </c>
      <c r="I56" t="s">
        <v>1083</v>
      </c>
      <c r="J56" t="s">
        <v>1080</v>
      </c>
      <c r="K56">
        <v>5</v>
      </c>
      <c r="L56" t="s">
        <v>1052</v>
      </c>
      <c r="M56">
        <v>4</v>
      </c>
    </row>
    <row r="57" spans="1:13" x14ac:dyDescent="0.3">
      <c r="A57" t="s">
        <v>352</v>
      </c>
      <c r="B57" t="s">
        <v>5</v>
      </c>
      <c r="C57">
        <v>70</v>
      </c>
      <c r="D57" t="s">
        <v>13</v>
      </c>
      <c r="E57" s="27">
        <v>45023</v>
      </c>
      <c r="F57">
        <v>42</v>
      </c>
      <c r="G57">
        <v>4.4000000000000004</v>
      </c>
      <c r="H57">
        <v>2023</v>
      </c>
      <c r="I57" t="s">
        <v>1082</v>
      </c>
      <c r="J57" t="s">
        <v>1076</v>
      </c>
      <c r="K57">
        <v>4</v>
      </c>
      <c r="L57" t="s">
        <v>1052</v>
      </c>
      <c r="M57">
        <v>4</v>
      </c>
    </row>
    <row r="58" spans="1:13" x14ac:dyDescent="0.3">
      <c r="A58" t="s">
        <v>355</v>
      </c>
      <c r="B58" t="s">
        <v>17</v>
      </c>
      <c r="C58">
        <v>95</v>
      </c>
      <c r="D58" t="s">
        <v>13</v>
      </c>
      <c r="E58" s="27">
        <v>45024</v>
      </c>
      <c r="F58">
        <v>123</v>
      </c>
      <c r="G58">
        <v>4.4000000000000004</v>
      </c>
      <c r="H58">
        <v>2023</v>
      </c>
      <c r="I58" t="s">
        <v>1077</v>
      </c>
      <c r="J58" t="s">
        <v>1076</v>
      </c>
      <c r="K58">
        <v>4</v>
      </c>
      <c r="L58" t="s">
        <v>1052</v>
      </c>
      <c r="M58">
        <v>4</v>
      </c>
    </row>
    <row r="59" spans="1:13" x14ac:dyDescent="0.3">
      <c r="A59" t="s">
        <v>360</v>
      </c>
      <c r="B59" t="s">
        <v>22</v>
      </c>
      <c r="C59">
        <v>72</v>
      </c>
      <c r="D59" t="s">
        <v>13</v>
      </c>
      <c r="E59" s="27">
        <v>45024</v>
      </c>
      <c r="F59">
        <v>140</v>
      </c>
      <c r="G59">
        <v>3.2</v>
      </c>
      <c r="H59">
        <v>2023</v>
      </c>
      <c r="I59" t="s">
        <v>1077</v>
      </c>
      <c r="J59" t="s">
        <v>1076</v>
      </c>
      <c r="K59">
        <v>3</v>
      </c>
      <c r="L59" t="s">
        <v>1052</v>
      </c>
      <c r="M59">
        <v>4</v>
      </c>
    </row>
    <row r="60" spans="1:13" x14ac:dyDescent="0.3">
      <c r="A60" t="s">
        <v>366</v>
      </c>
      <c r="B60" t="s">
        <v>23</v>
      </c>
      <c r="C60">
        <v>55</v>
      </c>
      <c r="D60" t="s">
        <v>13</v>
      </c>
      <c r="E60" s="27">
        <v>45025</v>
      </c>
      <c r="F60">
        <v>27</v>
      </c>
      <c r="G60">
        <v>3.7</v>
      </c>
      <c r="H60">
        <v>2023</v>
      </c>
      <c r="I60" t="s">
        <v>1079</v>
      </c>
      <c r="J60" t="s">
        <v>1078</v>
      </c>
      <c r="K60">
        <v>4</v>
      </c>
      <c r="L60" t="s">
        <v>1052</v>
      </c>
      <c r="M60">
        <v>4</v>
      </c>
    </row>
    <row r="61" spans="1:13" x14ac:dyDescent="0.3">
      <c r="A61" t="s">
        <v>367</v>
      </c>
      <c r="B61" t="s">
        <v>18</v>
      </c>
      <c r="C61">
        <v>104</v>
      </c>
      <c r="D61" t="s">
        <v>13</v>
      </c>
      <c r="E61" s="27">
        <v>45026</v>
      </c>
      <c r="F61">
        <v>68</v>
      </c>
      <c r="G61">
        <v>3.6</v>
      </c>
      <c r="H61">
        <v>2023</v>
      </c>
      <c r="I61" t="s">
        <v>1083</v>
      </c>
      <c r="J61" t="s">
        <v>1076</v>
      </c>
      <c r="K61">
        <v>4</v>
      </c>
      <c r="L61" t="s">
        <v>1052</v>
      </c>
      <c r="M61">
        <v>4</v>
      </c>
    </row>
    <row r="62" spans="1:13" x14ac:dyDescent="0.3">
      <c r="A62" t="s">
        <v>369</v>
      </c>
      <c r="B62" t="s">
        <v>19</v>
      </c>
      <c r="C62">
        <v>99</v>
      </c>
      <c r="D62" t="s">
        <v>13</v>
      </c>
      <c r="E62" s="27">
        <v>45026</v>
      </c>
      <c r="F62">
        <v>42</v>
      </c>
      <c r="G62">
        <v>3.1</v>
      </c>
      <c r="H62">
        <v>2023</v>
      </c>
      <c r="I62" t="s">
        <v>1083</v>
      </c>
      <c r="J62" t="s">
        <v>1076</v>
      </c>
      <c r="K62">
        <v>3</v>
      </c>
      <c r="L62" t="s">
        <v>1052</v>
      </c>
      <c r="M62">
        <v>4</v>
      </c>
    </row>
    <row r="63" spans="1:13" x14ac:dyDescent="0.3">
      <c r="A63" t="s">
        <v>370</v>
      </c>
      <c r="B63" t="s">
        <v>18</v>
      </c>
      <c r="C63">
        <v>84</v>
      </c>
      <c r="D63" t="s">
        <v>13</v>
      </c>
      <c r="E63" s="27">
        <v>45027</v>
      </c>
      <c r="F63">
        <v>38</v>
      </c>
      <c r="G63">
        <v>3.3</v>
      </c>
      <c r="H63">
        <v>2023</v>
      </c>
      <c r="I63" t="s">
        <v>1075</v>
      </c>
      <c r="J63" t="s">
        <v>1076</v>
      </c>
      <c r="K63">
        <v>3</v>
      </c>
      <c r="L63" t="s">
        <v>1052</v>
      </c>
      <c r="M63">
        <v>4</v>
      </c>
    </row>
    <row r="64" spans="1:13" x14ac:dyDescent="0.3">
      <c r="A64" t="s">
        <v>371</v>
      </c>
      <c r="B64" t="s">
        <v>16</v>
      </c>
      <c r="C64">
        <v>159</v>
      </c>
      <c r="D64" t="s">
        <v>13</v>
      </c>
      <c r="E64" s="27">
        <v>45027</v>
      </c>
      <c r="F64">
        <v>42</v>
      </c>
      <c r="G64">
        <v>4.5</v>
      </c>
      <c r="H64">
        <v>2023</v>
      </c>
      <c r="I64" t="s">
        <v>1075</v>
      </c>
      <c r="J64" t="s">
        <v>1080</v>
      </c>
      <c r="K64">
        <v>5</v>
      </c>
      <c r="L64" t="s">
        <v>1052</v>
      </c>
      <c r="M64">
        <v>4</v>
      </c>
    </row>
    <row r="65" spans="1:13" x14ac:dyDescent="0.3">
      <c r="A65" t="s">
        <v>378</v>
      </c>
      <c r="B65" t="s">
        <v>14</v>
      </c>
      <c r="C65">
        <v>114</v>
      </c>
      <c r="D65" t="s">
        <v>13</v>
      </c>
      <c r="E65" s="27">
        <v>45030</v>
      </c>
      <c r="F65">
        <v>126</v>
      </c>
      <c r="G65">
        <v>4.4000000000000004</v>
      </c>
      <c r="H65">
        <v>2023</v>
      </c>
      <c r="I65" t="s">
        <v>1082</v>
      </c>
      <c r="J65" t="s">
        <v>1076</v>
      </c>
      <c r="K65">
        <v>4</v>
      </c>
      <c r="L65" t="s">
        <v>1052</v>
      </c>
      <c r="M65">
        <v>4</v>
      </c>
    </row>
    <row r="66" spans="1:13" x14ac:dyDescent="0.3">
      <c r="A66" t="s">
        <v>379</v>
      </c>
      <c r="B66" t="s">
        <v>7</v>
      </c>
      <c r="C66">
        <v>67</v>
      </c>
      <c r="D66" t="s">
        <v>13</v>
      </c>
      <c r="E66" s="27">
        <v>45030</v>
      </c>
      <c r="F66">
        <v>35</v>
      </c>
      <c r="G66">
        <v>3</v>
      </c>
      <c r="H66">
        <v>2023</v>
      </c>
      <c r="I66" t="s">
        <v>1082</v>
      </c>
      <c r="J66" t="s">
        <v>1076</v>
      </c>
      <c r="K66">
        <v>3</v>
      </c>
      <c r="L66" t="s">
        <v>1052</v>
      </c>
      <c r="M66">
        <v>4</v>
      </c>
    </row>
    <row r="67" spans="1:13" x14ac:dyDescent="0.3">
      <c r="A67" t="s">
        <v>393</v>
      </c>
      <c r="B67" t="s">
        <v>12</v>
      </c>
      <c r="C67">
        <v>21</v>
      </c>
      <c r="D67" t="s">
        <v>13</v>
      </c>
      <c r="E67" s="27">
        <v>45032</v>
      </c>
      <c r="F67">
        <v>74</v>
      </c>
      <c r="G67">
        <v>4.5999999999999996</v>
      </c>
      <c r="H67">
        <v>2023</v>
      </c>
      <c r="I67" t="s">
        <v>1079</v>
      </c>
      <c r="J67" t="s">
        <v>1085</v>
      </c>
      <c r="K67">
        <v>5</v>
      </c>
      <c r="L67" t="s">
        <v>1052</v>
      </c>
      <c r="M67">
        <v>4</v>
      </c>
    </row>
    <row r="68" spans="1:13" x14ac:dyDescent="0.3">
      <c r="A68" t="s">
        <v>397</v>
      </c>
      <c r="B68" t="s">
        <v>18</v>
      </c>
      <c r="C68">
        <v>110</v>
      </c>
      <c r="D68" t="s">
        <v>13</v>
      </c>
      <c r="E68" s="27">
        <v>45033</v>
      </c>
      <c r="F68">
        <v>21</v>
      </c>
      <c r="G68">
        <v>2.6</v>
      </c>
      <c r="H68">
        <v>2023</v>
      </c>
      <c r="I68" t="s">
        <v>1083</v>
      </c>
      <c r="J68" t="s">
        <v>1076</v>
      </c>
      <c r="K68">
        <v>3</v>
      </c>
      <c r="L68" t="s">
        <v>1052</v>
      </c>
      <c r="M68">
        <v>4</v>
      </c>
    </row>
    <row r="69" spans="1:13" x14ac:dyDescent="0.3">
      <c r="A69" t="s">
        <v>418</v>
      </c>
      <c r="B69" t="s">
        <v>19</v>
      </c>
      <c r="C69">
        <v>36</v>
      </c>
      <c r="D69" t="s">
        <v>13</v>
      </c>
      <c r="E69" s="27">
        <v>45037</v>
      </c>
      <c r="F69">
        <v>81</v>
      </c>
      <c r="G69">
        <v>3.7</v>
      </c>
      <c r="H69">
        <v>2023</v>
      </c>
      <c r="I69" t="s">
        <v>1082</v>
      </c>
      <c r="J69" t="s">
        <v>1078</v>
      </c>
      <c r="K69">
        <v>4</v>
      </c>
      <c r="L69" t="s">
        <v>1052</v>
      </c>
      <c r="M69">
        <v>4</v>
      </c>
    </row>
    <row r="70" spans="1:13" x14ac:dyDescent="0.3">
      <c r="A70" t="s">
        <v>425</v>
      </c>
      <c r="B70" t="s">
        <v>5</v>
      </c>
      <c r="C70">
        <v>89</v>
      </c>
      <c r="D70" t="s">
        <v>13</v>
      </c>
      <c r="E70" s="27">
        <v>45038</v>
      </c>
      <c r="F70">
        <v>129</v>
      </c>
      <c r="G70">
        <v>4</v>
      </c>
      <c r="H70">
        <v>2023</v>
      </c>
      <c r="I70" t="s">
        <v>1077</v>
      </c>
      <c r="J70" t="s">
        <v>1076</v>
      </c>
      <c r="K70">
        <v>4</v>
      </c>
      <c r="L70" t="s">
        <v>1052</v>
      </c>
      <c r="M70">
        <v>4</v>
      </c>
    </row>
    <row r="71" spans="1:13" x14ac:dyDescent="0.3">
      <c r="A71" t="s">
        <v>428</v>
      </c>
      <c r="B71" t="s">
        <v>21</v>
      </c>
      <c r="C71">
        <v>163</v>
      </c>
      <c r="D71" t="s">
        <v>13</v>
      </c>
      <c r="E71" s="27">
        <v>45039</v>
      </c>
      <c r="F71">
        <v>62</v>
      </c>
      <c r="G71">
        <v>3.4</v>
      </c>
      <c r="H71">
        <v>2023</v>
      </c>
      <c r="I71" t="s">
        <v>1079</v>
      </c>
      <c r="J71" t="s">
        <v>1080</v>
      </c>
      <c r="K71">
        <v>3</v>
      </c>
      <c r="L71" t="s">
        <v>1052</v>
      </c>
      <c r="M71">
        <v>4</v>
      </c>
    </row>
    <row r="72" spans="1:13" x14ac:dyDescent="0.3">
      <c r="A72" t="s">
        <v>435</v>
      </c>
      <c r="B72" t="s">
        <v>5</v>
      </c>
      <c r="C72">
        <v>26</v>
      </c>
      <c r="D72" t="s">
        <v>13</v>
      </c>
      <c r="E72" s="27">
        <v>45040</v>
      </c>
      <c r="F72">
        <v>43</v>
      </c>
      <c r="G72">
        <v>4.2</v>
      </c>
      <c r="H72">
        <v>2023</v>
      </c>
      <c r="I72" t="s">
        <v>1083</v>
      </c>
      <c r="J72" t="s">
        <v>1085</v>
      </c>
      <c r="K72">
        <v>4</v>
      </c>
      <c r="L72" t="s">
        <v>1052</v>
      </c>
      <c r="M72">
        <v>4</v>
      </c>
    </row>
    <row r="73" spans="1:13" x14ac:dyDescent="0.3">
      <c r="A73" t="s">
        <v>450</v>
      </c>
      <c r="B73" t="s">
        <v>20</v>
      </c>
      <c r="C73">
        <v>113</v>
      </c>
      <c r="D73" t="s">
        <v>13</v>
      </c>
      <c r="E73" s="27">
        <v>45043</v>
      </c>
      <c r="F73">
        <v>42</v>
      </c>
      <c r="G73">
        <v>4.5999999999999996</v>
      </c>
      <c r="H73">
        <v>2023</v>
      </c>
      <c r="I73" t="s">
        <v>1084</v>
      </c>
      <c r="J73" t="s">
        <v>1076</v>
      </c>
      <c r="K73">
        <v>5</v>
      </c>
      <c r="L73" t="s">
        <v>1052</v>
      </c>
      <c r="M73">
        <v>4</v>
      </c>
    </row>
    <row r="74" spans="1:13" x14ac:dyDescent="0.3">
      <c r="A74" t="s">
        <v>453</v>
      </c>
      <c r="B74" t="s">
        <v>23</v>
      </c>
      <c r="C74">
        <v>145</v>
      </c>
      <c r="D74" t="s">
        <v>13</v>
      </c>
      <c r="E74" s="27">
        <v>45044</v>
      </c>
      <c r="F74">
        <v>110</v>
      </c>
      <c r="G74">
        <v>3.1</v>
      </c>
      <c r="H74">
        <v>2023</v>
      </c>
      <c r="I74" t="s">
        <v>1082</v>
      </c>
      <c r="J74" t="s">
        <v>1080</v>
      </c>
      <c r="K74">
        <v>3</v>
      </c>
      <c r="L74" t="s">
        <v>1052</v>
      </c>
      <c r="M74">
        <v>4</v>
      </c>
    </row>
    <row r="75" spans="1:13" x14ac:dyDescent="0.3">
      <c r="A75" t="s">
        <v>457</v>
      </c>
      <c r="B75" t="s">
        <v>15</v>
      </c>
      <c r="C75">
        <v>81</v>
      </c>
      <c r="D75" t="s">
        <v>13</v>
      </c>
      <c r="E75" s="27">
        <v>45045</v>
      </c>
      <c r="F75">
        <v>40</v>
      </c>
      <c r="G75">
        <v>2.4</v>
      </c>
      <c r="H75">
        <v>2023</v>
      </c>
      <c r="I75" t="s">
        <v>1077</v>
      </c>
      <c r="J75" t="s">
        <v>1076</v>
      </c>
      <c r="K75">
        <v>2</v>
      </c>
      <c r="L75" t="s">
        <v>1052</v>
      </c>
      <c r="M75">
        <v>4</v>
      </c>
    </row>
    <row r="76" spans="1:13" x14ac:dyDescent="0.3">
      <c r="A76" t="s">
        <v>460</v>
      </c>
      <c r="B76" t="s">
        <v>24</v>
      </c>
      <c r="C76">
        <v>95</v>
      </c>
      <c r="D76" t="s">
        <v>13</v>
      </c>
      <c r="E76" s="27">
        <v>45046</v>
      </c>
      <c r="F76">
        <v>75</v>
      </c>
      <c r="G76">
        <v>4.8</v>
      </c>
      <c r="H76">
        <v>2023</v>
      </c>
      <c r="I76" t="s">
        <v>1079</v>
      </c>
      <c r="J76" t="s">
        <v>1076</v>
      </c>
      <c r="K76">
        <v>5</v>
      </c>
      <c r="L76" t="s">
        <v>1052</v>
      </c>
      <c r="M76">
        <v>4</v>
      </c>
    </row>
    <row r="77" spans="1:13" x14ac:dyDescent="0.3">
      <c r="A77" t="s">
        <v>461</v>
      </c>
      <c r="B77" t="s">
        <v>22</v>
      </c>
      <c r="C77">
        <v>81</v>
      </c>
      <c r="D77" t="s">
        <v>13</v>
      </c>
      <c r="E77" s="27">
        <v>45046</v>
      </c>
      <c r="F77">
        <v>60</v>
      </c>
      <c r="G77">
        <v>3.6</v>
      </c>
      <c r="H77">
        <v>2023</v>
      </c>
      <c r="I77" t="s">
        <v>1079</v>
      </c>
      <c r="J77" t="s">
        <v>1076</v>
      </c>
      <c r="K77">
        <v>4</v>
      </c>
      <c r="L77" t="s">
        <v>1052</v>
      </c>
      <c r="M77">
        <v>4</v>
      </c>
    </row>
    <row r="78" spans="1:13" x14ac:dyDescent="0.3">
      <c r="A78" t="s">
        <v>468</v>
      </c>
      <c r="B78" t="s">
        <v>20</v>
      </c>
      <c r="C78">
        <v>135</v>
      </c>
      <c r="D78" t="s">
        <v>13</v>
      </c>
      <c r="E78" s="27">
        <v>45048</v>
      </c>
      <c r="F78">
        <v>104</v>
      </c>
      <c r="G78">
        <v>4.0999999999999996</v>
      </c>
      <c r="H78">
        <v>2023</v>
      </c>
      <c r="I78" t="s">
        <v>1075</v>
      </c>
      <c r="J78" t="s">
        <v>1080</v>
      </c>
      <c r="K78">
        <v>4</v>
      </c>
      <c r="L78" t="s">
        <v>1053</v>
      </c>
      <c r="M78">
        <v>5</v>
      </c>
    </row>
    <row r="79" spans="1:13" x14ac:dyDescent="0.3">
      <c r="A79" t="s">
        <v>470</v>
      </c>
      <c r="B79" t="s">
        <v>23</v>
      </c>
      <c r="C79">
        <v>35</v>
      </c>
      <c r="D79" t="s">
        <v>13</v>
      </c>
      <c r="E79" s="27">
        <v>45049</v>
      </c>
      <c r="F79">
        <v>215</v>
      </c>
      <c r="G79">
        <v>4.3</v>
      </c>
      <c r="H79">
        <v>2023</v>
      </c>
      <c r="I79" t="s">
        <v>1081</v>
      </c>
      <c r="J79" t="s">
        <v>1078</v>
      </c>
      <c r="K79">
        <v>4</v>
      </c>
      <c r="L79" t="s">
        <v>1053</v>
      </c>
      <c r="M79">
        <v>5</v>
      </c>
    </row>
    <row r="80" spans="1:13" x14ac:dyDescent="0.3">
      <c r="A80" t="s">
        <v>477</v>
      </c>
      <c r="B80" t="s">
        <v>24</v>
      </c>
      <c r="C80">
        <v>40</v>
      </c>
      <c r="D80" t="s">
        <v>13</v>
      </c>
      <c r="E80" s="27">
        <v>45052</v>
      </c>
      <c r="F80">
        <v>108</v>
      </c>
      <c r="G80">
        <v>4.2</v>
      </c>
      <c r="H80">
        <v>2023</v>
      </c>
      <c r="I80" t="s">
        <v>1077</v>
      </c>
      <c r="J80" t="s">
        <v>1078</v>
      </c>
      <c r="K80">
        <v>4</v>
      </c>
      <c r="L80" t="s">
        <v>1053</v>
      </c>
      <c r="M80">
        <v>5</v>
      </c>
    </row>
    <row r="81" spans="1:13" x14ac:dyDescent="0.3">
      <c r="A81" t="s">
        <v>478</v>
      </c>
      <c r="B81" t="s">
        <v>5</v>
      </c>
      <c r="C81">
        <v>143</v>
      </c>
      <c r="D81" t="s">
        <v>13</v>
      </c>
      <c r="E81" s="27">
        <v>45052</v>
      </c>
      <c r="F81">
        <v>54</v>
      </c>
      <c r="G81">
        <v>4.4000000000000004</v>
      </c>
      <c r="H81">
        <v>2023</v>
      </c>
      <c r="I81" t="s">
        <v>1077</v>
      </c>
      <c r="J81" t="s">
        <v>1080</v>
      </c>
      <c r="K81">
        <v>4</v>
      </c>
      <c r="L81" t="s">
        <v>1053</v>
      </c>
      <c r="M81">
        <v>5</v>
      </c>
    </row>
    <row r="82" spans="1:13" x14ac:dyDescent="0.3">
      <c r="A82" t="s">
        <v>479</v>
      </c>
      <c r="B82" t="s">
        <v>24</v>
      </c>
      <c r="C82">
        <v>70</v>
      </c>
      <c r="D82" t="s">
        <v>13</v>
      </c>
      <c r="E82" s="27">
        <v>45053</v>
      </c>
      <c r="F82">
        <v>44</v>
      </c>
      <c r="G82">
        <v>3.5</v>
      </c>
      <c r="H82">
        <v>2023</v>
      </c>
      <c r="I82" t="s">
        <v>1079</v>
      </c>
      <c r="J82" t="s">
        <v>1076</v>
      </c>
      <c r="K82">
        <v>4</v>
      </c>
      <c r="L82" t="s">
        <v>1053</v>
      </c>
      <c r="M82">
        <v>5</v>
      </c>
    </row>
    <row r="83" spans="1:13" x14ac:dyDescent="0.3">
      <c r="A83" t="s">
        <v>480</v>
      </c>
      <c r="B83" t="s">
        <v>19</v>
      </c>
      <c r="C83">
        <v>137</v>
      </c>
      <c r="D83" t="s">
        <v>13</v>
      </c>
      <c r="E83" s="27">
        <v>45053</v>
      </c>
      <c r="F83">
        <v>44</v>
      </c>
      <c r="G83">
        <v>4.7</v>
      </c>
      <c r="H83">
        <v>2023</v>
      </c>
      <c r="I83" t="s">
        <v>1079</v>
      </c>
      <c r="J83" t="s">
        <v>1080</v>
      </c>
      <c r="K83">
        <v>5</v>
      </c>
      <c r="L83" t="s">
        <v>1053</v>
      </c>
      <c r="M83">
        <v>5</v>
      </c>
    </row>
    <row r="84" spans="1:13" x14ac:dyDescent="0.3">
      <c r="A84" t="s">
        <v>488</v>
      </c>
      <c r="B84" t="s">
        <v>5</v>
      </c>
      <c r="C84">
        <v>89</v>
      </c>
      <c r="D84" t="s">
        <v>13</v>
      </c>
      <c r="E84" s="27">
        <v>45056</v>
      </c>
      <c r="F84">
        <v>176</v>
      </c>
      <c r="G84">
        <v>4.5</v>
      </c>
      <c r="H84">
        <v>2023</v>
      </c>
      <c r="I84" t="s">
        <v>1081</v>
      </c>
      <c r="J84" t="s">
        <v>1076</v>
      </c>
      <c r="K84">
        <v>5</v>
      </c>
      <c r="L84" t="s">
        <v>1053</v>
      </c>
      <c r="M84">
        <v>5</v>
      </c>
    </row>
    <row r="85" spans="1:13" x14ac:dyDescent="0.3">
      <c r="A85" t="s">
        <v>491</v>
      </c>
      <c r="B85" t="s">
        <v>14</v>
      </c>
      <c r="C85">
        <v>91</v>
      </c>
      <c r="D85" t="s">
        <v>13</v>
      </c>
      <c r="E85" s="27">
        <v>45058</v>
      </c>
      <c r="F85">
        <v>76</v>
      </c>
      <c r="G85">
        <v>4.9000000000000004</v>
      </c>
      <c r="H85">
        <v>2023</v>
      </c>
      <c r="I85" t="s">
        <v>1082</v>
      </c>
      <c r="J85" t="s">
        <v>1076</v>
      </c>
      <c r="K85">
        <v>5</v>
      </c>
      <c r="L85" t="s">
        <v>1053</v>
      </c>
      <c r="M85">
        <v>5</v>
      </c>
    </row>
    <row r="86" spans="1:13" x14ac:dyDescent="0.3">
      <c r="A86" t="s">
        <v>495</v>
      </c>
      <c r="B86" t="s">
        <v>23</v>
      </c>
      <c r="C86">
        <v>115</v>
      </c>
      <c r="D86" t="s">
        <v>13</v>
      </c>
      <c r="E86" s="27">
        <v>45060</v>
      </c>
      <c r="F86">
        <v>168</v>
      </c>
      <c r="G86">
        <v>3.4</v>
      </c>
      <c r="H86">
        <v>2023</v>
      </c>
      <c r="I86" t="s">
        <v>1079</v>
      </c>
      <c r="J86" t="s">
        <v>1076</v>
      </c>
      <c r="K86">
        <v>3</v>
      </c>
      <c r="L86" t="s">
        <v>1053</v>
      </c>
      <c r="M86">
        <v>5</v>
      </c>
    </row>
    <row r="87" spans="1:13" x14ac:dyDescent="0.3">
      <c r="A87" t="s">
        <v>496</v>
      </c>
      <c r="B87" t="s">
        <v>15</v>
      </c>
      <c r="C87">
        <v>56</v>
      </c>
      <c r="D87" t="s">
        <v>13</v>
      </c>
      <c r="E87" s="27">
        <v>45061</v>
      </c>
      <c r="F87">
        <v>200</v>
      </c>
      <c r="G87">
        <v>4.5999999999999996</v>
      </c>
      <c r="H87">
        <v>2023</v>
      </c>
      <c r="I87" t="s">
        <v>1083</v>
      </c>
      <c r="J87" t="s">
        <v>1078</v>
      </c>
      <c r="K87">
        <v>5</v>
      </c>
      <c r="L87" t="s">
        <v>1053</v>
      </c>
      <c r="M87">
        <v>5</v>
      </c>
    </row>
    <row r="88" spans="1:13" x14ac:dyDescent="0.3">
      <c r="A88" t="s">
        <v>498</v>
      </c>
      <c r="B88" t="s">
        <v>5</v>
      </c>
      <c r="C88">
        <v>51</v>
      </c>
      <c r="D88" t="s">
        <v>13</v>
      </c>
      <c r="E88" s="27">
        <v>45062</v>
      </c>
      <c r="F88">
        <v>117</v>
      </c>
      <c r="G88">
        <v>2.7</v>
      </c>
      <c r="H88">
        <v>2023</v>
      </c>
      <c r="I88" t="s">
        <v>1075</v>
      </c>
      <c r="J88" t="s">
        <v>1078</v>
      </c>
      <c r="K88">
        <v>3</v>
      </c>
      <c r="L88" t="s">
        <v>1053</v>
      </c>
      <c r="M88">
        <v>5</v>
      </c>
    </row>
    <row r="89" spans="1:13" x14ac:dyDescent="0.3">
      <c r="A89" t="s">
        <v>500</v>
      </c>
      <c r="B89" t="s">
        <v>23</v>
      </c>
      <c r="C89">
        <v>80</v>
      </c>
      <c r="D89" t="s">
        <v>13</v>
      </c>
      <c r="E89" s="27">
        <v>45063</v>
      </c>
      <c r="F89">
        <v>145</v>
      </c>
      <c r="G89">
        <v>4.9000000000000004</v>
      </c>
      <c r="H89">
        <v>2023</v>
      </c>
      <c r="I89" t="s">
        <v>1081</v>
      </c>
      <c r="J89" t="s">
        <v>1076</v>
      </c>
      <c r="K89">
        <v>5</v>
      </c>
      <c r="L89" t="s">
        <v>1053</v>
      </c>
      <c r="M89">
        <v>5</v>
      </c>
    </row>
    <row r="90" spans="1:13" x14ac:dyDescent="0.3">
      <c r="A90" t="s">
        <v>503</v>
      </c>
      <c r="B90" t="s">
        <v>23</v>
      </c>
      <c r="C90">
        <v>88</v>
      </c>
      <c r="D90" t="s">
        <v>13</v>
      </c>
      <c r="E90" s="27">
        <v>45063</v>
      </c>
      <c r="F90">
        <v>78</v>
      </c>
      <c r="G90">
        <v>4.3</v>
      </c>
      <c r="H90">
        <v>2023</v>
      </c>
      <c r="I90" t="s">
        <v>1081</v>
      </c>
      <c r="J90" t="s">
        <v>1076</v>
      </c>
      <c r="K90">
        <v>4</v>
      </c>
      <c r="L90" t="s">
        <v>1053</v>
      </c>
      <c r="M90">
        <v>5</v>
      </c>
    </row>
    <row r="91" spans="1:13" x14ac:dyDescent="0.3">
      <c r="A91" t="s">
        <v>510</v>
      </c>
      <c r="B91" t="s">
        <v>24</v>
      </c>
      <c r="C91">
        <v>76</v>
      </c>
      <c r="D91" t="s">
        <v>13</v>
      </c>
      <c r="E91" s="27">
        <v>45068</v>
      </c>
      <c r="F91">
        <v>39</v>
      </c>
      <c r="G91">
        <v>4.5999999999999996</v>
      </c>
      <c r="H91">
        <v>2023</v>
      </c>
      <c r="I91" t="s">
        <v>1083</v>
      </c>
      <c r="J91" t="s">
        <v>1076</v>
      </c>
      <c r="K91">
        <v>5</v>
      </c>
      <c r="L91" t="s">
        <v>1053</v>
      </c>
      <c r="M91">
        <v>5</v>
      </c>
    </row>
    <row r="92" spans="1:13" x14ac:dyDescent="0.3">
      <c r="A92" t="s">
        <v>514</v>
      </c>
      <c r="B92" t="s">
        <v>21</v>
      </c>
      <c r="C92">
        <v>155</v>
      </c>
      <c r="D92" t="s">
        <v>13</v>
      </c>
      <c r="E92" s="27">
        <v>45069</v>
      </c>
      <c r="F92">
        <v>37</v>
      </c>
      <c r="G92">
        <v>4</v>
      </c>
      <c r="H92">
        <v>2023</v>
      </c>
      <c r="I92" t="s">
        <v>1075</v>
      </c>
      <c r="J92" t="s">
        <v>1080</v>
      </c>
      <c r="K92">
        <v>4</v>
      </c>
      <c r="L92" t="s">
        <v>1053</v>
      </c>
      <c r="M92">
        <v>5</v>
      </c>
    </row>
    <row r="93" spans="1:13" x14ac:dyDescent="0.3">
      <c r="A93" t="s">
        <v>515</v>
      </c>
      <c r="B93" t="s">
        <v>12</v>
      </c>
      <c r="C93">
        <v>117</v>
      </c>
      <c r="D93" t="s">
        <v>13</v>
      </c>
      <c r="E93" s="27">
        <v>45069</v>
      </c>
      <c r="F93">
        <v>88</v>
      </c>
      <c r="G93">
        <v>4.7</v>
      </c>
      <c r="H93">
        <v>2023</v>
      </c>
      <c r="I93" t="s">
        <v>1075</v>
      </c>
      <c r="J93" t="s">
        <v>1076</v>
      </c>
      <c r="K93">
        <v>5</v>
      </c>
      <c r="L93" t="s">
        <v>1053</v>
      </c>
      <c r="M93">
        <v>5</v>
      </c>
    </row>
    <row r="94" spans="1:13" x14ac:dyDescent="0.3">
      <c r="A94" t="s">
        <v>516</v>
      </c>
      <c r="B94" t="s">
        <v>5</v>
      </c>
      <c r="C94">
        <v>63</v>
      </c>
      <c r="D94" t="s">
        <v>13</v>
      </c>
      <c r="E94" s="27">
        <v>45069</v>
      </c>
      <c r="F94">
        <v>80</v>
      </c>
      <c r="G94">
        <v>2.5</v>
      </c>
      <c r="H94">
        <v>2023</v>
      </c>
      <c r="I94" t="s">
        <v>1075</v>
      </c>
      <c r="J94" t="s">
        <v>1076</v>
      </c>
      <c r="K94">
        <v>3</v>
      </c>
      <c r="L94" t="s">
        <v>1053</v>
      </c>
      <c r="M94">
        <v>5</v>
      </c>
    </row>
    <row r="95" spans="1:13" x14ac:dyDescent="0.3">
      <c r="A95" t="s">
        <v>520</v>
      </c>
      <c r="B95" t="s">
        <v>14</v>
      </c>
      <c r="C95">
        <v>151</v>
      </c>
      <c r="D95" t="s">
        <v>13</v>
      </c>
      <c r="E95" s="27">
        <v>45071</v>
      </c>
      <c r="F95">
        <v>123</v>
      </c>
      <c r="G95">
        <v>3.7</v>
      </c>
      <c r="H95">
        <v>2023</v>
      </c>
      <c r="I95" t="s">
        <v>1084</v>
      </c>
      <c r="J95" t="s">
        <v>1080</v>
      </c>
      <c r="K95">
        <v>4</v>
      </c>
      <c r="L95" t="s">
        <v>1053</v>
      </c>
      <c r="M95">
        <v>5</v>
      </c>
    </row>
    <row r="96" spans="1:13" x14ac:dyDescent="0.3">
      <c r="A96" t="s">
        <v>525</v>
      </c>
      <c r="B96" t="s">
        <v>22</v>
      </c>
      <c r="C96">
        <v>117</v>
      </c>
      <c r="D96" t="s">
        <v>13</v>
      </c>
      <c r="E96" s="27">
        <v>45071</v>
      </c>
      <c r="F96">
        <v>40</v>
      </c>
      <c r="G96">
        <v>4</v>
      </c>
      <c r="H96">
        <v>2023</v>
      </c>
      <c r="I96" t="s">
        <v>1084</v>
      </c>
      <c r="J96" t="s">
        <v>1076</v>
      </c>
      <c r="K96">
        <v>4</v>
      </c>
      <c r="L96" t="s">
        <v>1053</v>
      </c>
      <c r="M96">
        <v>5</v>
      </c>
    </row>
    <row r="97" spans="1:13" x14ac:dyDescent="0.3">
      <c r="A97" t="s">
        <v>531</v>
      </c>
      <c r="B97" t="s">
        <v>17</v>
      </c>
      <c r="C97">
        <v>104</v>
      </c>
      <c r="D97" t="s">
        <v>13</v>
      </c>
      <c r="E97" s="27">
        <v>45073</v>
      </c>
      <c r="F97">
        <v>56</v>
      </c>
      <c r="G97">
        <v>3.4</v>
      </c>
      <c r="H97">
        <v>2023</v>
      </c>
      <c r="I97" t="s">
        <v>1077</v>
      </c>
      <c r="J97" t="s">
        <v>1076</v>
      </c>
      <c r="K97">
        <v>3</v>
      </c>
      <c r="L97" t="s">
        <v>1053</v>
      </c>
      <c r="M97">
        <v>5</v>
      </c>
    </row>
    <row r="98" spans="1:13" x14ac:dyDescent="0.3">
      <c r="A98" t="s">
        <v>532</v>
      </c>
      <c r="B98" t="s">
        <v>17</v>
      </c>
      <c r="C98">
        <v>101</v>
      </c>
      <c r="D98" t="s">
        <v>13</v>
      </c>
      <c r="E98" s="27">
        <v>45073</v>
      </c>
      <c r="F98">
        <v>185</v>
      </c>
      <c r="G98">
        <v>5</v>
      </c>
      <c r="H98">
        <v>2023</v>
      </c>
      <c r="I98" t="s">
        <v>1077</v>
      </c>
      <c r="J98" t="s">
        <v>1076</v>
      </c>
      <c r="K98">
        <v>5</v>
      </c>
      <c r="L98" t="s">
        <v>1053</v>
      </c>
      <c r="M98">
        <v>5</v>
      </c>
    </row>
    <row r="99" spans="1:13" x14ac:dyDescent="0.3">
      <c r="A99" t="s">
        <v>536</v>
      </c>
      <c r="B99" t="s">
        <v>8</v>
      </c>
      <c r="C99">
        <v>98</v>
      </c>
      <c r="D99" t="s">
        <v>13</v>
      </c>
      <c r="E99" s="27">
        <v>45075</v>
      </c>
      <c r="F99">
        <v>35</v>
      </c>
      <c r="G99">
        <v>4.5</v>
      </c>
      <c r="H99">
        <v>2023</v>
      </c>
      <c r="I99" t="s">
        <v>1083</v>
      </c>
      <c r="J99" t="s">
        <v>1076</v>
      </c>
      <c r="K99">
        <v>5</v>
      </c>
      <c r="L99" t="s">
        <v>1053</v>
      </c>
      <c r="M99">
        <v>5</v>
      </c>
    </row>
    <row r="100" spans="1:13" x14ac:dyDescent="0.3">
      <c r="A100" t="s">
        <v>563</v>
      </c>
      <c r="B100" t="s">
        <v>5</v>
      </c>
      <c r="C100">
        <v>111</v>
      </c>
      <c r="D100" t="s">
        <v>13</v>
      </c>
      <c r="E100" s="27">
        <v>45088</v>
      </c>
      <c r="F100">
        <v>22</v>
      </c>
      <c r="G100">
        <v>4.0999999999999996</v>
      </c>
      <c r="H100">
        <v>2023</v>
      </c>
      <c r="I100" t="s">
        <v>1079</v>
      </c>
      <c r="J100" t="s">
        <v>1076</v>
      </c>
      <c r="K100">
        <v>4</v>
      </c>
      <c r="L100" t="s">
        <v>1054</v>
      </c>
      <c r="M100">
        <v>6</v>
      </c>
    </row>
    <row r="101" spans="1:13" x14ac:dyDescent="0.3">
      <c r="A101" t="s">
        <v>572</v>
      </c>
      <c r="B101" t="s">
        <v>16</v>
      </c>
      <c r="C101">
        <v>78</v>
      </c>
      <c r="D101" t="s">
        <v>13</v>
      </c>
      <c r="E101" s="27">
        <v>45092</v>
      </c>
      <c r="F101">
        <v>28</v>
      </c>
      <c r="G101">
        <v>3.9</v>
      </c>
      <c r="H101">
        <v>2023</v>
      </c>
      <c r="I101" t="s">
        <v>1084</v>
      </c>
      <c r="J101" t="s">
        <v>1076</v>
      </c>
      <c r="K101">
        <v>4</v>
      </c>
      <c r="L101" t="s">
        <v>1054</v>
      </c>
      <c r="M101">
        <v>6</v>
      </c>
    </row>
    <row r="102" spans="1:13" x14ac:dyDescent="0.3">
      <c r="A102" t="s">
        <v>578</v>
      </c>
      <c r="B102" t="s">
        <v>20</v>
      </c>
      <c r="C102">
        <v>106</v>
      </c>
      <c r="D102" t="s">
        <v>13</v>
      </c>
      <c r="E102" s="27">
        <v>45094</v>
      </c>
      <c r="F102">
        <v>112</v>
      </c>
      <c r="G102">
        <v>3.7</v>
      </c>
      <c r="H102">
        <v>2023</v>
      </c>
      <c r="I102" t="s">
        <v>1077</v>
      </c>
      <c r="J102" t="s">
        <v>1076</v>
      </c>
      <c r="K102">
        <v>4</v>
      </c>
      <c r="L102" t="s">
        <v>1054</v>
      </c>
      <c r="M102">
        <v>6</v>
      </c>
    </row>
    <row r="103" spans="1:13" x14ac:dyDescent="0.3">
      <c r="A103" t="s">
        <v>580</v>
      </c>
      <c r="B103" t="s">
        <v>18</v>
      </c>
      <c r="C103">
        <v>85</v>
      </c>
      <c r="D103" t="s">
        <v>13</v>
      </c>
      <c r="E103" s="27">
        <v>45095</v>
      </c>
      <c r="F103">
        <v>38</v>
      </c>
      <c r="G103">
        <v>4.8</v>
      </c>
      <c r="H103">
        <v>2023</v>
      </c>
      <c r="I103" t="s">
        <v>1079</v>
      </c>
      <c r="J103" t="s">
        <v>1076</v>
      </c>
      <c r="K103">
        <v>5</v>
      </c>
      <c r="L103" t="s">
        <v>1054</v>
      </c>
      <c r="M103">
        <v>6</v>
      </c>
    </row>
    <row r="104" spans="1:13" x14ac:dyDescent="0.3">
      <c r="A104" t="s">
        <v>583</v>
      </c>
      <c r="B104" t="s">
        <v>5</v>
      </c>
      <c r="C104">
        <v>136</v>
      </c>
      <c r="D104" t="s">
        <v>13</v>
      </c>
      <c r="E104" s="27">
        <v>45097</v>
      </c>
      <c r="F104">
        <v>37</v>
      </c>
      <c r="G104">
        <v>0.9</v>
      </c>
      <c r="H104">
        <v>2023</v>
      </c>
      <c r="I104" t="s">
        <v>1075</v>
      </c>
      <c r="J104" t="s">
        <v>1080</v>
      </c>
      <c r="K104">
        <v>1</v>
      </c>
      <c r="L104" t="s">
        <v>1054</v>
      </c>
      <c r="M104">
        <v>6</v>
      </c>
    </row>
    <row r="105" spans="1:13" x14ac:dyDescent="0.3">
      <c r="A105" t="s">
        <v>595</v>
      </c>
      <c r="B105" t="s">
        <v>22</v>
      </c>
      <c r="C105">
        <v>100</v>
      </c>
      <c r="D105" t="s">
        <v>13</v>
      </c>
      <c r="E105" s="27">
        <v>45101</v>
      </c>
      <c r="F105">
        <v>69</v>
      </c>
      <c r="G105">
        <v>3</v>
      </c>
      <c r="H105">
        <v>2023</v>
      </c>
      <c r="I105" t="s">
        <v>1077</v>
      </c>
      <c r="J105" t="s">
        <v>1076</v>
      </c>
      <c r="K105">
        <v>3</v>
      </c>
      <c r="L105" t="s">
        <v>1054</v>
      </c>
      <c r="M105">
        <v>6</v>
      </c>
    </row>
    <row r="106" spans="1:13" x14ac:dyDescent="0.3">
      <c r="A106" t="s">
        <v>603</v>
      </c>
      <c r="B106" t="s">
        <v>12</v>
      </c>
      <c r="C106">
        <v>132</v>
      </c>
      <c r="D106" t="s">
        <v>13</v>
      </c>
      <c r="E106" s="27">
        <v>45104</v>
      </c>
      <c r="F106">
        <v>42</v>
      </c>
      <c r="G106">
        <v>5</v>
      </c>
      <c r="H106">
        <v>2023</v>
      </c>
      <c r="I106" t="s">
        <v>1075</v>
      </c>
      <c r="J106" t="s">
        <v>1080</v>
      </c>
      <c r="K106">
        <v>5</v>
      </c>
      <c r="L106" t="s">
        <v>1054</v>
      </c>
      <c r="M106">
        <v>6</v>
      </c>
    </row>
    <row r="107" spans="1:13" x14ac:dyDescent="0.3">
      <c r="A107" t="s">
        <v>605</v>
      </c>
      <c r="B107" t="s">
        <v>22</v>
      </c>
      <c r="C107">
        <v>135</v>
      </c>
      <c r="D107" t="s">
        <v>13</v>
      </c>
      <c r="E107" s="27">
        <v>45104</v>
      </c>
      <c r="F107">
        <v>60</v>
      </c>
      <c r="G107">
        <v>4.3</v>
      </c>
      <c r="H107">
        <v>2023</v>
      </c>
      <c r="I107" t="s">
        <v>1075</v>
      </c>
      <c r="J107" t="s">
        <v>1080</v>
      </c>
      <c r="K107">
        <v>4</v>
      </c>
      <c r="L107" t="s">
        <v>1054</v>
      </c>
      <c r="M107">
        <v>6</v>
      </c>
    </row>
    <row r="108" spans="1:13" x14ac:dyDescent="0.3">
      <c r="A108" t="s">
        <v>609</v>
      </c>
      <c r="B108" t="s">
        <v>18</v>
      </c>
      <c r="C108">
        <v>102</v>
      </c>
      <c r="D108" t="s">
        <v>13</v>
      </c>
      <c r="E108" s="27">
        <v>45106</v>
      </c>
      <c r="F108">
        <v>99</v>
      </c>
      <c r="G108">
        <v>3.2</v>
      </c>
      <c r="H108">
        <v>2023</v>
      </c>
      <c r="I108" t="s">
        <v>1084</v>
      </c>
      <c r="J108" t="s">
        <v>1076</v>
      </c>
      <c r="K108">
        <v>3</v>
      </c>
      <c r="L108" t="s">
        <v>1054</v>
      </c>
      <c r="M108">
        <v>6</v>
      </c>
    </row>
    <row r="109" spans="1:13" x14ac:dyDescent="0.3">
      <c r="A109" t="s">
        <v>610</v>
      </c>
      <c r="B109" t="s">
        <v>14</v>
      </c>
      <c r="C109">
        <v>60</v>
      </c>
      <c r="D109" t="s">
        <v>13</v>
      </c>
      <c r="E109" s="27">
        <v>45107</v>
      </c>
      <c r="F109">
        <v>66</v>
      </c>
      <c r="G109">
        <v>3.2</v>
      </c>
      <c r="H109">
        <v>2023</v>
      </c>
      <c r="I109" t="s">
        <v>1082</v>
      </c>
      <c r="J109" t="s">
        <v>1078</v>
      </c>
      <c r="K109">
        <v>3</v>
      </c>
      <c r="L109" t="s">
        <v>1054</v>
      </c>
      <c r="M109">
        <v>6</v>
      </c>
    </row>
    <row r="110" spans="1:13" x14ac:dyDescent="0.3">
      <c r="A110" t="s">
        <v>611</v>
      </c>
      <c r="B110" t="s">
        <v>21</v>
      </c>
      <c r="C110">
        <v>103</v>
      </c>
      <c r="D110" t="s">
        <v>13</v>
      </c>
      <c r="E110" s="27">
        <v>45107</v>
      </c>
      <c r="F110">
        <v>102</v>
      </c>
      <c r="G110">
        <v>4.5</v>
      </c>
      <c r="H110">
        <v>2023</v>
      </c>
      <c r="I110" t="s">
        <v>1082</v>
      </c>
      <c r="J110" t="s">
        <v>1076</v>
      </c>
      <c r="K110">
        <v>5</v>
      </c>
      <c r="L110" t="s">
        <v>1054</v>
      </c>
      <c r="M110">
        <v>6</v>
      </c>
    </row>
    <row r="111" spans="1:13" x14ac:dyDescent="0.3">
      <c r="A111" t="s">
        <v>613</v>
      </c>
      <c r="B111" t="s">
        <v>16</v>
      </c>
      <c r="C111">
        <v>88</v>
      </c>
      <c r="D111" t="s">
        <v>13</v>
      </c>
      <c r="E111" s="27">
        <v>45108</v>
      </c>
      <c r="F111">
        <v>80</v>
      </c>
      <c r="G111">
        <v>4.2</v>
      </c>
      <c r="H111">
        <v>2024</v>
      </c>
      <c r="I111" t="s">
        <v>1077</v>
      </c>
      <c r="J111" t="s">
        <v>1076</v>
      </c>
      <c r="K111">
        <v>4</v>
      </c>
      <c r="L111" t="s">
        <v>1055</v>
      </c>
      <c r="M111">
        <v>7</v>
      </c>
    </row>
    <row r="112" spans="1:13" x14ac:dyDescent="0.3">
      <c r="A112" t="s">
        <v>614</v>
      </c>
      <c r="B112" t="s">
        <v>21</v>
      </c>
      <c r="C112">
        <v>37</v>
      </c>
      <c r="D112" t="s">
        <v>13</v>
      </c>
      <c r="E112" s="27">
        <v>45108</v>
      </c>
      <c r="F112">
        <v>54</v>
      </c>
      <c r="G112">
        <v>1.8</v>
      </c>
      <c r="H112">
        <v>2024</v>
      </c>
      <c r="I112" t="s">
        <v>1077</v>
      </c>
      <c r="J112" t="s">
        <v>1078</v>
      </c>
      <c r="K112">
        <v>2</v>
      </c>
      <c r="L112" t="s">
        <v>1055</v>
      </c>
      <c r="M112">
        <v>7</v>
      </c>
    </row>
    <row r="113" spans="1:13" x14ac:dyDescent="0.3">
      <c r="A113" t="s">
        <v>619</v>
      </c>
      <c r="B113" t="s">
        <v>7</v>
      </c>
      <c r="C113">
        <v>139</v>
      </c>
      <c r="D113" t="s">
        <v>13</v>
      </c>
      <c r="E113" s="27">
        <v>45109</v>
      </c>
      <c r="F113">
        <v>81</v>
      </c>
      <c r="G113">
        <v>4.4000000000000004</v>
      </c>
      <c r="H113">
        <v>2024</v>
      </c>
      <c r="I113" t="s">
        <v>1079</v>
      </c>
      <c r="J113" t="s">
        <v>1080</v>
      </c>
      <c r="K113">
        <v>4</v>
      </c>
      <c r="L113" t="s">
        <v>1055</v>
      </c>
      <c r="M113">
        <v>7</v>
      </c>
    </row>
    <row r="114" spans="1:13" x14ac:dyDescent="0.3">
      <c r="A114" t="s">
        <v>622</v>
      </c>
      <c r="B114" t="s">
        <v>18</v>
      </c>
      <c r="C114">
        <v>68</v>
      </c>
      <c r="D114" t="s">
        <v>13</v>
      </c>
      <c r="E114" s="27">
        <v>45112</v>
      </c>
      <c r="F114">
        <v>41</v>
      </c>
      <c r="G114">
        <v>3.1</v>
      </c>
      <c r="H114">
        <v>2024</v>
      </c>
      <c r="I114" t="s">
        <v>1081</v>
      </c>
      <c r="J114" t="s">
        <v>1076</v>
      </c>
      <c r="K114">
        <v>3</v>
      </c>
      <c r="L114" t="s">
        <v>1055</v>
      </c>
      <c r="M114">
        <v>7</v>
      </c>
    </row>
    <row r="115" spans="1:13" x14ac:dyDescent="0.3">
      <c r="A115" t="s">
        <v>623</v>
      </c>
      <c r="B115" t="s">
        <v>8</v>
      </c>
      <c r="C115">
        <v>128</v>
      </c>
      <c r="D115" t="s">
        <v>13</v>
      </c>
      <c r="E115" s="27">
        <v>45112</v>
      </c>
      <c r="F115">
        <v>116</v>
      </c>
      <c r="G115">
        <v>2.2999999999999998</v>
      </c>
      <c r="H115">
        <v>2024</v>
      </c>
      <c r="I115" t="s">
        <v>1081</v>
      </c>
      <c r="J115" t="s">
        <v>1080</v>
      </c>
      <c r="K115">
        <v>2</v>
      </c>
      <c r="L115" t="s">
        <v>1055</v>
      </c>
      <c r="M115">
        <v>7</v>
      </c>
    </row>
    <row r="116" spans="1:13" x14ac:dyDescent="0.3">
      <c r="A116" t="s">
        <v>627</v>
      </c>
      <c r="B116" t="s">
        <v>21</v>
      </c>
      <c r="C116">
        <v>107</v>
      </c>
      <c r="D116" t="s">
        <v>13</v>
      </c>
      <c r="E116" s="27">
        <v>45114</v>
      </c>
      <c r="F116">
        <v>20</v>
      </c>
      <c r="G116">
        <v>4.5</v>
      </c>
      <c r="H116">
        <v>2024</v>
      </c>
      <c r="I116" t="s">
        <v>1082</v>
      </c>
      <c r="J116" t="s">
        <v>1076</v>
      </c>
      <c r="K116">
        <v>5</v>
      </c>
      <c r="L116" t="s">
        <v>1055</v>
      </c>
      <c r="M116">
        <v>7</v>
      </c>
    </row>
    <row r="117" spans="1:13" x14ac:dyDescent="0.3">
      <c r="A117" t="s">
        <v>632</v>
      </c>
      <c r="B117" t="s">
        <v>24</v>
      </c>
      <c r="C117">
        <v>52</v>
      </c>
      <c r="D117" t="s">
        <v>13</v>
      </c>
      <c r="E117" s="27">
        <v>45115</v>
      </c>
      <c r="F117">
        <v>42</v>
      </c>
      <c r="G117">
        <v>4.8</v>
      </c>
      <c r="H117">
        <v>2024</v>
      </c>
      <c r="I117" t="s">
        <v>1077</v>
      </c>
      <c r="J117" t="s">
        <v>1078</v>
      </c>
      <c r="K117">
        <v>5</v>
      </c>
      <c r="L117" t="s">
        <v>1055</v>
      </c>
      <c r="M117">
        <v>7</v>
      </c>
    </row>
    <row r="118" spans="1:13" x14ac:dyDescent="0.3">
      <c r="A118" t="s">
        <v>640</v>
      </c>
      <c r="B118" t="s">
        <v>7</v>
      </c>
      <c r="C118">
        <v>114</v>
      </c>
      <c r="D118" t="s">
        <v>13</v>
      </c>
      <c r="E118" s="27">
        <v>45119</v>
      </c>
      <c r="F118">
        <v>114</v>
      </c>
      <c r="G118">
        <v>3.9</v>
      </c>
      <c r="H118">
        <v>2024</v>
      </c>
      <c r="I118" t="s">
        <v>1081</v>
      </c>
      <c r="J118" t="s">
        <v>1076</v>
      </c>
      <c r="K118">
        <v>4</v>
      </c>
      <c r="L118" t="s">
        <v>1055</v>
      </c>
      <c r="M118">
        <v>7</v>
      </c>
    </row>
    <row r="119" spans="1:13" x14ac:dyDescent="0.3">
      <c r="A119" t="s">
        <v>645</v>
      </c>
      <c r="B119" t="s">
        <v>23</v>
      </c>
      <c r="C119">
        <v>111</v>
      </c>
      <c r="D119" t="s">
        <v>13</v>
      </c>
      <c r="E119" s="27">
        <v>45122</v>
      </c>
      <c r="F119">
        <v>126</v>
      </c>
      <c r="G119">
        <v>4.2</v>
      </c>
      <c r="H119">
        <v>2024</v>
      </c>
      <c r="I119" t="s">
        <v>1077</v>
      </c>
      <c r="J119" t="s">
        <v>1076</v>
      </c>
      <c r="K119">
        <v>4</v>
      </c>
      <c r="L119" t="s">
        <v>1055</v>
      </c>
      <c r="M119">
        <v>7</v>
      </c>
    </row>
    <row r="120" spans="1:13" x14ac:dyDescent="0.3">
      <c r="A120" t="s">
        <v>649</v>
      </c>
      <c r="B120" t="s">
        <v>22</v>
      </c>
      <c r="C120">
        <v>123</v>
      </c>
      <c r="D120" t="s">
        <v>13</v>
      </c>
      <c r="E120" s="27">
        <v>45124</v>
      </c>
      <c r="F120">
        <v>80</v>
      </c>
      <c r="G120">
        <v>2.7</v>
      </c>
      <c r="H120">
        <v>2024</v>
      </c>
      <c r="I120" t="s">
        <v>1083</v>
      </c>
      <c r="J120" t="s">
        <v>1080</v>
      </c>
      <c r="K120">
        <v>3</v>
      </c>
      <c r="L120" t="s">
        <v>1055</v>
      </c>
      <c r="M120">
        <v>7</v>
      </c>
    </row>
    <row r="121" spans="1:13" x14ac:dyDescent="0.3">
      <c r="A121" t="s">
        <v>650</v>
      </c>
      <c r="B121" t="s">
        <v>16</v>
      </c>
      <c r="C121">
        <v>105</v>
      </c>
      <c r="D121" t="s">
        <v>13</v>
      </c>
      <c r="E121" s="27">
        <v>45125</v>
      </c>
      <c r="F121">
        <v>176</v>
      </c>
      <c r="G121">
        <v>4.7</v>
      </c>
      <c r="H121">
        <v>2024</v>
      </c>
      <c r="I121" t="s">
        <v>1075</v>
      </c>
      <c r="J121" t="s">
        <v>1076</v>
      </c>
      <c r="K121">
        <v>5</v>
      </c>
      <c r="L121" t="s">
        <v>1055</v>
      </c>
      <c r="M121">
        <v>7</v>
      </c>
    </row>
    <row r="122" spans="1:13" x14ac:dyDescent="0.3">
      <c r="A122" t="s">
        <v>655</v>
      </c>
      <c r="B122" t="s">
        <v>12</v>
      </c>
      <c r="C122">
        <v>56</v>
      </c>
      <c r="D122" t="s">
        <v>13</v>
      </c>
      <c r="E122" s="27">
        <v>45127</v>
      </c>
      <c r="F122">
        <v>27</v>
      </c>
      <c r="G122">
        <v>4.3</v>
      </c>
      <c r="H122">
        <v>2024</v>
      </c>
      <c r="I122" t="s">
        <v>1084</v>
      </c>
      <c r="J122" t="s">
        <v>1078</v>
      </c>
      <c r="K122">
        <v>4</v>
      </c>
      <c r="L122" t="s">
        <v>1055</v>
      </c>
      <c r="M122">
        <v>7</v>
      </c>
    </row>
    <row r="123" spans="1:13" x14ac:dyDescent="0.3">
      <c r="A123" t="s">
        <v>657</v>
      </c>
      <c r="B123" t="s">
        <v>22</v>
      </c>
      <c r="C123">
        <v>41</v>
      </c>
      <c r="D123" t="s">
        <v>13</v>
      </c>
      <c r="E123" s="27">
        <v>45128</v>
      </c>
      <c r="F123">
        <v>112</v>
      </c>
      <c r="G123">
        <v>2.2999999999999998</v>
      </c>
      <c r="H123">
        <v>2024</v>
      </c>
      <c r="I123" t="s">
        <v>1082</v>
      </c>
      <c r="J123" t="s">
        <v>1078</v>
      </c>
      <c r="K123">
        <v>2</v>
      </c>
      <c r="L123" t="s">
        <v>1055</v>
      </c>
      <c r="M123">
        <v>7</v>
      </c>
    </row>
    <row r="124" spans="1:13" x14ac:dyDescent="0.3">
      <c r="A124" t="s">
        <v>668</v>
      </c>
      <c r="B124" t="s">
        <v>23</v>
      </c>
      <c r="C124">
        <v>106</v>
      </c>
      <c r="D124" t="s">
        <v>13</v>
      </c>
      <c r="E124" s="27">
        <v>45135</v>
      </c>
      <c r="F124">
        <v>105</v>
      </c>
      <c r="G124">
        <v>4.2</v>
      </c>
      <c r="H124">
        <v>2024</v>
      </c>
      <c r="I124" t="s">
        <v>1082</v>
      </c>
      <c r="J124" t="s">
        <v>1076</v>
      </c>
      <c r="K124">
        <v>4</v>
      </c>
      <c r="L124" t="s">
        <v>1055</v>
      </c>
      <c r="M124">
        <v>7</v>
      </c>
    </row>
    <row r="125" spans="1:13" x14ac:dyDescent="0.3">
      <c r="A125" t="s">
        <v>669</v>
      </c>
      <c r="B125" t="s">
        <v>20</v>
      </c>
      <c r="C125">
        <v>107</v>
      </c>
      <c r="D125" t="s">
        <v>13</v>
      </c>
      <c r="E125" s="27">
        <v>45136</v>
      </c>
      <c r="F125">
        <v>78</v>
      </c>
      <c r="G125">
        <v>3.4</v>
      </c>
      <c r="H125">
        <v>2024</v>
      </c>
      <c r="I125" t="s">
        <v>1077</v>
      </c>
      <c r="J125" t="s">
        <v>1076</v>
      </c>
      <c r="K125">
        <v>3</v>
      </c>
      <c r="L125" t="s">
        <v>1055</v>
      </c>
      <c r="M125">
        <v>7</v>
      </c>
    </row>
    <row r="126" spans="1:13" x14ac:dyDescent="0.3">
      <c r="A126" t="s">
        <v>670</v>
      </c>
      <c r="B126" t="s">
        <v>17</v>
      </c>
      <c r="C126">
        <v>78</v>
      </c>
      <c r="D126" t="s">
        <v>13</v>
      </c>
      <c r="E126" s="27">
        <v>45138</v>
      </c>
      <c r="F126">
        <v>205</v>
      </c>
      <c r="G126">
        <v>4.4000000000000004</v>
      </c>
      <c r="H126">
        <v>2024</v>
      </c>
      <c r="I126" t="s">
        <v>1083</v>
      </c>
      <c r="J126" t="s">
        <v>1076</v>
      </c>
      <c r="K126">
        <v>4</v>
      </c>
      <c r="L126" t="s">
        <v>1055</v>
      </c>
      <c r="M126">
        <v>7</v>
      </c>
    </row>
    <row r="127" spans="1:13" x14ac:dyDescent="0.3">
      <c r="A127" t="s">
        <v>671</v>
      </c>
      <c r="B127" t="s">
        <v>24</v>
      </c>
      <c r="C127">
        <v>122</v>
      </c>
      <c r="D127" t="s">
        <v>13</v>
      </c>
      <c r="E127" s="27">
        <v>45138</v>
      </c>
      <c r="F127">
        <v>78</v>
      </c>
      <c r="G127">
        <v>2.7</v>
      </c>
      <c r="H127">
        <v>2024</v>
      </c>
      <c r="I127" t="s">
        <v>1083</v>
      </c>
      <c r="J127" t="s">
        <v>1080</v>
      </c>
      <c r="K127">
        <v>3</v>
      </c>
      <c r="L127" t="s">
        <v>1055</v>
      </c>
      <c r="M127">
        <v>7</v>
      </c>
    </row>
    <row r="128" spans="1:13" x14ac:dyDescent="0.3">
      <c r="A128" t="s">
        <v>681</v>
      </c>
      <c r="B128" t="s">
        <v>14</v>
      </c>
      <c r="C128">
        <v>144</v>
      </c>
      <c r="D128" t="s">
        <v>13</v>
      </c>
      <c r="E128" s="27">
        <v>45142</v>
      </c>
      <c r="F128">
        <v>195</v>
      </c>
      <c r="G128">
        <v>3.4</v>
      </c>
      <c r="H128">
        <v>2024</v>
      </c>
      <c r="I128" t="s">
        <v>1082</v>
      </c>
      <c r="J128" t="s">
        <v>1080</v>
      </c>
      <c r="K128">
        <v>3</v>
      </c>
      <c r="L128" t="s">
        <v>1056</v>
      </c>
      <c r="M128">
        <v>8</v>
      </c>
    </row>
    <row r="129" spans="1:13" x14ac:dyDescent="0.3">
      <c r="A129" t="s">
        <v>683</v>
      </c>
      <c r="B129" t="s">
        <v>14</v>
      </c>
      <c r="C129">
        <v>132</v>
      </c>
      <c r="D129" t="s">
        <v>13</v>
      </c>
      <c r="E129" s="27">
        <v>45144</v>
      </c>
      <c r="F129">
        <v>195</v>
      </c>
      <c r="G129">
        <v>4.9000000000000004</v>
      </c>
      <c r="H129">
        <v>2024</v>
      </c>
      <c r="I129" t="s">
        <v>1079</v>
      </c>
      <c r="J129" t="s">
        <v>1080</v>
      </c>
      <c r="K129">
        <v>5</v>
      </c>
      <c r="L129" t="s">
        <v>1056</v>
      </c>
      <c r="M129">
        <v>8</v>
      </c>
    </row>
    <row r="130" spans="1:13" x14ac:dyDescent="0.3">
      <c r="A130" t="s">
        <v>693</v>
      </c>
      <c r="B130" t="s">
        <v>7</v>
      </c>
      <c r="C130">
        <v>134</v>
      </c>
      <c r="D130" t="s">
        <v>13</v>
      </c>
      <c r="E130" s="27">
        <v>45151</v>
      </c>
      <c r="F130">
        <v>160</v>
      </c>
      <c r="G130">
        <v>4.7</v>
      </c>
      <c r="H130">
        <v>2024</v>
      </c>
      <c r="I130" t="s">
        <v>1079</v>
      </c>
      <c r="J130" t="s">
        <v>1080</v>
      </c>
      <c r="K130">
        <v>5</v>
      </c>
      <c r="L130" t="s">
        <v>1056</v>
      </c>
      <c r="M130">
        <v>8</v>
      </c>
    </row>
    <row r="131" spans="1:13" x14ac:dyDescent="0.3">
      <c r="A131" t="s">
        <v>697</v>
      </c>
      <c r="B131" t="s">
        <v>18</v>
      </c>
      <c r="C131">
        <v>89</v>
      </c>
      <c r="D131" t="s">
        <v>13</v>
      </c>
      <c r="E131" s="27">
        <v>45156</v>
      </c>
      <c r="F131">
        <v>164</v>
      </c>
      <c r="G131">
        <v>4.5</v>
      </c>
      <c r="H131">
        <v>2024</v>
      </c>
      <c r="I131" t="s">
        <v>1082</v>
      </c>
      <c r="J131" t="s">
        <v>1076</v>
      </c>
      <c r="K131">
        <v>5</v>
      </c>
      <c r="L131" t="s">
        <v>1056</v>
      </c>
      <c r="M131">
        <v>8</v>
      </c>
    </row>
    <row r="132" spans="1:13" x14ac:dyDescent="0.3">
      <c r="A132" t="s">
        <v>699</v>
      </c>
      <c r="B132" t="s">
        <v>18</v>
      </c>
      <c r="C132">
        <v>66</v>
      </c>
      <c r="D132" t="s">
        <v>13</v>
      </c>
      <c r="E132" s="27">
        <v>45157</v>
      </c>
      <c r="F132">
        <v>120</v>
      </c>
      <c r="G132">
        <v>4.5</v>
      </c>
      <c r="H132">
        <v>2024</v>
      </c>
      <c r="I132" t="s">
        <v>1077</v>
      </c>
      <c r="J132" t="s">
        <v>1076</v>
      </c>
      <c r="K132">
        <v>5</v>
      </c>
      <c r="L132" t="s">
        <v>1056</v>
      </c>
      <c r="M132">
        <v>8</v>
      </c>
    </row>
    <row r="133" spans="1:13" x14ac:dyDescent="0.3">
      <c r="A133" t="s">
        <v>706</v>
      </c>
      <c r="B133" t="s">
        <v>17</v>
      </c>
      <c r="C133">
        <v>116</v>
      </c>
      <c r="D133" t="s">
        <v>13</v>
      </c>
      <c r="E133" s="27">
        <v>45159</v>
      </c>
      <c r="F133">
        <v>44</v>
      </c>
      <c r="G133">
        <v>3.8</v>
      </c>
      <c r="H133">
        <v>2024</v>
      </c>
      <c r="I133" t="s">
        <v>1083</v>
      </c>
      <c r="J133" t="s">
        <v>1076</v>
      </c>
      <c r="K133">
        <v>4</v>
      </c>
      <c r="L133" t="s">
        <v>1056</v>
      </c>
      <c r="M133">
        <v>8</v>
      </c>
    </row>
    <row r="134" spans="1:13" x14ac:dyDescent="0.3">
      <c r="A134" t="s">
        <v>707</v>
      </c>
      <c r="B134" t="s">
        <v>21</v>
      </c>
      <c r="C134">
        <v>111</v>
      </c>
      <c r="D134" t="s">
        <v>13</v>
      </c>
      <c r="E134" s="27">
        <v>45161</v>
      </c>
      <c r="F134">
        <v>120</v>
      </c>
      <c r="G134">
        <v>1.8</v>
      </c>
      <c r="H134">
        <v>2024</v>
      </c>
      <c r="I134" t="s">
        <v>1081</v>
      </c>
      <c r="J134" t="s">
        <v>1076</v>
      </c>
      <c r="K134">
        <v>2</v>
      </c>
      <c r="L134" t="s">
        <v>1056</v>
      </c>
      <c r="M134">
        <v>8</v>
      </c>
    </row>
    <row r="135" spans="1:13" x14ac:dyDescent="0.3">
      <c r="A135" t="s">
        <v>708</v>
      </c>
      <c r="B135" t="s">
        <v>8</v>
      </c>
      <c r="C135">
        <v>15</v>
      </c>
      <c r="D135" t="s">
        <v>13</v>
      </c>
      <c r="E135" s="27">
        <v>45161</v>
      </c>
      <c r="F135">
        <v>120</v>
      </c>
      <c r="G135">
        <v>4.0999999999999996</v>
      </c>
      <c r="H135">
        <v>2024</v>
      </c>
      <c r="I135" t="s">
        <v>1081</v>
      </c>
      <c r="J135" t="s">
        <v>1085</v>
      </c>
      <c r="K135">
        <v>4</v>
      </c>
      <c r="L135" t="s">
        <v>1056</v>
      </c>
      <c r="M135">
        <v>8</v>
      </c>
    </row>
    <row r="136" spans="1:13" x14ac:dyDescent="0.3">
      <c r="A136" t="s">
        <v>711</v>
      </c>
      <c r="B136" t="s">
        <v>16</v>
      </c>
      <c r="C136">
        <v>73</v>
      </c>
      <c r="D136" t="s">
        <v>13</v>
      </c>
      <c r="E136" s="27">
        <v>45163</v>
      </c>
      <c r="F136">
        <v>44</v>
      </c>
      <c r="G136">
        <v>3.8</v>
      </c>
      <c r="H136">
        <v>2024</v>
      </c>
      <c r="I136" t="s">
        <v>1082</v>
      </c>
      <c r="J136" t="s">
        <v>1076</v>
      </c>
      <c r="K136">
        <v>4</v>
      </c>
      <c r="L136" t="s">
        <v>1056</v>
      </c>
      <c r="M136">
        <v>8</v>
      </c>
    </row>
    <row r="137" spans="1:13" x14ac:dyDescent="0.3">
      <c r="A137" t="s">
        <v>715</v>
      </c>
      <c r="B137" t="s">
        <v>15</v>
      </c>
      <c r="C137">
        <v>104</v>
      </c>
      <c r="D137" t="s">
        <v>13</v>
      </c>
      <c r="E137" s="27">
        <v>45164</v>
      </c>
      <c r="F137">
        <v>66</v>
      </c>
      <c r="G137">
        <v>4.8</v>
      </c>
      <c r="H137">
        <v>2024</v>
      </c>
      <c r="I137" t="s">
        <v>1077</v>
      </c>
      <c r="J137" t="s">
        <v>1076</v>
      </c>
      <c r="K137">
        <v>5</v>
      </c>
      <c r="L137" t="s">
        <v>1056</v>
      </c>
      <c r="M137">
        <v>8</v>
      </c>
    </row>
    <row r="138" spans="1:13" x14ac:dyDescent="0.3">
      <c r="A138" t="s">
        <v>718</v>
      </c>
      <c r="B138" t="s">
        <v>8</v>
      </c>
      <c r="C138">
        <v>49</v>
      </c>
      <c r="D138" t="s">
        <v>13</v>
      </c>
      <c r="E138" s="27">
        <v>45165</v>
      </c>
      <c r="F138">
        <v>105</v>
      </c>
      <c r="G138">
        <v>3.3</v>
      </c>
      <c r="H138">
        <v>2024</v>
      </c>
      <c r="I138" t="s">
        <v>1079</v>
      </c>
      <c r="J138" t="s">
        <v>1078</v>
      </c>
      <c r="K138">
        <v>3</v>
      </c>
      <c r="L138" t="s">
        <v>1056</v>
      </c>
      <c r="M138">
        <v>8</v>
      </c>
    </row>
    <row r="139" spans="1:13" x14ac:dyDescent="0.3">
      <c r="A139" t="s">
        <v>719</v>
      </c>
      <c r="B139" t="s">
        <v>17</v>
      </c>
      <c r="C139">
        <v>73</v>
      </c>
      <c r="D139" t="s">
        <v>13</v>
      </c>
      <c r="E139" s="27">
        <v>45165</v>
      </c>
      <c r="F139">
        <v>100</v>
      </c>
      <c r="G139">
        <v>2.8</v>
      </c>
      <c r="H139">
        <v>2024</v>
      </c>
      <c r="I139" t="s">
        <v>1079</v>
      </c>
      <c r="J139" t="s">
        <v>1076</v>
      </c>
      <c r="K139">
        <v>3</v>
      </c>
      <c r="L139" t="s">
        <v>1056</v>
      </c>
      <c r="M139">
        <v>8</v>
      </c>
    </row>
    <row r="140" spans="1:13" x14ac:dyDescent="0.3">
      <c r="A140" t="s">
        <v>728</v>
      </c>
      <c r="B140" t="s">
        <v>18</v>
      </c>
      <c r="C140">
        <v>96</v>
      </c>
      <c r="D140" t="s">
        <v>13</v>
      </c>
      <c r="E140" s="27">
        <v>45170</v>
      </c>
      <c r="F140">
        <v>36</v>
      </c>
      <c r="G140">
        <v>3.4</v>
      </c>
      <c r="H140">
        <v>2024</v>
      </c>
      <c r="I140" t="s">
        <v>1082</v>
      </c>
      <c r="J140" t="s">
        <v>1076</v>
      </c>
      <c r="K140">
        <v>3</v>
      </c>
      <c r="L140" t="s">
        <v>1057</v>
      </c>
      <c r="M140">
        <v>9</v>
      </c>
    </row>
    <row r="141" spans="1:13" x14ac:dyDescent="0.3">
      <c r="A141" t="s">
        <v>733</v>
      </c>
      <c r="B141" t="s">
        <v>16</v>
      </c>
      <c r="C141">
        <v>113</v>
      </c>
      <c r="D141" t="s">
        <v>13</v>
      </c>
      <c r="E141" s="27">
        <v>45173</v>
      </c>
      <c r="F141">
        <v>46</v>
      </c>
      <c r="G141">
        <v>4.4000000000000004</v>
      </c>
      <c r="H141">
        <v>2024</v>
      </c>
      <c r="I141" t="s">
        <v>1083</v>
      </c>
      <c r="J141" t="s">
        <v>1076</v>
      </c>
      <c r="K141">
        <v>4</v>
      </c>
      <c r="L141" t="s">
        <v>1057</v>
      </c>
      <c r="M141">
        <v>9</v>
      </c>
    </row>
    <row r="142" spans="1:13" x14ac:dyDescent="0.3">
      <c r="A142" t="s">
        <v>734</v>
      </c>
      <c r="B142" t="s">
        <v>16</v>
      </c>
      <c r="C142">
        <v>96</v>
      </c>
      <c r="D142" t="s">
        <v>13</v>
      </c>
      <c r="E142" s="27">
        <v>45173</v>
      </c>
      <c r="F142">
        <v>96</v>
      </c>
      <c r="G142">
        <v>2.9</v>
      </c>
      <c r="H142">
        <v>2024</v>
      </c>
      <c r="I142" t="s">
        <v>1083</v>
      </c>
      <c r="J142" t="s">
        <v>1076</v>
      </c>
      <c r="K142">
        <v>3</v>
      </c>
      <c r="L142" t="s">
        <v>1057</v>
      </c>
      <c r="M142">
        <v>9</v>
      </c>
    </row>
    <row r="143" spans="1:13" x14ac:dyDescent="0.3">
      <c r="A143" t="s">
        <v>736</v>
      </c>
      <c r="B143" t="s">
        <v>15</v>
      </c>
      <c r="C143">
        <v>52</v>
      </c>
      <c r="D143" t="s">
        <v>13</v>
      </c>
      <c r="E143" s="27">
        <v>45175</v>
      </c>
      <c r="F143">
        <v>88</v>
      </c>
      <c r="G143">
        <v>4.3</v>
      </c>
      <c r="H143">
        <v>2024</v>
      </c>
      <c r="I143" t="s">
        <v>1081</v>
      </c>
      <c r="J143" t="s">
        <v>1078</v>
      </c>
      <c r="K143">
        <v>4</v>
      </c>
      <c r="L143" t="s">
        <v>1057</v>
      </c>
      <c r="M143">
        <v>9</v>
      </c>
    </row>
    <row r="144" spans="1:13" x14ac:dyDescent="0.3">
      <c r="A144" t="s">
        <v>745</v>
      </c>
      <c r="B144" t="s">
        <v>8</v>
      </c>
      <c r="C144">
        <v>74</v>
      </c>
      <c r="D144" t="s">
        <v>13</v>
      </c>
      <c r="E144" s="27">
        <v>45178</v>
      </c>
      <c r="F144">
        <v>75</v>
      </c>
      <c r="G144">
        <v>2.8</v>
      </c>
      <c r="H144">
        <v>2024</v>
      </c>
      <c r="I144" t="s">
        <v>1077</v>
      </c>
      <c r="J144" t="s">
        <v>1076</v>
      </c>
      <c r="K144">
        <v>3</v>
      </c>
      <c r="L144" t="s">
        <v>1057</v>
      </c>
      <c r="M144">
        <v>9</v>
      </c>
    </row>
    <row r="145" spans="1:13" x14ac:dyDescent="0.3">
      <c r="A145" t="s">
        <v>775</v>
      </c>
      <c r="B145" t="s">
        <v>16</v>
      </c>
      <c r="C145">
        <v>95</v>
      </c>
      <c r="D145" t="s">
        <v>13</v>
      </c>
      <c r="E145" s="27">
        <v>45193</v>
      </c>
      <c r="F145">
        <v>23</v>
      </c>
      <c r="G145">
        <v>2.4</v>
      </c>
      <c r="H145">
        <v>2024</v>
      </c>
      <c r="I145" t="s">
        <v>1079</v>
      </c>
      <c r="J145" t="s">
        <v>1076</v>
      </c>
      <c r="K145">
        <v>2</v>
      </c>
      <c r="L145" t="s">
        <v>1057</v>
      </c>
      <c r="M145">
        <v>9</v>
      </c>
    </row>
    <row r="146" spans="1:13" x14ac:dyDescent="0.3">
      <c r="A146" t="s">
        <v>782</v>
      </c>
      <c r="B146" t="s">
        <v>7</v>
      </c>
      <c r="C146">
        <v>71</v>
      </c>
      <c r="D146" t="s">
        <v>13</v>
      </c>
      <c r="E146" s="27">
        <v>45196</v>
      </c>
      <c r="F146">
        <v>135</v>
      </c>
      <c r="G146">
        <v>3.9</v>
      </c>
      <c r="H146">
        <v>2024</v>
      </c>
      <c r="I146" t="s">
        <v>1081</v>
      </c>
      <c r="J146" t="s">
        <v>1076</v>
      </c>
      <c r="K146">
        <v>4</v>
      </c>
      <c r="L146" t="s">
        <v>1057</v>
      </c>
      <c r="M146">
        <v>9</v>
      </c>
    </row>
    <row r="147" spans="1:13" x14ac:dyDescent="0.3">
      <c r="A147" t="s">
        <v>783</v>
      </c>
      <c r="B147" t="s">
        <v>24</v>
      </c>
      <c r="C147">
        <v>152</v>
      </c>
      <c r="D147" t="s">
        <v>13</v>
      </c>
      <c r="E147" s="27">
        <v>45196</v>
      </c>
      <c r="F147">
        <v>88</v>
      </c>
      <c r="G147">
        <v>4.7</v>
      </c>
      <c r="H147">
        <v>2024</v>
      </c>
      <c r="I147" t="s">
        <v>1081</v>
      </c>
      <c r="J147" t="s">
        <v>1080</v>
      </c>
      <c r="K147">
        <v>5</v>
      </c>
      <c r="L147" t="s">
        <v>1057</v>
      </c>
      <c r="M147">
        <v>9</v>
      </c>
    </row>
    <row r="148" spans="1:13" x14ac:dyDescent="0.3">
      <c r="A148" t="s">
        <v>785</v>
      </c>
      <c r="B148" t="s">
        <v>17</v>
      </c>
      <c r="C148">
        <v>156</v>
      </c>
      <c r="D148" t="s">
        <v>13</v>
      </c>
      <c r="E148" s="27">
        <v>45196</v>
      </c>
      <c r="F148">
        <v>81</v>
      </c>
      <c r="G148">
        <v>5</v>
      </c>
      <c r="H148">
        <v>2024</v>
      </c>
      <c r="I148" t="s">
        <v>1081</v>
      </c>
      <c r="J148" t="s">
        <v>1080</v>
      </c>
      <c r="K148">
        <v>5</v>
      </c>
      <c r="L148" t="s">
        <v>1057</v>
      </c>
      <c r="M148">
        <v>9</v>
      </c>
    </row>
    <row r="149" spans="1:13" x14ac:dyDescent="0.3">
      <c r="A149" t="s">
        <v>787</v>
      </c>
      <c r="B149" t="s">
        <v>23</v>
      </c>
      <c r="C149">
        <v>135</v>
      </c>
      <c r="D149" t="s">
        <v>13</v>
      </c>
      <c r="E149" s="27">
        <v>45197</v>
      </c>
      <c r="F149">
        <v>92</v>
      </c>
      <c r="G149">
        <v>3.9</v>
      </c>
      <c r="H149">
        <v>2024</v>
      </c>
      <c r="I149" t="s">
        <v>1084</v>
      </c>
      <c r="J149" t="s">
        <v>1080</v>
      </c>
      <c r="K149">
        <v>4</v>
      </c>
      <c r="L149" t="s">
        <v>1057</v>
      </c>
      <c r="M149">
        <v>9</v>
      </c>
    </row>
    <row r="150" spans="1:13" x14ac:dyDescent="0.3">
      <c r="A150" t="s">
        <v>789</v>
      </c>
      <c r="B150" t="s">
        <v>19</v>
      </c>
      <c r="C150">
        <v>64</v>
      </c>
      <c r="D150" t="s">
        <v>13</v>
      </c>
      <c r="E150" s="27">
        <v>45198</v>
      </c>
      <c r="F150">
        <v>112</v>
      </c>
      <c r="G150">
        <v>2</v>
      </c>
      <c r="H150">
        <v>2024</v>
      </c>
      <c r="I150" t="s">
        <v>1082</v>
      </c>
      <c r="J150" t="s">
        <v>1076</v>
      </c>
      <c r="K150">
        <v>2</v>
      </c>
      <c r="L150" t="s">
        <v>1057</v>
      </c>
      <c r="M150">
        <v>9</v>
      </c>
    </row>
    <row r="151" spans="1:13" x14ac:dyDescent="0.3">
      <c r="A151" t="s">
        <v>794</v>
      </c>
      <c r="B151" t="s">
        <v>22</v>
      </c>
      <c r="C151">
        <v>93</v>
      </c>
      <c r="D151" t="s">
        <v>13</v>
      </c>
      <c r="E151" s="27">
        <v>45199</v>
      </c>
      <c r="F151">
        <v>170</v>
      </c>
      <c r="G151">
        <v>2.2000000000000002</v>
      </c>
      <c r="H151">
        <v>2024</v>
      </c>
      <c r="I151" t="s">
        <v>1077</v>
      </c>
      <c r="J151" t="s">
        <v>1076</v>
      </c>
      <c r="K151">
        <v>2</v>
      </c>
      <c r="L151" t="s">
        <v>1057</v>
      </c>
      <c r="M151">
        <v>9</v>
      </c>
    </row>
    <row r="152" spans="1:13" x14ac:dyDescent="0.3">
      <c r="A152" t="s">
        <v>800</v>
      </c>
      <c r="B152" t="s">
        <v>8</v>
      </c>
      <c r="C152">
        <v>29</v>
      </c>
      <c r="D152" t="s">
        <v>13</v>
      </c>
      <c r="E152" s="27">
        <v>45199</v>
      </c>
      <c r="F152">
        <v>80</v>
      </c>
      <c r="G152">
        <v>4.8</v>
      </c>
      <c r="H152">
        <v>2024</v>
      </c>
      <c r="I152" t="s">
        <v>1077</v>
      </c>
      <c r="J152" t="s">
        <v>1085</v>
      </c>
      <c r="K152">
        <v>5</v>
      </c>
      <c r="L152" t="s">
        <v>1057</v>
      </c>
      <c r="M152">
        <v>9</v>
      </c>
    </row>
    <row r="153" spans="1:13" x14ac:dyDescent="0.3">
      <c r="A153" t="s">
        <v>804</v>
      </c>
      <c r="B153" t="s">
        <v>14</v>
      </c>
      <c r="C153">
        <v>78</v>
      </c>
      <c r="D153" t="s">
        <v>13</v>
      </c>
      <c r="E153" s="27">
        <v>45200</v>
      </c>
      <c r="F153">
        <v>135</v>
      </c>
      <c r="G153">
        <v>4.0999999999999996</v>
      </c>
      <c r="H153">
        <v>2024</v>
      </c>
      <c r="I153" t="s">
        <v>1079</v>
      </c>
      <c r="J153" t="s">
        <v>1076</v>
      </c>
      <c r="K153">
        <v>4</v>
      </c>
      <c r="L153" t="s">
        <v>1058</v>
      </c>
      <c r="M153">
        <v>10</v>
      </c>
    </row>
    <row r="154" spans="1:13" x14ac:dyDescent="0.3">
      <c r="A154" t="s">
        <v>815</v>
      </c>
      <c r="B154" t="s">
        <v>24</v>
      </c>
      <c r="C154">
        <v>78</v>
      </c>
      <c r="D154" t="s">
        <v>13</v>
      </c>
      <c r="E154" s="27">
        <v>45202</v>
      </c>
      <c r="F154">
        <v>84</v>
      </c>
      <c r="G154">
        <v>4.5999999999999996</v>
      </c>
      <c r="H154">
        <v>2024</v>
      </c>
      <c r="I154" t="s">
        <v>1075</v>
      </c>
      <c r="J154" t="s">
        <v>1076</v>
      </c>
      <c r="K154">
        <v>5</v>
      </c>
      <c r="L154" t="s">
        <v>1058</v>
      </c>
      <c r="M154">
        <v>10</v>
      </c>
    </row>
    <row r="155" spans="1:13" x14ac:dyDescent="0.3">
      <c r="A155" t="s">
        <v>819</v>
      </c>
      <c r="B155" t="s">
        <v>16</v>
      </c>
      <c r="C155">
        <v>57</v>
      </c>
      <c r="D155" t="s">
        <v>13</v>
      </c>
      <c r="E155" s="27">
        <v>45203</v>
      </c>
      <c r="F155">
        <v>48</v>
      </c>
      <c r="G155">
        <v>4.5</v>
      </c>
      <c r="H155">
        <v>2024</v>
      </c>
      <c r="I155" t="s">
        <v>1081</v>
      </c>
      <c r="J155" t="s">
        <v>1078</v>
      </c>
      <c r="K155">
        <v>5</v>
      </c>
      <c r="L155" t="s">
        <v>1058</v>
      </c>
      <c r="M155">
        <v>10</v>
      </c>
    </row>
    <row r="156" spans="1:13" x14ac:dyDescent="0.3">
      <c r="A156" t="s">
        <v>821</v>
      </c>
      <c r="B156" t="s">
        <v>14</v>
      </c>
      <c r="C156">
        <v>138</v>
      </c>
      <c r="D156" t="s">
        <v>13</v>
      </c>
      <c r="E156" s="27">
        <v>45204</v>
      </c>
      <c r="F156">
        <v>155</v>
      </c>
      <c r="G156">
        <v>2.7</v>
      </c>
      <c r="H156">
        <v>2024</v>
      </c>
      <c r="I156" t="s">
        <v>1084</v>
      </c>
      <c r="J156" t="s">
        <v>1080</v>
      </c>
      <c r="K156">
        <v>3</v>
      </c>
      <c r="L156" t="s">
        <v>1058</v>
      </c>
      <c r="M156">
        <v>10</v>
      </c>
    </row>
    <row r="157" spans="1:13" x14ac:dyDescent="0.3">
      <c r="A157" t="s">
        <v>827</v>
      </c>
      <c r="B157" t="s">
        <v>15</v>
      </c>
      <c r="C157">
        <v>90</v>
      </c>
      <c r="D157" t="s">
        <v>13</v>
      </c>
      <c r="E157" s="27">
        <v>45205</v>
      </c>
      <c r="F157">
        <v>84</v>
      </c>
      <c r="G157">
        <v>3.9</v>
      </c>
      <c r="H157">
        <v>2024</v>
      </c>
      <c r="I157" t="s">
        <v>1082</v>
      </c>
      <c r="J157" t="s">
        <v>1076</v>
      </c>
      <c r="K157">
        <v>4</v>
      </c>
      <c r="L157" t="s">
        <v>1058</v>
      </c>
      <c r="M157">
        <v>10</v>
      </c>
    </row>
    <row r="158" spans="1:13" x14ac:dyDescent="0.3">
      <c r="A158" t="s">
        <v>839</v>
      </c>
      <c r="B158" t="s">
        <v>8</v>
      </c>
      <c r="C158">
        <v>119</v>
      </c>
      <c r="D158" t="s">
        <v>13</v>
      </c>
      <c r="E158" s="27">
        <v>45209</v>
      </c>
      <c r="F158">
        <v>111</v>
      </c>
      <c r="G158">
        <v>3.9</v>
      </c>
      <c r="H158">
        <v>2024</v>
      </c>
      <c r="I158" t="s">
        <v>1075</v>
      </c>
      <c r="J158" t="s">
        <v>1076</v>
      </c>
      <c r="K158">
        <v>4</v>
      </c>
      <c r="L158" t="s">
        <v>1058</v>
      </c>
      <c r="M158">
        <v>10</v>
      </c>
    </row>
    <row r="159" spans="1:13" x14ac:dyDescent="0.3">
      <c r="A159" t="s">
        <v>845</v>
      </c>
      <c r="B159" t="s">
        <v>21</v>
      </c>
      <c r="C159">
        <v>84</v>
      </c>
      <c r="D159" t="s">
        <v>13</v>
      </c>
      <c r="E159" s="27">
        <v>45210</v>
      </c>
      <c r="F159">
        <v>54</v>
      </c>
      <c r="G159">
        <v>3.3</v>
      </c>
      <c r="H159">
        <v>2024</v>
      </c>
      <c r="I159" t="s">
        <v>1081</v>
      </c>
      <c r="J159" t="s">
        <v>1076</v>
      </c>
      <c r="K159">
        <v>3</v>
      </c>
      <c r="L159" t="s">
        <v>1058</v>
      </c>
      <c r="M159">
        <v>10</v>
      </c>
    </row>
    <row r="160" spans="1:13" x14ac:dyDescent="0.3">
      <c r="A160" t="s">
        <v>849</v>
      </c>
      <c r="B160" t="s">
        <v>23</v>
      </c>
      <c r="C160">
        <v>126</v>
      </c>
      <c r="D160" t="s">
        <v>13</v>
      </c>
      <c r="E160" s="27">
        <v>45211</v>
      </c>
      <c r="F160">
        <v>50</v>
      </c>
      <c r="G160">
        <v>4.8</v>
      </c>
      <c r="H160">
        <v>2024</v>
      </c>
      <c r="I160" t="s">
        <v>1084</v>
      </c>
      <c r="J160" t="s">
        <v>1080</v>
      </c>
      <c r="K160">
        <v>5</v>
      </c>
      <c r="L160" t="s">
        <v>1058</v>
      </c>
      <c r="M160">
        <v>10</v>
      </c>
    </row>
    <row r="161" spans="1:13" x14ac:dyDescent="0.3">
      <c r="A161" t="s">
        <v>868</v>
      </c>
      <c r="B161" t="s">
        <v>23</v>
      </c>
      <c r="C161">
        <v>87</v>
      </c>
      <c r="D161" t="s">
        <v>13</v>
      </c>
      <c r="E161" s="27">
        <v>45215</v>
      </c>
      <c r="F161">
        <v>27</v>
      </c>
      <c r="G161">
        <v>4.2</v>
      </c>
      <c r="H161">
        <v>2024</v>
      </c>
      <c r="I161" t="s">
        <v>1083</v>
      </c>
      <c r="J161" t="s">
        <v>1076</v>
      </c>
      <c r="K161">
        <v>4</v>
      </c>
      <c r="L161" t="s">
        <v>1058</v>
      </c>
      <c r="M161">
        <v>10</v>
      </c>
    </row>
    <row r="162" spans="1:13" x14ac:dyDescent="0.3">
      <c r="A162" t="s">
        <v>876</v>
      </c>
      <c r="B162" t="s">
        <v>24</v>
      </c>
      <c r="C162">
        <v>166</v>
      </c>
      <c r="D162" t="s">
        <v>13</v>
      </c>
      <c r="E162" s="27">
        <v>45218</v>
      </c>
      <c r="F162">
        <v>29</v>
      </c>
      <c r="G162">
        <v>4.3</v>
      </c>
      <c r="H162">
        <v>2024</v>
      </c>
      <c r="I162" t="s">
        <v>1084</v>
      </c>
      <c r="J162" t="s">
        <v>1080</v>
      </c>
      <c r="K162">
        <v>4</v>
      </c>
      <c r="L162" t="s">
        <v>1058</v>
      </c>
      <c r="M162">
        <v>10</v>
      </c>
    </row>
    <row r="163" spans="1:13" x14ac:dyDescent="0.3">
      <c r="A163" t="s">
        <v>881</v>
      </c>
      <c r="B163" t="s">
        <v>19</v>
      </c>
      <c r="C163">
        <v>126</v>
      </c>
      <c r="D163" t="s">
        <v>13</v>
      </c>
      <c r="E163" s="27">
        <v>45219</v>
      </c>
      <c r="F163">
        <v>80</v>
      </c>
      <c r="G163">
        <v>4.7</v>
      </c>
      <c r="H163">
        <v>2024</v>
      </c>
      <c r="I163" t="s">
        <v>1082</v>
      </c>
      <c r="J163" t="s">
        <v>1080</v>
      </c>
      <c r="K163">
        <v>5</v>
      </c>
      <c r="L163" t="s">
        <v>1058</v>
      </c>
      <c r="M163">
        <v>10</v>
      </c>
    </row>
    <row r="164" spans="1:13" x14ac:dyDescent="0.3">
      <c r="A164" t="s">
        <v>886</v>
      </c>
      <c r="B164" t="s">
        <v>5</v>
      </c>
      <c r="C164">
        <v>54</v>
      </c>
      <c r="D164" t="s">
        <v>13</v>
      </c>
      <c r="E164" s="27">
        <v>45221</v>
      </c>
      <c r="F164">
        <v>120</v>
      </c>
      <c r="G164">
        <v>4.7</v>
      </c>
      <c r="H164">
        <v>2024</v>
      </c>
      <c r="I164" t="s">
        <v>1079</v>
      </c>
      <c r="J164" t="s">
        <v>1078</v>
      </c>
      <c r="K164">
        <v>5</v>
      </c>
      <c r="L164" t="s">
        <v>1058</v>
      </c>
      <c r="M164">
        <v>10</v>
      </c>
    </row>
    <row r="165" spans="1:13" x14ac:dyDescent="0.3">
      <c r="A165" t="s">
        <v>890</v>
      </c>
      <c r="B165" t="s">
        <v>24</v>
      </c>
      <c r="C165">
        <v>96</v>
      </c>
      <c r="D165" t="s">
        <v>13</v>
      </c>
      <c r="E165" s="27">
        <v>45222</v>
      </c>
      <c r="F165">
        <v>60</v>
      </c>
      <c r="G165">
        <v>4.5</v>
      </c>
      <c r="H165">
        <v>2024</v>
      </c>
      <c r="I165" t="s">
        <v>1083</v>
      </c>
      <c r="J165" t="s">
        <v>1076</v>
      </c>
      <c r="K165">
        <v>5</v>
      </c>
      <c r="L165" t="s">
        <v>1058</v>
      </c>
      <c r="M165">
        <v>10</v>
      </c>
    </row>
    <row r="166" spans="1:13" x14ac:dyDescent="0.3">
      <c r="A166" t="s">
        <v>904</v>
      </c>
      <c r="B166" t="s">
        <v>14</v>
      </c>
      <c r="C166">
        <v>143</v>
      </c>
      <c r="D166" t="s">
        <v>13</v>
      </c>
      <c r="E166" s="27">
        <v>45227</v>
      </c>
      <c r="F166">
        <v>58</v>
      </c>
      <c r="G166">
        <v>4.3</v>
      </c>
      <c r="H166">
        <v>2024</v>
      </c>
      <c r="I166" t="s">
        <v>1077</v>
      </c>
      <c r="J166" t="s">
        <v>1080</v>
      </c>
      <c r="K166">
        <v>4</v>
      </c>
      <c r="L166" t="s">
        <v>1058</v>
      </c>
      <c r="M166">
        <v>10</v>
      </c>
    </row>
    <row r="167" spans="1:13" x14ac:dyDescent="0.3">
      <c r="A167" t="s">
        <v>908</v>
      </c>
      <c r="B167" t="s">
        <v>21</v>
      </c>
      <c r="C167">
        <v>100</v>
      </c>
      <c r="D167" t="s">
        <v>13</v>
      </c>
      <c r="E167" s="27">
        <v>45227</v>
      </c>
      <c r="F167">
        <v>150</v>
      </c>
      <c r="G167">
        <v>2.6</v>
      </c>
      <c r="H167">
        <v>2024</v>
      </c>
      <c r="I167" t="s">
        <v>1077</v>
      </c>
      <c r="J167" t="s">
        <v>1076</v>
      </c>
      <c r="K167">
        <v>3</v>
      </c>
      <c r="L167" t="s">
        <v>1058</v>
      </c>
      <c r="M167">
        <v>10</v>
      </c>
    </row>
    <row r="168" spans="1:13" x14ac:dyDescent="0.3">
      <c r="A168" t="s">
        <v>916</v>
      </c>
      <c r="B168" t="s">
        <v>23</v>
      </c>
      <c r="C168">
        <v>165</v>
      </c>
      <c r="D168" t="s">
        <v>13</v>
      </c>
      <c r="E168" s="27">
        <v>45231</v>
      </c>
      <c r="F168">
        <v>66</v>
      </c>
      <c r="G168">
        <v>4.8</v>
      </c>
      <c r="H168">
        <v>2024</v>
      </c>
      <c r="I168" t="s">
        <v>1081</v>
      </c>
      <c r="J168" t="s">
        <v>1080</v>
      </c>
      <c r="K168">
        <v>5</v>
      </c>
      <c r="L168" t="s">
        <v>1059</v>
      </c>
      <c r="M168">
        <v>11</v>
      </c>
    </row>
    <row r="169" spans="1:13" x14ac:dyDescent="0.3">
      <c r="A169" t="s">
        <v>918</v>
      </c>
      <c r="B169" t="s">
        <v>21</v>
      </c>
      <c r="C169">
        <v>103</v>
      </c>
      <c r="D169" t="s">
        <v>13</v>
      </c>
      <c r="E169" s="27">
        <v>45232</v>
      </c>
      <c r="F169">
        <v>66</v>
      </c>
      <c r="G169">
        <v>4.4000000000000004</v>
      </c>
      <c r="H169">
        <v>2024</v>
      </c>
      <c r="I169" t="s">
        <v>1084</v>
      </c>
      <c r="J169" t="s">
        <v>1076</v>
      </c>
      <c r="K169">
        <v>4</v>
      </c>
      <c r="L169" t="s">
        <v>1059</v>
      </c>
      <c r="M169">
        <v>11</v>
      </c>
    </row>
    <row r="170" spans="1:13" x14ac:dyDescent="0.3">
      <c r="A170" t="s">
        <v>923</v>
      </c>
      <c r="B170" t="s">
        <v>21</v>
      </c>
      <c r="C170">
        <v>105</v>
      </c>
      <c r="D170" t="s">
        <v>13</v>
      </c>
      <c r="E170" s="27">
        <v>45237</v>
      </c>
      <c r="F170">
        <v>112</v>
      </c>
      <c r="G170">
        <v>3.2</v>
      </c>
      <c r="H170">
        <v>2024</v>
      </c>
      <c r="I170" t="s">
        <v>1075</v>
      </c>
      <c r="J170" t="s">
        <v>1076</v>
      </c>
      <c r="K170">
        <v>3</v>
      </c>
      <c r="L170" t="s">
        <v>1059</v>
      </c>
      <c r="M170">
        <v>11</v>
      </c>
    </row>
    <row r="171" spans="1:13" x14ac:dyDescent="0.3">
      <c r="A171" t="s">
        <v>929</v>
      </c>
      <c r="B171" t="s">
        <v>12</v>
      </c>
      <c r="C171">
        <v>108</v>
      </c>
      <c r="D171" t="s">
        <v>13</v>
      </c>
      <c r="E171" s="27">
        <v>45239</v>
      </c>
      <c r="F171">
        <v>130</v>
      </c>
      <c r="G171">
        <v>2.7</v>
      </c>
      <c r="H171">
        <v>2024</v>
      </c>
      <c r="I171" t="s">
        <v>1084</v>
      </c>
      <c r="J171" t="s">
        <v>1076</v>
      </c>
      <c r="K171">
        <v>3</v>
      </c>
      <c r="L171" t="s">
        <v>1059</v>
      </c>
      <c r="M171">
        <v>11</v>
      </c>
    </row>
    <row r="172" spans="1:13" x14ac:dyDescent="0.3">
      <c r="A172" t="s">
        <v>932</v>
      </c>
      <c r="B172" t="s">
        <v>18</v>
      </c>
      <c r="C172">
        <v>89</v>
      </c>
      <c r="D172" t="s">
        <v>13</v>
      </c>
      <c r="E172" s="27">
        <v>45240</v>
      </c>
      <c r="F172">
        <v>88</v>
      </c>
      <c r="G172">
        <v>4.9000000000000004</v>
      </c>
      <c r="H172">
        <v>2024</v>
      </c>
      <c r="I172" t="s">
        <v>1082</v>
      </c>
      <c r="J172" t="s">
        <v>1076</v>
      </c>
      <c r="K172">
        <v>5</v>
      </c>
      <c r="L172" t="s">
        <v>1059</v>
      </c>
      <c r="M172">
        <v>11</v>
      </c>
    </row>
    <row r="173" spans="1:13" x14ac:dyDescent="0.3">
      <c r="A173" t="s">
        <v>934</v>
      </c>
      <c r="B173" t="s">
        <v>19</v>
      </c>
      <c r="C173">
        <v>84</v>
      </c>
      <c r="D173" t="s">
        <v>13</v>
      </c>
      <c r="E173" s="27">
        <v>45241</v>
      </c>
      <c r="F173">
        <v>66</v>
      </c>
      <c r="G173">
        <v>4.7</v>
      </c>
      <c r="H173">
        <v>2024</v>
      </c>
      <c r="I173" t="s">
        <v>1077</v>
      </c>
      <c r="J173" t="s">
        <v>1076</v>
      </c>
      <c r="K173">
        <v>5</v>
      </c>
      <c r="L173" t="s">
        <v>1059</v>
      </c>
      <c r="M173">
        <v>11</v>
      </c>
    </row>
    <row r="174" spans="1:13" x14ac:dyDescent="0.3">
      <c r="A174" t="s">
        <v>962</v>
      </c>
      <c r="B174" t="s">
        <v>15</v>
      </c>
      <c r="C174">
        <v>158</v>
      </c>
      <c r="D174" t="s">
        <v>13</v>
      </c>
      <c r="E174" s="27">
        <v>45254</v>
      </c>
      <c r="F174">
        <v>148</v>
      </c>
      <c r="G174">
        <v>4</v>
      </c>
      <c r="H174">
        <v>2024</v>
      </c>
      <c r="I174" t="s">
        <v>1082</v>
      </c>
      <c r="J174" t="s">
        <v>1080</v>
      </c>
      <c r="K174">
        <v>4</v>
      </c>
      <c r="L174" t="s">
        <v>1059</v>
      </c>
      <c r="M174">
        <v>11</v>
      </c>
    </row>
    <row r="175" spans="1:13" x14ac:dyDescent="0.3">
      <c r="A175" t="s">
        <v>965</v>
      </c>
      <c r="B175" t="s">
        <v>8</v>
      </c>
      <c r="C175">
        <v>104</v>
      </c>
      <c r="D175" t="s">
        <v>13</v>
      </c>
      <c r="E175" s="27">
        <v>45256</v>
      </c>
      <c r="F175">
        <v>41</v>
      </c>
      <c r="G175">
        <v>4.7</v>
      </c>
      <c r="H175">
        <v>2024</v>
      </c>
      <c r="I175" t="s">
        <v>1079</v>
      </c>
      <c r="J175" t="s">
        <v>1076</v>
      </c>
      <c r="K175">
        <v>5</v>
      </c>
      <c r="L175" t="s">
        <v>1059</v>
      </c>
      <c r="M175">
        <v>11</v>
      </c>
    </row>
    <row r="176" spans="1:13" x14ac:dyDescent="0.3">
      <c r="A176" t="s">
        <v>973</v>
      </c>
      <c r="B176" t="s">
        <v>12</v>
      </c>
      <c r="C176">
        <v>126</v>
      </c>
      <c r="D176" t="s">
        <v>13</v>
      </c>
      <c r="E176" s="27">
        <v>45261</v>
      </c>
      <c r="F176">
        <v>33</v>
      </c>
      <c r="G176">
        <v>4.8</v>
      </c>
      <c r="H176">
        <v>2024</v>
      </c>
      <c r="I176" t="s">
        <v>1082</v>
      </c>
      <c r="J176" t="s">
        <v>1080</v>
      </c>
      <c r="K176">
        <v>5</v>
      </c>
      <c r="L176" t="s">
        <v>1060</v>
      </c>
      <c r="M176">
        <v>12</v>
      </c>
    </row>
    <row r="177" spans="1:13" x14ac:dyDescent="0.3">
      <c r="A177" t="s">
        <v>975</v>
      </c>
      <c r="B177" t="s">
        <v>12</v>
      </c>
      <c r="C177">
        <v>133</v>
      </c>
      <c r="D177" t="s">
        <v>13</v>
      </c>
      <c r="E177" s="27">
        <v>45261</v>
      </c>
      <c r="F177">
        <v>45</v>
      </c>
      <c r="G177">
        <v>2.6</v>
      </c>
      <c r="H177">
        <v>2024</v>
      </c>
      <c r="I177" t="s">
        <v>1082</v>
      </c>
      <c r="J177" t="s">
        <v>1080</v>
      </c>
      <c r="K177">
        <v>3</v>
      </c>
      <c r="L177" t="s">
        <v>1060</v>
      </c>
      <c r="M177">
        <v>12</v>
      </c>
    </row>
    <row r="178" spans="1:13" x14ac:dyDescent="0.3">
      <c r="A178" t="s">
        <v>983</v>
      </c>
      <c r="B178" t="s">
        <v>18</v>
      </c>
      <c r="C178">
        <v>38</v>
      </c>
      <c r="D178" t="s">
        <v>13</v>
      </c>
      <c r="E178" s="27">
        <v>45265</v>
      </c>
      <c r="F178">
        <v>27</v>
      </c>
      <c r="G178">
        <v>3.1</v>
      </c>
      <c r="H178">
        <v>2024</v>
      </c>
      <c r="I178" t="s">
        <v>1075</v>
      </c>
      <c r="J178" t="s">
        <v>1078</v>
      </c>
      <c r="K178">
        <v>3</v>
      </c>
      <c r="L178" t="s">
        <v>1060</v>
      </c>
      <c r="M178">
        <v>12</v>
      </c>
    </row>
    <row r="179" spans="1:13" x14ac:dyDescent="0.3">
      <c r="A179" t="s">
        <v>984</v>
      </c>
      <c r="B179" t="s">
        <v>14</v>
      </c>
      <c r="C179">
        <v>78</v>
      </c>
      <c r="D179" t="s">
        <v>13</v>
      </c>
      <c r="E179" s="27">
        <v>45267</v>
      </c>
      <c r="F179">
        <v>200</v>
      </c>
      <c r="G179">
        <v>2.4</v>
      </c>
      <c r="H179">
        <v>2024</v>
      </c>
      <c r="I179" t="s">
        <v>1084</v>
      </c>
      <c r="J179" t="s">
        <v>1076</v>
      </c>
      <c r="K179">
        <v>2</v>
      </c>
      <c r="L179" t="s">
        <v>1060</v>
      </c>
      <c r="M179">
        <v>12</v>
      </c>
    </row>
    <row r="180" spans="1:13" x14ac:dyDescent="0.3">
      <c r="A180" t="s">
        <v>991</v>
      </c>
      <c r="B180" t="s">
        <v>7</v>
      </c>
      <c r="C180">
        <v>46</v>
      </c>
      <c r="D180" t="s">
        <v>13</v>
      </c>
      <c r="E180" s="27">
        <v>45274</v>
      </c>
      <c r="F180">
        <v>135</v>
      </c>
      <c r="G180">
        <v>4.2</v>
      </c>
      <c r="H180">
        <v>2024</v>
      </c>
      <c r="I180" t="s">
        <v>1084</v>
      </c>
      <c r="J180" t="s">
        <v>1078</v>
      </c>
      <c r="K180">
        <v>4</v>
      </c>
      <c r="L180" t="s">
        <v>1060</v>
      </c>
      <c r="M180">
        <v>12</v>
      </c>
    </row>
    <row r="181" spans="1:13" x14ac:dyDescent="0.3">
      <c r="A181" t="s">
        <v>993</v>
      </c>
      <c r="B181" t="s">
        <v>15</v>
      </c>
      <c r="C181">
        <v>96</v>
      </c>
      <c r="D181" t="s">
        <v>13</v>
      </c>
      <c r="E181" s="27">
        <v>45275</v>
      </c>
      <c r="F181">
        <v>115</v>
      </c>
      <c r="G181">
        <v>4.9000000000000004</v>
      </c>
      <c r="H181">
        <v>2024</v>
      </c>
      <c r="I181" t="s">
        <v>1082</v>
      </c>
      <c r="J181" t="s">
        <v>1076</v>
      </c>
      <c r="K181">
        <v>5</v>
      </c>
      <c r="L181" t="s">
        <v>1060</v>
      </c>
      <c r="M181">
        <v>12</v>
      </c>
    </row>
    <row r="182" spans="1:13" x14ac:dyDescent="0.3">
      <c r="A182" t="s">
        <v>1008</v>
      </c>
      <c r="B182" t="s">
        <v>18</v>
      </c>
      <c r="C182">
        <v>147</v>
      </c>
      <c r="D182" t="s">
        <v>13</v>
      </c>
      <c r="E182" s="27">
        <v>45276</v>
      </c>
      <c r="F182">
        <v>76</v>
      </c>
      <c r="G182">
        <v>4.7</v>
      </c>
      <c r="H182">
        <v>2024</v>
      </c>
      <c r="I182" t="s">
        <v>1077</v>
      </c>
      <c r="J182" t="s">
        <v>1080</v>
      </c>
      <c r="K182">
        <v>5</v>
      </c>
      <c r="L182" t="s">
        <v>1060</v>
      </c>
      <c r="M182">
        <v>12</v>
      </c>
    </row>
    <row r="183" spans="1:13" x14ac:dyDescent="0.3">
      <c r="A183" t="s">
        <v>1009</v>
      </c>
      <c r="B183" t="s">
        <v>19</v>
      </c>
      <c r="C183">
        <v>126</v>
      </c>
      <c r="D183" t="s">
        <v>13</v>
      </c>
      <c r="E183" s="27">
        <v>45276</v>
      </c>
      <c r="F183">
        <v>185</v>
      </c>
      <c r="G183">
        <v>4.8</v>
      </c>
      <c r="H183">
        <v>2024</v>
      </c>
      <c r="I183" t="s">
        <v>1077</v>
      </c>
      <c r="J183" t="s">
        <v>1080</v>
      </c>
      <c r="K183">
        <v>5</v>
      </c>
      <c r="L183" t="s">
        <v>1060</v>
      </c>
      <c r="M183">
        <v>12</v>
      </c>
    </row>
    <row r="184" spans="1:13" x14ac:dyDescent="0.3">
      <c r="A184" t="s">
        <v>1011</v>
      </c>
      <c r="B184" t="s">
        <v>14</v>
      </c>
      <c r="C184">
        <v>32</v>
      </c>
      <c r="D184" t="s">
        <v>13</v>
      </c>
      <c r="E184" s="27">
        <v>45277</v>
      </c>
      <c r="F184">
        <v>148</v>
      </c>
      <c r="G184">
        <v>4</v>
      </c>
      <c r="H184">
        <v>2024</v>
      </c>
      <c r="I184" t="s">
        <v>1079</v>
      </c>
      <c r="J184" t="s">
        <v>1078</v>
      </c>
      <c r="K184">
        <v>4</v>
      </c>
      <c r="L184" t="s">
        <v>1060</v>
      </c>
      <c r="M184">
        <v>12</v>
      </c>
    </row>
    <row r="185" spans="1:13" x14ac:dyDescent="0.3">
      <c r="A185" t="s">
        <v>1014</v>
      </c>
      <c r="B185" t="s">
        <v>8</v>
      </c>
      <c r="C185">
        <v>93</v>
      </c>
      <c r="D185" t="s">
        <v>13</v>
      </c>
      <c r="E185" s="27">
        <v>45280</v>
      </c>
      <c r="F185">
        <v>38</v>
      </c>
      <c r="G185">
        <v>4.5</v>
      </c>
      <c r="H185">
        <v>2024</v>
      </c>
      <c r="I185" t="s">
        <v>1081</v>
      </c>
      <c r="J185" t="s">
        <v>1076</v>
      </c>
      <c r="K185">
        <v>5</v>
      </c>
      <c r="L185" t="s">
        <v>1060</v>
      </c>
      <c r="M185">
        <v>12</v>
      </c>
    </row>
    <row r="186" spans="1:13" x14ac:dyDescent="0.3">
      <c r="A186" t="s">
        <v>1016</v>
      </c>
      <c r="B186" t="s">
        <v>5</v>
      </c>
      <c r="C186">
        <v>89</v>
      </c>
      <c r="D186" t="s">
        <v>13</v>
      </c>
      <c r="E186" s="27">
        <v>45284</v>
      </c>
      <c r="F186">
        <v>88</v>
      </c>
      <c r="G186">
        <v>2.8</v>
      </c>
      <c r="H186">
        <v>2024</v>
      </c>
      <c r="I186" t="s">
        <v>1079</v>
      </c>
      <c r="J186" t="s">
        <v>1076</v>
      </c>
      <c r="K186">
        <v>3</v>
      </c>
      <c r="L186" t="s">
        <v>1060</v>
      </c>
      <c r="M186">
        <v>12</v>
      </c>
    </row>
    <row r="187" spans="1:13" x14ac:dyDescent="0.3">
      <c r="A187" t="s">
        <v>1022</v>
      </c>
      <c r="B187" t="s">
        <v>20</v>
      </c>
      <c r="C187">
        <v>106</v>
      </c>
      <c r="D187" t="s">
        <v>13</v>
      </c>
      <c r="E187" s="27">
        <v>45287</v>
      </c>
      <c r="F187">
        <v>46</v>
      </c>
      <c r="G187">
        <v>4.5999999999999996</v>
      </c>
      <c r="H187">
        <v>2024</v>
      </c>
      <c r="I187" t="s">
        <v>1081</v>
      </c>
      <c r="J187" t="s">
        <v>1076</v>
      </c>
      <c r="K187">
        <v>5</v>
      </c>
      <c r="L187" t="s">
        <v>1060</v>
      </c>
      <c r="M187">
        <v>12</v>
      </c>
    </row>
    <row r="188" spans="1:13" x14ac:dyDescent="0.3">
      <c r="A188" t="s">
        <v>1029</v>
      </c>
      <c r="B188" t="s">
        <v>7</v>
      </c>
      <c r="C188">
        <v>95</v>
      </c>
      <c r="D188" t="s">
        <v>13</v>
      </c>
      <c r="E188" s="27">
        <v>45289</v>
      </c>
      <c r="F188">
        <v>50</v>
      </c>
      <c r="G188">
        <v>2.9</v>
      </c>
      <c r="H188">
        <v>2024</v>
      </c>
      <c r="I188" t="s">
        <v>1082</v>
      </c>
      <c r="J188" t="s">
        <v>1076</v>
      </c>
      <c r="K188">
        <v>3</v>
      </c>
      <c r="L188" t="s">
        <v>1060</v>
      </c>
      <c r="M188">
        <v>12</v>
      </c>
    </row>
    <row r="189" spans="1:13" x14ac:dyDescent="0.3">
      <c r="A189" t="s">
        <v>1032</v>
      </c>
      <c r="B189" t="s">
        <v>15</v>
      </c>
      <c r="C189">
        <v>127</v>
      </c>
      <c r="D189" t="s">
        <v>13</v>
      </c>
      <c r="E189" s="27">
        <v>45290</v>
      </c>
      <c r="F189">
        <v>215</v>
      </c>
      <c r="G189">
        <v>3.8</v>
      </c>
      <c r="H189">
        <v>2024</v>
      </c>
      <c r="I189" t="s">
        <v>1077</v>
      </c>
      <c r="J189" t="s">
        <v>1080</v>
      </c>
      <c r="K189">
        <v>4</v>
      </c>
      <c r="L189" t="s">
        <v>1060</v>
      </c>
      <c r="M189">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94F0B-A31B-4891-9018-2777228F8243}">
  <dimension ref="A3:N113"/>
  <sheetViews>
    <sheetView topLeftCell="B100" zoomScale="106" zoomScaleNormal="84" workbookViewId="0">
      <selection activeCell="H61" sqref="H61"/>
    </sheetView>
  </sheetViews>
  <sheetFormatPr defaultRowHeight="14.4" x14ac:dyDescent="0.3"/>
  <cols>
    <col min="1" max="1" width="12.19921875" bestFit="1" customWidth="1"/>
    <col min="2" max="2" width="9.296875" bestFit="1" customWidth="1"/>
    <col min="3" max="3" width="10.296875" bestFit="1" customWidth="1"/>
    <col min="4" max="4" width="9.8984375" bestFit="1" customWidth="1"/>
    <col min="5" max="5" width="7.3984375" bestFit="1" customWidth="1"/>
    <col min="6" max="6" width="12.19921875" bestFit="1" customWidth="1"/>
    <col min="7" max="7" width="9.296875" bestFit="1" customWidth="1"/>
    <col min="8" max="8" width="13.5" bestFit="1" customWidth="1"/>
    <col min="9" max="9" width="10" bestFit="1" customWidth="1"/>
    <col min="10" max="10" width="12" customWidth="1"/>
    <col min="14" max="14" width="12.69921875" bestFit="1" customWidth="1"/>
    <col min="15" max="15" width="9.796875" bestFit="1" customWidth="1"/>
  </cols>
  <sheetData>
    <row r="3" spans="1:5" x14ac:dyDescent="0.3">
      <c r="A3" t="s">
        <v>1042</v>
      </c>
      <c r="B3" t="s">
        <v>1043</v>
      </c>
      <c r="C3" t="s">
        <v>1044</v>
      </c>
      <c r="D3" t="s">
        <v>1045</v>
      </c>
      <c r="E3" t="s">
        <v>1046</v>
      </c>
    </row>
    <row r="4" spans="1:5" x14ac:dyDescent="0.3">
      <c r="A4" s="20">
        <v>1000</v>
      </c>
      <c r="B4" s="21">
        <v>96623</v>
      </c>
      <c r="C4" s="20">
        <v>89850</v>
      </c>
      <c r="D4" s="22">
        <v>3.8854000000000033</v>
      </c>
      <c r="E4" s="20">
        <v>307</v>
      </c>
    </row>
    <row r="9" spans="1:5" x14ac:dyDescent="0.3">
      <c r="A9" t="s">
        <v>1042</v>
      </c>
      <c r="B9" t="s">
        <v>1043</v>
      </c>
      <c r="C9" t="s">
        <v>1044</v>
      </c>
      <c r="D9" t="s">
        <v>1045</v>
      </c>
      <c r="E9" t="s">
        <v>1046</v>
      </c>
    </row>
    <row r="10" spans="1:5" x14ac:dyDescent="0.3">
      <c r="A10" s="20">
        <v>200</v>
      </c>
      <c r="B10" s="21">
        <v>20104</v>
      </c>
      <c r="C10" s="20">
        <v>18209</v>
      </c>
      <c r="D10" s="22">
        <v>3.8824999999999998</v>
      </c>
      <c r="E10" s="20">
        <v>51</v>
      </c>
    </row>
    <row r="15" spans="1:5" x14ac:dyDescent="0.3">
      <c r="A15" s="23" t="s">
        <v>1047</v>
      </c>
      <c r="B15" t="s">
        <v>1042</v>
      </c>
      <c r="C15" t="s">
        <v>1061</v>
      </c>
    </row>
    <row r="16" spans="1:5" x14ac:dyDescent="0.3">
      <c r="A16" s="25" t="s">
        <v>1049</v>
      </c>
      <c r="B16" s="20">
        <v>21</v>
      </c>
      <c r="C16" s="20">
        <v>21</v>
      </c>
    </row>
    <row r="17" spans="1:11" x14ac:dyDescent="0.3">
      <c r="A17" s="25" t="s">
        <v>1050</v>
      </c>
      <c r="B17" s="20">
        <v>18</v>
      </c>
      <c r="C17" s="20">
        <v>18</v>
      </c>
      <c r="F17" s="23" t="s">
        <v>1047</v>
      </c>
      <c r="G17" t="s">
        <v>1042</v>
      </c>
    </row>
    <row r="18" spans="1:11" x14ac:dyDescent="0.3">
      <c r="A18" s="25" t="s">
        <v>1051</v>
      </c>
      <c r="B18" s="20">
        <v>31</v>
      </c>
      <c r="C18" s="20">
        <v>31</v>
      </c>
      <c r="F18" s="25" t="s">
        <v>1079</v>
      </c>
      <c r="G18" s="20">
        <v>27</v>
      </c>
    </row>
    <row r="19" spans="1:11" x14ac:dyDescent="0.3">
      <c r="A19" s="25" t="s">
        <v>1052</v>
      </c>
      <c r="B19" s="20">
        <v>20</v>
      </c>
      <c r="C19" s="20">
        <v>20</v>
      </c>
      <c r="F19" s="25" t="s">
        <v>1083</v>
      </c>
      <c r="G19" s="20">
        <v>22</v>
      </c>
    </row>
    <row r="20" spans="1:11" x14ac:dyDescent="0.3">
      <c r="A20" s="25" t="s">
        <v>1053</v>
      </c>
      <c r="B20" s="20">
        <v>8</v>
      </c>
      <c r="C20" s="20">
        <v>8</v>
      </c>
      <c r="F20" s="25" t="s">
        <v>1075</v>
      </c>
      <c r="G20" s="20">
        <v>27</v>
      </c>
    </row>
    <row r="21" spans="1:11" x14ac:dyDescent="0.3">
      <c r="A21" s="25" t="s">
        <v>1054</v>
      </c>
      <c r="B21" s="20">
        <v>12</v>
      </c>
      <c r="C21" s="20">
        <v>12</v>
      </c>
      <c r="F21" s="25" t="s">
        <v>1081</v>
      </c>
      <c r="G21" s="20">
        <v>27</v>
      </c>
    </row>
    <row r="22" spans="1:11" x14ac:dyDescent="0.3">
      <c r="A22" s="25" t="s">
        <v>1055</v>
      </c>
      <c r="B22" s="20">
        <v>12</v>
      </c>
      <c r="C22" s="20">
        <v>12</v>
      </c>
      <c r="F22" s="25" t="s">
        <v>1084</v>
      </c>
      <c r="G22" s="20">
        <v>27</v>
      </c>
    </row>
    <row r="23" spans="1:11" x14ac:dyDescent="0.3">
      <c r="A23" s="25" t="s">
        <v>1056</v>
      </c>
      <c r="B23" s="20">
        <v>7</v>
      </c>
      <c r="C23" s="20">
        <v>7</v>
      </c>
      <c r="F23" s="25" t="s">
        <v>1082</v>
      </c>
      <c r="G23" s="20">
        <v>32</v>
      </c>
    </row>
    <row r="24" spans="1:11" x14ac:dyDescent="0.3">
      <c r="A24" s="25" t="s">
        <v>1057</v>
      </c>
      <c r="B24" s="20">
        <v>20</v>
      </c>
      <c r="C24" s="20">
        <v>20</v>
      </c>
      <c r="F24" s="25" t="s">
        <v>1077</v>
      </c>
      <c r="G24" s="20">
        <v>38</v>
      </c>
    </row>
    <row r="25" spans="1:11" x14ac:dyDescent="0.3">
      <c r="A25" s="25" t="s">
        <v>1058</v>
      </c>
      <c r="B25" s="20">
        <v>24</v>
      </c>
      <c r="C25" s="20">
        <v>24</v>
      </c>
      <c r="F25" s="25" t="s">
        <v>1048</v>
      </c>
      <c r="G25" s="20">
        <v>200</v>
      </c>
    </row>
    <row r="26" spans="1:11" x14ac:dyDescent="0.3">
      <c r="A26" s="25" t="s">
        <v>1059</v>
      </c>
      <c r="B26" s="20">
        <v>12</v>
      </c>
      <c r="C26" s="20">
        <v>12</v>
      </c>
    </row>
    <row r="27" spans="1:11" x14ac:dyDescent="0.3">
      <c r="A27" s="25" t="s">
        <v>1060</v>
      </c>
      <c r="B27" s="20">
        <v>15</v>
      </c>
      <c r="C27" s="20">
        <v>15</v>
      </c>
    </row>
    <row r="28" spans="1:11" x14ac:dyDescent="0.3">
      <c r="A28" s="25" t="s">
        <v>1048</v>
      </c>
      <c r="B28" s="20">
        <v>200</v>
      </c>
      <c r="C28" s="20">
        <v>200</v>
      </c>
    </row>
    <row r="30" spans="1:11" x14ac:dyDescent="0.3">
      <c r="G30" t="s">
        <v>1087</v>
      </c>
      <c r="J30" t="s">
        <v>1093</v>
      </c>
      <c r="K30" t="str">
        <f>A46</f>
        <v>R05</v>
      </c>
    </row>
    <row r="31" spans="1:11" x14ac:dyDescent="0.3">
      <c r="K31" t="s">
        <v>1094</v>
      </c>
    </row>
    <row r="33" spans="1:11" x14ac:dyDescent="0.3">
      <c r="G33" t="s">
        <v>1088</v>
      </c>
      <c r="H33" t="s">
        <v>1089</v>
      </c>
      <c r="I33" t="s">
        <v>1090</v>
      </c>
      <c r="J33" t="s">
        <v>1091</v>
      </c>
      <c r="K33" t="s">
        <v>1092</v>
      </c>
    </row>
    <row r="34" spans="1:11" x14ac:dyDescent="0.3">
      <c r="A34" s="23" t="s">
        <v>1047</v>
      </c>
      <c r="B34" t="s">
        <v>1042</v>
      </c>
      <c r="C34" t="s">
        <v>1043</v>
      </c>
      <c r="G34" t="str" cm="1">
        <f t="array" ref="G34:I38">A35:C39</f>
        <v>R01</v>
      </c>
      <c r="H34">
        <v>189</v>
      </c>
      <c r="I34" s="28">
        <v>18415</v>
      </c>
      <c r="J34" t="e">
        <f>IF(G34=$K$30,H34,NA())</f>
        <v>#N/A</v>
      </c>
      <c r="K34" t="e">
        <f>IF(G34=$K$30,I34,NA())</f>
        <v>#N/A</v>
      </c>
    </row>
    <row r="35" spans="1:11" x14ac:dyDescent="0.3">
      <c r="A35" s="25" t="s">
        <v>11</v>
      </c>
      <c r="B35" s="20">
        <v>189</v>
      </c>
      <c r="C35" s="21">
        <v>18415</v>
      </c>
      <c r="G35" t="str">
        <v>R02</v>
      </c>
      <c r="H35">
        <v>218</v>
      </c>
      <c r="I35" s="28">
        <v>20581</v>
      </c>
      <c r="J35" t="e">
        <f t="shared" ref="J35:J38" si="0">IF(G35=$K$30,H35,NA())</f>
        <v>#N/A</v>
      </c>
      <c r="K35" t="e">
        <f t="shared" ref="K35:K38" si="1">IF(G35=$K$30,I35,NA())</f>
        <v>#N/A</v>
      </c>
    </row>
    <row r="36" spans="1:11" x14ac:dyDescent="0.3">
      <c r="A36" s="25" t="s">
        <v>9</v>
      </c>
      <c r="B36" s="20">
        <v>218</v>
      </c>
      <c r="C36" s="21">
        <v>20581</v>
      </c>
      <c r="G36" t="str">
        <v>R03</v>
      </c>
      <c r="H36">
        <v>207</v>
      </c>
      <c r="I36" s="28">
        <v>20872</v>
      </c>
      <c r="J36" t="e">
        <f t="shared" si="0"/>
        <v>#N/A</v>
      </c>
      <c r="K36" t="e">
        <f t="shared" si="1"/>
        <v>#N/A</v>
      </c>
    </row>
    <row r="37" spans="1:11" x14ac:dyDescent="0.3">
      <c r="A37" s="25" t="s">
        <v>6</v>
      </c>
      <c r="B37" s="20">
        <v>207</v>
      </c>
      <c r="C37" s="21">
        <v>20872</v>
      </c>
      <c r="G37" t="str">
        <v>R04</v>
      </c>
      <c r="H37">
        <v>186</v>
      </c>
      <c r="I37" s="28">
        <v>16651</v>
      </c>
      <c r="J37" t="e">
        <f t="shared" si="0"/>
        <v>#N/A</v>
      </c>
      <c r="K37" t="e">
        <f t="shared" si="1"/>
        <v>#N/A</v>
      </c>
    </row>
    <row r="38" spans="1:11" x14ac:dyDescent="0.3">
      <c r="A38" s="25" t="s">
        <v>13</v>
      </c>
      <c r="B38" s="20">
        <v>186</v>
      </c>
      <c r="C38" s="21">
        <v>16651</v>
      </c>
      <c r="G38" t="str">
        <v>R05</v>
      </c>
      <c r="H38">
        <v>200</v>
      </c>
      <c r="I38" s="28">
        <v>20104</v>
      </c>
      <c r="J38">
        <f t="shared" si="0"/>
        <v>200</v>
      </c>
      <c r="K38">
        <f t="shared" si="1"/>
        <v>20104</v>
      </c>
    </row>
    <row r="39" spans="1:11" x14ac:dyDescent="0.3">
      <c r="A39" s="25" t="s">
        <v>10</v>
      </c>
      <c r="B39" s="20">
        <v>200</v>
      </c>
      <c r="C39" s="21">
        <v>20104</v>
      </c>
    </row>
    <row r="40" spans="1:11" x14ac:dyDescent="0.3">
      <c r="A40" s="25" t="s">
        <v>1048</v>
      </c>
      <c r="B40" s="20">
        <v>1000</v>
      </c>
      <c r="C40" s="21">
        <v>96623</v>
      </c>
    </row>
    <row r="42" spans="1:11" x14ac:dyDescent="0.3">
      <c r="H42" s="14"/>
    </row>
    <row r="44" spans="1:11" x14ac:dyDescent="0.3">
      <c r="G44" t="s">
        <v>1099</v>
      </c>
      <c r="I44" s="46"/>
    </row>
    <row r="45" spans="1:11" x14ac:dyDescent="0.3">
      <c r="A45" s="23" t="s">
        <v>1047</v>
      </c>
    </row>
    <row r="46" spans="1:11" x14ac:dyDescent="0.3">
      <c r="A46" s="25" t="s">
        <v>10</v>
      </c>
      <c r="G46" t="s">
        <v>1100</v>
      </c>
      <c r="H46" s="46">
        <f>A10/A4</f>
        <v>0.2</v>
      </c>
    </row>
    <row r="47" spans="1:11" x14ac:dyDescent="0.3">
      <c r="G47" t="s">
        <v>1103</v>
      </c>
      <c r="H47">
        <f>_xlfn.XLOOKUP(A46,G34:G38,H34:H38)</f>
        <v>200</v>
      </c>
    </row>
    <row r="48" spans="1:11" x14ac:dyDescent="0.3">
      <c r="G48" t="s">
        <v>1104</v>
      </c>
      <c r="H48">
        <f>_xlfn.XLOOKUP(A46,G34:G38,I34:I38)</f>
        <v>20104</v>
      </c>
    </row>
    <row r="50" spans="1:14" x14ac:dyDescent="0.3">
      <c r="G50" t="s">
        <v>1101</v>
      </c>
      <c r="H50">
        <f>_xlfn.RANK.AVG(H47,H34:H38)</f>
        <v>3</v>
      </c>
    </row>
    <row r="51" spans="1:14" x14ac:dyDescent="0.3">
      <c r="G51" t="s">
        <v>1102</v>
      </c>
      <c r="H51">
        <f>_xlfn.RANK.AVG(H48,I34:I38)</f>
        <v>3</v>
      </c>
    </row>
    <row r="52" spans="1:14" x14ac:dyDescent="0.3">
      <c r="K52" s="23" t="s">
        <v>1042</v>
      </c>
      <c r="L52" s="23" t="s">
        <v>1095</v>
      </c>
    </row>
    <row r="53" spans="1:14" x14ac:dyDescent="0.3">
      <c r="K53" s="23" t="s">
        <v>1047</v>
      </c>
      <c r="L53" t="s">
        <v>999</v>
      </c>
      <c r="M53" t="s">
        <v>998</v>
      </c>
      <c r="N53" t="s">
        <v>1048</v>
      </c>
    </row>
    <row r="54" spans="1:14" x14ac:dyDescent="0.3">
      <c r="G54" t="s">
        <v>1105</v>
      </c>
      <c r="K54" s="25" t="s">
        <v>1002</v>
      </c>
      <c r="L54" s="20">
        <v>144</v>
      </c>
      <c r="M54" s="20">
        <v>132</v>
      </c>
      <c r="N54" s="20">
        <v>276</v>
      </c>
    </row>
    <row r="55" spans="1:14" x14ac:dyDescent="0.3">
      <c r="K55" s="25" t="s">
        <v>1001</v>
      </c>
      <c r="L55" s="20">
        <v>326</v>
      </c>
      <c r="M55" s="20">
        <v>63</v>
      </c>
      <c r="N55" s="20">
        <v>389</v>
      </c>
    </row>
    <row r="56" spans="1:14" x14ac:dyDescent="0.3">
      <c r="H56" t="str">
        <f>"% of calls:"&amp;TEXT(H46,"0%")</f>
        <v>% of calls:20%</v>
      </c>
      <c r="K56" s="25" t="s">
        <v>1000</v>
      </c>
      <c r="L56" s="20">
        <v>129</v>
      </c>
      <c r="M56" s="20">
        <v>206</v>
      </c>
      <c r="N56" s="20">
        <v>335</v>
      </c>
    </row>
    <row r="57" spans="1:14" x14ac:dyDescent="0.3">
      <c r="H57" t="str">
        <f>IF(COUNTA(A46:A51)&gt;1,"","Call rank:"&amp;H50)</f>
        <v>Call rank:3</v>
      </c>
      <c r="K57" s="25" t="s">
        <v>1048</v>
      </c>
      <c r="L57" s="20">
        <v>599</v>
      </c>
      <c r="M57" s="20">
        <v>401</v>
      </c>
      <c r="N57" s="20">
        <v>1000</v>
      </c>
    </row>
    <row r="58" spans="1:14" x14ac:dyDescent="0.3">
      <c r="H58" t="str">
        <f>IF(COUNTA(A46:A50)&gt;1,"","Amount rank:"&amp;H51)</f>
        <v>Amount rank:3</v>
      </c>
    </row>
    <row r="59" spans="1:14" x14ac:dyDescent="0.3">
      <c r="A59" s="23" t="s">
        <v>1047</v>
      </c>
      <c r="B59" t="s">
        <v>1042</v>
      </c>
    </row>
    <row r="60" spans="1:14" x14ac:dyDescent="0.3">
      <c r="A60" s="25">
        <v>2</v>
      </c>
      <c r="B60" s="20">
        <v>10</v>
      </c>
    </row>
    <row r="61" spans="1:14" x14ac:dyDescent="0.3">
      <c r="A61" s="25">
        <v>3</v>
      </c>
      <c r="B61" s="20">
        <v>44</v>
      </c>
      <c r="G61" t="s">
        <v>1106</v>
      </c>
      <c r="H61" t="e" vm="1">
        <f>_xlfn.XLOOKUP(A46,Assets!E3:E7,Assets!F3:F7)</f>
        <v>#VALUE!</v>
      </c>
    </row>
    <row r="62" spans="1:14" x14ac:dyDescent="0.3">
      <c r="A62" s="25">
        <v>4</v>
      </c>
      <c r="B62" s="20">
        <v>95</v>
      </c>
    </row>
    <row r="63" spans="1:14" x14ac:dyDescent="0.3">
      <c r="A63" s="25">
        <v>5</v>
      </c>
      <c r="B63" s="20">
        <v>51</v>
      </c>
    </row>
    <row r="64" spans="1:14" x14ac:dyDescent="0.3">
      <c r="A64" s="25" t="s">
        <v>1048</v>
      </c>
      <c r="B64" s="20">
        <v>200</v>
      </c>
    </row>
    <row r="68" spans="1:7" x14ac:dyDescent="0.3">
      <c r="A68" s="23" t="s">
        <v>1043</v>
      </c>
      <c r="B68" s="23" t="s">
        <v>1095</v>
      </c>
    </row>
    <row r="69" spans="1:7" x14ac:dyDescent="0.3">
      <c r="A69" s="23" t="s">
        <v>1047</v>
      </c>
      <c r="B69" t="s">
        <v>11</v>
      </c>
      <c r="C69" t="s">
        <v>9</v>
      </c>
      <c r="D69" t="s">
        <v>6</v>
      </c>
      <c r="E69" t="s">
        <v>13</v>
      </c>
      <c r="F69" t="s">
        <v>10</v>
      </c>
      <c r="G69" t="s">
        <v>1048</v>
      </c>
    </row>
    <row r="70" spans="1:7" x14ac:dyDescent="0.3">
      <c r="A70" s="25" t="s">
        <v>1002</v>
      </c>
    </row>
    <row r="71" spans="1:7" x14ac:dyDescent="0.3">
      <c r="A71" s="29" t="s">
        <v>20</v>
      </c>
      <c r="B71" s="21">
        <v>891</v>
      </c>
      <c r="C71" s="21">
        <v>1332</v>
      </c>
      <c r="D71" s="21">
        <v>1282</v>
      </c>
      <c r="E71" s="21">
        <v>739</v>
      </c>
      <c r="F71" s="21">
        <v>560</v>
      </c>
      <c r="G71" s="21">
        <v>4804</v>
      </c>
    </row>
    <row r="72" spans="1:7" x14ac:dyDescent="0.3">
      <c r="A72" s="29" t="s">
        <v>12</v>
      </c>
      <c r="B72" s="21">
        <v>1991</v>
      </c>
      <c r="C72" s="21">
        <v>1886</v>
      </c>
      <c r="D72" s="21">
        <v>1206</v>
      </c>
      <c r="E72" s="21">
        <v>884</v>
      </c>
      <c r="F72" s="21">
        <v>1722</v>
      </c>
      <c r="G72" s="21">
        <v>7689</v>
      </c>
    </row>
    <row r="73" spans="1:7" x14ac:dyDescent="0.3">
      <c r="A73" s="29" t="s">
        <v>8</v>
      </c>
      <c r="B73" s="21">
        <v>1163</v>
      </c>
      <c r="C73" s="21">
        <v>1180</v>
      </c>
      <c r="D73" s="21">
        <v>1616</v>
      </c>
      <c r="E73" s="21">
        <v>1043</v>
      </c>
      <c r="F73" s="21">
        <v>1747</v>
      </c>
      <c r="G73" s="21">
        <v>6749</v>
      </c>
    </row>
    <row r="74" spans="1:7" x14ac:dyDescent="0.3">
      <c r="A74" s="29" t="s">
        <v>16</v>
      </c>
      <c r="B74" s="21">
        <v>1438</v>
      </c>
      <c r="C74" s="21">
        <v>1616</v>
      </c>
      <c r="D74" s="21">
        <v>866</v>
      </c>
      <c r="E74" s="21">
        <v>829</v>
      </c>
      <c r="F74" s="21">
        <v>2070</v>
      </c>
      <c r="G74" s="21">
        <v>6819</v>
      </c>
    </row>
    <row r="75" spans="1:7" x14ac:dyDescent="0.3">
      <c r="A75" s="25" t="s">
        <v>1001</v>
      </c>
    </row>
    <row r="76" spans="1:7" x14ac:dyDescent="0.3">
      <c r="A76" s="29" t="s">
        <v>24</v>
      </c>
      <c r="B76" s="21">
        <v>1233</v>
      </c>
      <c r="C76" s="21">
        <v>223</v>
      </c>
      <c r="D76" s="21">
        <v>1680</v>
      </c>
      <c r="E76" s="21">
        <v>990</v>
      </c>
      <c r="F76" s="21">
        <v>1508</v>
      </c>
      <c r="G76" s="21">
        <v>5634</v>
      </c>
    </row>
    <row r="77" spans="1:7" x14ac:dyDescent="0.3">
      <c r="A77" s="29" t="s">
        <v>15</v>
      </c>
      <c r="B77" s="21">
        <v>1598</v>
      </c>
      <c r="C77" s="21">
        <v>1907</v>
      </c>
      <c r="D77" s="21">
        <v>869</v>
      </c>
      <c r="E77" s="21">
        <v>1426</v>
      </c>
      <c r="F77" s="21">
        <v>1416</v>
      </c>
      <c r="G77" s="21">
        <v>7216</v>
      </c>
    </row>
    <row r="78" spans="1:7" x14ac:dyDescent="0.3">
      <c r="A78" s="29" t="s">
        <v>5</v>
      </c>
      <c r="B78" s="21">
        <v>900</v>
      </c>
      <c r="C78" s="21">
        <v>1016</v>
      </c>
      <c r="D78" s="21">
        <v>960</v>
      </c>
      <c r="E78" s="21">
        <v>940</v>
      </c>
      <c r="F78" s="21">
        <v>1193</v>
      </c>
      <c r="G78" s="21">
        <v>5009</v>
      </c>
    </row>
    <row r="79" spans="1:7" x14ac:dyDescent="0.3">
      <c r="A79" s="29" t="s">
        <v>18</v>
      </c>
      <c r="B79" s="21">
        <v>900</v>
      </c>
      <c r="C79" s="21">
        <v>1470</v>
      </c>
      <c r="D79" s="21">
        <v>1617</v>
      </c>
      <c r="E79" s="21">
        <v>1314</v>
      </c>
      <c r="F79" s="21">
        <v>941</v>
      </c>
      <c r="G79" s="21">
        <v>6242</v>
      </c>
    </row>
    <row r="80" spans="1:7" x14ac:dyDescent="0.3">
      <c r="A80" s="29" t="s">
        <v>14</v>
      </c>
      <c r="B80" s="21">
        <v>1255</v>
      </c>
      <c r="C80" s="21">
        <v>516</v>
      </c>
      <c r="D80" s="21">
        <v>1874</v>
      </c>
      <c r="E80" s="21">
        <v>1863</v>
      </c>
      <c r="F80" s="21">
        <v>1722</v>
      </c>
      <c r="G80" s="21">
        <v>7230</v>
      </c>
    </row>
    <row r="81" spans="1:7" x14ac:dyDescent="0.3">
      <c r="A81" s="29" t="s">
        <v>19</v>
      </c>
      <c r="B81" s="21">
        <v>1138</v>
      </c>
      <c r="C81" s="21">
        <v>1898</v>
      </c>
      <c r="D81" s="21">
        <v>1482</v>
      </c>
      <c r="E81" s="21">
        <v>846</v>
      </c>
      <c r="F81" s="21">
        <v>1154</v>
      </c>
      <c r="G81" s="21">
        <v>6518</v>
      </c>
    </row>
    <row r="82" spans="1:7" x14ac:dyDescent="0.3">
      <c r="A82" s="25" t="s">
        <v>1000</v>
      </c>
    </row>
    <row r="83" spans="1:7" x14ac:dyDescent="0.3">
      <c r="A83" s="29" t="s">
        <v>17</v>
      </c>
      <c r="B83" s="21">
        <v>1655</v>
      </c>
      <c r="C83" s="21">
        <v>805</v>
      </c>
      <c r="D83" s="21">
        <v>2263</v>
      </c>
      <c r="E83" s="21">
        <v>987</v>
      </c>
      <c r="F83" s="21">
        <v>1075</v>
      </c>
      <c r="G83" s="21">
        <v>6785</v>
      </c>
    </row>
    <row r="84" spans="1:7" x14ac:dyDescent="0.3">
      <c r="A84" s="29" t="s">
        <v>23</v>
      </c>
      <c r="B84" s="21">
        <v>1104</v>
      </c>
      <c r="C84" s="21">
        <v>2280</v>
      </c>
      <c r="D84" s="21">
        <v>1445</v>
      </c>
      <c r="E84" s="21">
        <v>1722</v>
      </c>
      <c r="F84" s="21">
        <v>1196</v>
      </c>
      <c r="G84" s="21">
        <v>7747</v>
      </c>
    </row>
    <row r="85" spans="1:7" x14ac:dyDescent="0.3">
      <c r="A85" s="29" t="s">
        <v>7</v>
      </c>
      <c r="B85" s="21">
        <v>372</v>
      </c>
      <c r="C85" s="21">
        <v>1818</v>
      </c>
      <c r="D85" s="21">
        <v>1346</v>
      </c>
      <c r="E85" s="21">
        <v>1156</v>
      </c>
      <c r="F85" s="21">
        <v>1484</v>
      </c>
      <c r="G85" s="21">
        <v>6176</v>
      </c>
    </row>
    <row r="86" spans="1:7" x14ac:dyDescent="0.3">
      <c r="A86" s="29" t="s">
        <v>22</v>
      </c>
      <c r="B86" s="21">
        <v>1415</v>
      </c>
      <c r="C86" s="21">
        <v>1271</v>
      </c>
      <c r="D86" s="21">
        <v>1214</v>
      </c>
      <c r="E86" s="21">
        <v>1135</v>
      </c>
      <c r="F86" s="21">
        <v>1566</v>
      </c>
      <c r="G86" s="21">
        <v>6601</v>
      </c>
    </row>
    <row r="87" spans="1:7" x14ac:dyDescent="0.3">
      <c r="A87" s="29" t="s">
        <v>21</v>
      </c>
      <c r="B87" s="21">
        <v>1362</v>
      </c>
      <c r="C87" s="21">
        <v>1363</v>
      </c>
      <c r="D87" s="21">
        <v>1152</v>
      </c>
      <c r="E87" s="21">
        <v>777</v>
      </c>
      <c r="F87" s="21">
        <v>750</v>
      </c>
      <c r="G87" s="21">
        <v>5404</v>
      </c>
    </row>
    <row r="88" spans="1:7" x14ac:dyDescent="0.3">
      <c r="A88" s="25" t="s">
        <v>1048</v>
      </c>
      <c r="B88" s="21">
        <v>18415</v>
      </c>
      <c r="C88" s="21">
        <v>20581</v>
      </c>
      <c r="D88" s="21">
        <v>20872</v>
      </c>
      <c r="E88" s="21">
        <v>16651</v>
      </c>
      <c r="F88" s="21">
        <v>20104</v>
      </c>
      <c r="G88" s="21">
        <v>96623</v>
      </c>
    </row>
    <row r="93" spans="1:7" x14ac:dyDescent="0.3">
      <c r="A93" s="23" t="s">
        <v>1043</v>
      </c>
      <c r="B93" s="23" t="s">
        <v>1095</v>
      </c>
    </row>
    <row r="94" spans="1:7" x14ac:dyDescent="0.3">
      <c r="A94" s="23" t="s">
        <v>1047</v>
      </c>
      <c r="B94" t="s">
        <v>11</v>
      </c>
      <c r="C94" t="s">
        <v>9</v>
      </c>
      <c r="D94" t="s">
        <v>6</v>
      </c>
      <c r="E94" t="s">
        <v>13</v>
      </c>
      <c r="F94" t="s">
        <v>10</v>
      </c>
      <c r="G94" t="s">
        <v>1048</v>
      </c>
    </row>
    <row r="95" spans="1:7" x14ac:dyDescent="0.3">
      <c r="A95" s="25" t="s">
        <v>1002</v>
      </c>
    </row>
    <row r="96" spans="1:7" x14ac:dyDescent="0.3">
      <c r="A96" s="29" t="s">
        <v>20</v>
      </c>
      <c r="B96" s="21">
        <v>891</v>
      </c>
      <c r="C96" s="21">
        <v>1332</v>
      </c>
      <c r="D96" s="21">
        <v>1282</v>
      </c>
      <c r="E96" s="21">
        <v>739</v>
      </c>
      <c r="F96" s="21">
        <v>560</v>
      </c>
      <c r="G96" s="21">
        <v>4804</v>
      </c>
    </row>
    <row r="97" spans="1:7" x14ac:dyDescent="0.3">
      <c r="A97" s="29" t="s">
        <v>12</v>
      </c>
      <c r="B97" s="21">
        <v>1991</v>
      </c>
      <c r="C97" s="21">
        <v>1886</v>
      </c>
      <c r="D97" s="21">
        <v>1206</v>
      </c>
      <c r="E97" s="21">
        <v>884</v>
      </c>
      <c r="F97" s="21">
        <v>1722</v>
      </c>
      <c r="G97" s="21">
        <v>7689</v>
      </c>
    </row>
    <row r="98" spans="1:7" x14ac:dyDescent="0.3">
      <c r="A98" s="29" t="s">
        <v>8</v>
      </c>
      <c r="B98" s="21">
        <v>1163</v>
      </c>
      <c r="C98" s="21">
        <v>1180</v>
      </c>
      <c r="D98" s="21">
        <v>1616</v>
      </c>
      <c r="E98" s="21">
        <v>1043</v>
      </c>
      <c r="F98" s="21">
        <v>1747</v>
      </c>
      <c r="G98" s="21">
        <v>6749</v>
      </c>
    </row>
    <row r="99" spans="1:7" x14ac:dyDescent="0.3">
      <c r="A99" s="29" t="s">
        <v>16</v>
      </c>
      <c r="B99" s="21">
        <v>1438</v>
      </c>
      <c r="C99" s="21">
        <v>1616</v>
      </c>
      <c r="D99" s="21">
        <v>866</v>
      </c>
      <c r="E99" s="21">
        <v>829</v>
      </c>
      <c r="F99" s="21">
        <v>2070</v>
      </c>
      <c r="G99" s="21">
        <v>6819</v>
      </c>
    </row>
    <row r="100" spans="1:7" x14ac:dyDescent="0.3">
      <c r="A100" s="25" t="s">
        <v>1001</v>
      </c>
    </row>
    <row r="101" spans="1:7" x14ac:dyDescent="0.3">
      <c r="A101" s="29" t="s">
        <v>24</v>
      </c>
      <c r="B101" s="21">
        <v>1233</v>
      </c>
      <c r="C101" s="21">
        <v>223</v>
      </c>
      <c r="D101" s="21">
        <v>1680</v>
      </c>
      <c r="E101" s="21">
        <v>990</v>
      </c>
      <c r="F101" s="21">
        <v>1508</v>
      </c>
      <c r="G101" s="21">
        <v>5634</v>
      </c>
    </row>
    <row r="102" spans="1:7" x14ac:dyDescent="0.3">
      <c r="A102" s="29" t="s">
        <v>15</v>
      </c>
      <c r="B102" s="21">
        <v>1598</v>
      </c>
      <c r="C102" s="21">
        <v>1907</v>
      </c>
      <c r="D102" s="21">
        <v>869</v>
      </c>
      <c r="E102" s="21">
        <v>1426</v>
      </c>
      <c r="F102" s="21">
        <v>1416</v>
      </c>
      <c r="G102" s="21">
        <v>7216</v>
      </c>
    </row>
    <row r="103" spans="1:7" x14ac:dyDescent="0.3">
      <c r="A103" s="29" t="s">
        <v>5</v>
      </c>
      <c r="B103" s="21">
        <v>900</v>
      </c>
      <c r="C103" s="21">
        <v>1016</v>
      </c>
      <c r="D103" s="21">
        <v>960</v>
      </c>
      <c r="E103" s="21">
        <v>940</v>
      </c>
      <c r="F103" s="21">
        <v>1193</v>
      </c>
      <c r="G103" s="21">
        <v>5009</v>
      </c>
    </row>
    <row r="104" spans="1:7" x14ac:dyDescent="0.3">
      <c r="A104" s="29" t="s">
        <v>18</v>
      </c>
      <c r="B104" s="21">
        <v>900</v>
      </c>
      <c r="C104" s="21">
        <v>1470</v>
      </c>
      <c r="D104" s="21">
        <v>1617</v>
      </c>
      <c r="E104" s="21">
        <v>1314</v>
      </c>
      <c r="F104" s="21">
        <v>941</v>
      </c>
      <c r="G104" s="21">
        <v>6242</v>
      </c>
    </row>
    <row r="105" spans="1:7" x14ac:dyDescent="0.3">
      <c r="A105" s="29" t="s">
        <v>14</v>
      </c>
      <c r="B105" s="21">
        <v>1255</v>
      </c>
      <c r="C105" s="21">
        <v>516</v>
      </c>
      <c r="D105" s="21">
        <v>1874</v>
      </c>
      <c r="E105" s="21">
        <v>1863</v>
      </c>
      <c r="F105" s="21">
        <v>1722</v>
      </c>
      <c r="G105" s="21">
        <v>7230</v>
      </c>
    </row>
    <row r="106" spans="1:7" x14ac:dyDescent="0.3">
      <c r="A106" s="29" t="s">
        <v>19</v>
      </c>
      <c r="B106" s="21">
        <v>1138</v>
      </c>
      <c r="C106" s="21">
        <v>1898</v>
      </c>
      <c r="D106" s="21">
        <v>1482</v>
      </c>
      <c r="E106" s="21">
        <v>846</v>
      </c>
      <c r="F106" s="21">
        <v>1154</v>
      </c>
      <c r="G106" s="21">
        <v>6518</v>
      </c>
    </row>
    <row r="107" spans="1:7" x14ac:dyDescent="0.3">
      <c r="A107" s="25" t="s">
        <v>1000</v>
      </c>
    </row>
    <row r="108" spans="1:7" x14ac:dyDescent="0.3">
      <c r="A108" s="29" t="s">
        <v>17</v>
      </c>
      <c r="B108" s="21">
        <v>1655</v>
      </c>
      <c r="C108" s="21">
        <v>805</v>
      </c>
      <c r="D108" s="21">
        <v>2263</v>
      </c>
      <c r="E108" s="21">
        <v>987</v>
      </c>
      <c r="F108" s="21">
        <v>1075</v>
      </c>
      <c r="G108" s="21">
        <v>6785</v>
      </c>
    </row>
    <row r="109" spans="1:7" x14ac:dyDescent="0.3">
      <c r="A109" s="29" t="s">
        <v>23</v>
      </c>
      <c r="B109" s="21">
        <v>1104</v>
      </c>
      <c r="C109" s="21">
        <v>2280</v>
      </c>
      <c r="D109" s="21">
        <v>1445</v>
      </c>
      <c r="E109" s="21">
        <v>1722</v>
      </c>
      <c r="F109" s="21">
        <v>1196</v>
      </c>
      <c r="G109" s="21">
        <v>7747</v>
      </c>
    </row>
    <row r="110" spans="1:7" x14ac:dyDescent="0.3">
      <c r="A110" s="29" t="s">
        <v>7</v>
      </c>
      <c r="B110" s="21">
        <v>372</v>
      </c>
      <c r="C110" s="21">
        <v>1818</v>
      </c>
      <c r="D110" s="21">
        <v>1346</v>
      </c>
      <c r="E110" s="21">
        <v>1156</v>
      </c>
      <c r="F110" s="21">
        <v>1484</v>
      </c>
      <c r="G110" s="21">
        <v>6176</v>
      </c>
    </row>
    <row r="111" spans="1:7" x14ac:dyDescent="0.3">
      <c r="A111" s="29" t="s">
        <v>22</v>
      </c>
      <c r="B111" s="21">
        <v>1415</v>
      </c>
      <c r="C111" s="21">
        <v>1271</v>
      </c>
      <c r="D111" s="21">
        <v>1214</v>
      </c>
      <c r="E111" s="21">
        <v>1135</v>
      </c>
      <c r="F111" s="21">
        <v>1566</v>
      </c>
      <c r="G111" s="21">
        <v>6601</v>
      </c>
    </row>
    <row r="112" spans="1:7" x14ac:dyDescent="0.3">
      <c r="A112" s="29" t="s">
        <v>21</v>
      </c>
      <c r="B112" s="21">
        <v>1362</v>
      </c>
      <c r="C112" s="21">
        <v>1363</v>
      </c>
      <c r="D112" s="21">
        <v>1152</v>
      </c>
      <c r="E112" s="21">
        <v>777</v>
      </c>
      <c r="F112" s="21">
        <v>750</v>
      </c>
      <c r="G112" s="21">
        <v>5404</v>
      </c>
    </row>
    <row r="113" spans="1:7" x14ac:dyDescent="0.3">
      <c r="A113" s="25" t="s">
        <v>1048</v>
      </c>
      <c r="B113" s="21">
        <v>18415</v>
      </c>
      <c r="C113" s="21">
        <v>20581</v>
      </c>
      <c r="D113" s="21">
        <v>20872</v>
      </c>
      <c r="E113" s="21">
        <v>16651</v>
      </c>
      <c r="F113" s="21">
        <v>20104</v>
      </c>
      <c r="G113" s="21">
        <v>96623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93C9A-E341-40CF-A1C7-3F50A947A63A}">
  <dimension ref="A1:BO436"/>
  <sheetViews>
    <sheetView tabSelected="1" zoomScale="60" zoomScaleNormal="100" workbookViewId="0">
      <selection activeCell="Z29" sqref="Z29"/>
    </sheetView>
  </sheetViews>
  <sheetFormatPr defaultRowHeight="14.4" x14ac:dyDescent="0.3"/>
  <cols>
    <col min="1" max="1" width="3.3984375" customWidth="1"/>
    <col min="2" max="2" width="4.8984375" customWidth="1"/>
    <col min="17" max="17" width="13" customWidth="1"/>
  </cols>
  <sheetData>
    <row r="1" spans="1:67" ht="62.4" customHeight="1" x14ac:dyDescent="0.3">
      <c r="A1" s="24"/>
      <c r="B1" s="24"/>
      <c r="C1" s="32" t="s">
        <v>1097</v>
      </c>
      <c r="D1" s="24"/>
      <c r="E1" s="24"/>
      <c r="F1" s="31"/>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row>
    <row r="2" spans="1:67" x14ac:dyDescent="0.3">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row>
    <row r="3" spans="1:67" x14ac:dyDescent="0.3">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row>
    <row r="4" spans="1:67" x14ac:dyDescent="0.3">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row>
    <row r="5" spans="1:67" x14ac:dyDescent="0.3">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row>
    <row r="6" spans="1:67" x14ac:dyDescent="0.3">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row>
    <row r="7" spans="1:67" x14ac:dyDescent="0.3">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row>
    <row r="8" spans="1:67" x14ac:dyDescent="0.3">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row>
    <row r="9" spans="1:67" x14ac:dyDescent="0.3">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row>
    <row r="10" spans="1:67" x14ac:dyDescent="0.3">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row>
    <row r="11" spans="1:67" x14ac:dyDescent="0.3">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row>
    <row r="12" spans="1:67" x14ac:dyDescent="0.3">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row>
    <row r="13" spans="1:67" x14ac:dyDescent="0.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row>
    <row r="14" spans="1:67" x14ac:dyDescent="0.3">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row>
    <row r="15" spans="1:67" x14ac:dyDescent="0.3">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row>
    <row r="16" spans="1:67" x14ac:dyDescent="0.3">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row>
    <row r="17" spans="1:67" x14ac:dyDescent="0.3">
      <c r="A17" s="24"/>
      <c r="B17" s="24"/>
      <c r="C17" s="24"/>
      <c r="D17" s="24"/>
      <c r="E17" s="24"/>
      <c r="F17" s="24"/>
      <c r="G17" s="24"/>
      <c r="H17" s="24"/>
      <c r="I17" s="24"/>
      <c r="J17" s="24"/>
      <c r="K17" s="24"/>
      <c r="L17" s="26"/>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row>
    <row r="18" spans="1:67" x14ac:dyDescent="0.3">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row>
    <row r="19" spans="1:67" x14ac:dyDescent="0.3">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row>
    <row r="20" spans="1:67" x14ac:dyDescent="0.3">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row>
    <row r="21" spans="1:67" x14ac:dyDescent="0.3">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row>
    <row r="22" spans="1:67" x14ac:dyDescent="0.3">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row>
    <row r="23" spans="1:67" x14ac:dyDescent="0.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row>
    <row r="24" spans="1:67" x14ac:dyDescent="0.3">
      <c r="A24" s="24"/>
      <c r="B24" s="24"/>
      <c r="C24" s="24"/>
      <c r="D24" s="24"/>
      <c r="E24" s="24"/>
      <c r="F24" s="24"/>
      <c r="G24" s="24"/>
      <c r="H24" s="24"/>
      <c r="I24" s="24"/>
      <c r="J24" s="24"/>
      <c r="K24" s="24"/>
      <c r="L24" s="24"/>
      <c r="M24" s="24"/>
      <c r="N24" s="24"/>
      <c r="O24" s="24"/>
      <c r="P24" s="24"/>
      <c r="Q24" s="45"/>
      <c r="R24" s="30"/>
      <c r="S24" s="30"/>
      <c r="T24" s="30"/>
      <c r="U24" s="30"/>
      <c r="V24" s="30"/>
      <c r="W24" s="30"/>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row>
    <row r="25" spans="1:67" x14ac:dyDescent="0.3">
      <c r="A25" s="24"/>
      <c r="B25" s="24"/>
      <c r="C25" s="24"/>
      <c r="D25" s="24"/>
      <c r="E25" s="24"/>
      <c r="F25" s="24"/>
      <c r="G25" s="24"/>
      <c r="H25" s="24"/>
      <c r="I25" s="24"/>
      <c r="J25" s="24"/>
      <c r="K25" s="24"/>
      <c r="L25" s="24"/>
      <c r="M25" s="24"/>
      <c r="N25" s="24"/>
      <c r="O25" s="24"/>
      <c r="P25" s="24"/>
      <c r="Q25" s="44"/>
      <c r="R25" s="43" t="str" cm="1">
        <f t="array" ref="R25:V25">Sheet1!B69:F69</f>
        <v>R01</v>
      </c>
      <c r="S25" s="43" t="str">
        <v>R02</v>
      </c>
      <c r="T25" s="43" t="str">
        <v>R03</v>
      </c>
      <c r="U25" s="43" t="str">
        <v>R04</v>
      </c>
      <c r="V25" s="43" t="str">
        <v>R05</v>
      </c>
      <c r="W25" s="42" t="s">
        <v>1098</v>
      </c>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row>
    <row r="26" spans="1:67" x14ac:dyDescent="0.3">
      <c r="A26" s="24"/>
      <c r="B26" s="24"/>
      <c r="C26" s="24"/>
      <c r="D26" s="24"/>
      <c r="E26" s="24"/>
      <c r="F26" s="24"/>
      <c r="G26" s="24"/>
      <c r="H26" s="24"/>
      <c r="I26" s="24"/>
      <c r="J26" s="24"/>
      <c r="K26" s="24"/>
      <c r="L26" s="24"/>
      <c r="M26" s="24"/>
      <c r="N26" s="24"/>
      <c r="O26" s="24"/>
      <c r="P26" s="24"/>
      <c r="Q26" s="39" t="str" cm="1">
        <f t="array" ref="Q26:W43">IF(Sheet1!A95:G112="","",Sheet1!A95:G112)</f>
        <v>Cincinnati</v>
      </c>
      <c r="R26" s="41" t="str">
        <v/>
      </c>
      <c r="S26" s="41" t="str">
        <v/>
      </c>
      <c r="T26" s="41" t="str">
        <v/>
      </c>
      <c r="U26" s="41" t="str">
        <v/>
      </c>
      <c r="V26" s="41" t="str">
        <v/>
      </c>
      <c r="W26" s="40" t="str">
        <v/>
      </c>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row>
    <row r="27" spans="1:67" x14ac:dyDescent="0.3">
      <c r="A27" s="24"/>
      <c r="B27" s="24"/>
      <c r="C27" s="24"/>
      <c r="D27" s="24"/>
      <c r="E27" s="24"/>
      <c r="F27" s="24"/>
      <c r="G27" s="24"/>
      <c r="H27" s="24"/>
      <c r="I27" s="26"/>
      <c r="J27" s="24"/>
      <c r="K27" s="24"/>
      <c r="L27" s="24"/>
      <c r="M27" s="24"/>
      <c r="N27" s="24"/>
      <c r="O27" s="24"/>
      <c r="P27" s="24"/>
      <c r="Q27" s="38" t="str">
        <v>C0003</v>
      </c>
      <c r="R27" s="33">
        <v>891</v>
      </c>
      <c r="S27" s="33">
        <v>1332</v>
      </c>
      <c r="T27" s="33">
        <v>1282</v>
      </c>
      <c r="U27" s="33">
        <v>739</v>
      </c>
      <c r="V27" s="33">
        <v>560</v>
      </c>
      <c r="W27" s="37">
        <v>4804</v>
      </c>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row>
    <row r="28" spans="1:67" x14ac:dyDescent="0.3">
      <c r="A28" s="24"/>
      <c r="B28" s="24"/>
      <c r="C28" s="24"/>
      <c r="D28" s="24"/>
      <c r="E28" s="24"/>
      <c r="F28" s="24"/>
      <c r="G28" s="24"/>
      <c r="H28" s="24"/>
      <c r="I28" s="24"/>
      <c r="J28" s="24"/>
      <c r="K28" s="24"/>
      <c r="L28" s="24"/>
      <c r="M28" s="24"/>
      <c r="N28" s="24"/>
      <c r="O28" s="24"/>
      <c r="P28" s="24"/>
      <c r="Q28" s="38" t="str">
        <v>C0004</v>
      </c>
      <c r="R28" s="33">
        <v>1991</v>
      </c>
      <c r="S28" s="33">
        <v>1886</v>
      </c>
      <c r="T28" s="33">
        <v>1206</v>
      </c>
      <c r="U28" s="33">
        <v>884</v>
      </c>
      <c r="V28" s="33">
        <v>1722</v>
      </c>
      <c r="W28" s="37">
        <v>7689</v>
      </c>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row>
    <row r="29" spans="1:67" x14ac:dyDescent="0.3">
      <c r="A29" s="24"/>
      <c r="B29" s="24"/>
      <c r="C29" s="24"/>
      <c r="D29" s="24"/>
      <c r="E29" s="24"/>
      <c r="F29" s="24"/>
      <c r="G29" s="24"/>
      <c r="H29" s="24"/>
      <c r="I29" s="24"/>
      <c r="J29" s="24"/>
      <c r="K29" s="24"/>
      <c r="L29" s="24"/>
      <c r="M29" s="24"/>
      <c r="N29" s="24"/>
      <c r="O29" s="24"/>
      <c r="P29" s="24"/>
      <c r="Q29" s="38" t="str">
        <v>C0011</v>
      </c>
      <c r="R29" s="33">
        <v>1163</v>
      </c>
      <c r="S29" s="33">
        <v>1180</v>
      </c>
      <c r="T29" s="33">
        <v>1616</v>
      </c>
      <c r="U29" s="33">
        <v>1043</v>
      </c>
      <c r="V29" s="33">
        <v>1747</v>
      </c>
      <c r="W29" s="37">
        <v>6749</v>
      </c>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row>
    <row r="30" spans="1:67" x14ac:dyDescent="0.3">
      <c r="A30" s="24"/>
      <c r="B30" s="24"/>
      <c r="C30" s="24"/>
      <c r="D30" s="24"/>
      <c r="E30" s="24"/>
      <c r="F30" s="24"/>
      <c r="G30" s="24"/>
      <c r="H30" s="24"/>
      <c r="I30" s="24"/>
      <c r="J30" s="24"/>
      <c r="K30" s="24"/>
      <c r="L30" s="24"/>
      <c r="M30" s="24"/>
      <c r="N30" s="24"/>
      <c r="O30" s="24"/>
      <c r="P30" s="24"/>
      <c r="Q30" s="38" t="str">
        <v>C0012</v>
      </c>
      <c r="R30" s="33">
        <v>1438</v>
      </c>
      <c r="S30" s="33">
        <v>1616</v>
      </c>
      <c r="T30" s="33">
        <v>866</v>
      </c>
      <c r="U30" s="33">
        <v>829</v>
      </c>
      <c r="V30" s="33">
        <v>2070</v>
      </c>
      <c r="W30" s="37">
        <v>6819</v>
      </c>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row>
    <row r="31" spans="1:67" x14ac:dyDescent="0.3">
      <c r="A31" s="24"/>
      <c r="B31" s="24"/>
      <c r="C31" s="24"/>
      <c r="D31" s="24"/>
      <c r="E31" s="24"/>
      <c r="F31" s="24"/>
      <c r="G31" s="24"/>
      <c r="H31" s="24"/>
      <c r="I31" s="24"/>
      <c r="J31" s="24"/>
      <c r="K31" s="24"/>
      <c r="L31" s="24"/>
      <c r="M31" s="24"/>
      <c r="N31" s="24"/>
      <c r="O31" s="24"/>
      <c r="P31" s="24"/>
      <c r="Q31" s="39" t="str">
        <v>Cleveland</v>
      </c>
      <c r="R31" s="33" t="str">
        <v/>
      </c>
      <c r="S31" s="33" t="str">
        <v/>
      </c>
      <c r="T31" s="33" t="str">
        <v/>
      </c>
      <c r="U31" s="33" t="str">
        <v/>
      </c>
      <c r="V31" s="33" t="str">
        <v/>
      </c>
      <c r="W31" s="37" t="str">
        <v/>
      </c>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row>
    <row r="32" spans="1:67" x14ac:dyDescent="0.3">
      <c r="A32" s="24"/>
      <c r="B32" s="24"/>
      <c r="C32" s="24"/>
      <c r="D32" s="24"/>
      <c r="E32" s="24"/>
      <c r="F32" s="24"/>
      <c r="G32" s="24"/>
      <c r="H32" s="24"/>
      <c r="I32" s="24"/>
      <c r="J32" s="24"/>
      <c r="K32" s="24"/>
      <c r="L32" s="24"/>
      <c r="M32" s="24"/>
      <c r="N32" s="24"/>
      <c r="O32" s="24"/>
      <c r="P32" s="24"/>
      <c r="Q32" s="38" t="str">
        <v>C0002</v>
      </c>
      <c r="R32" s="33">
        <v>1233</v>
      </c>
      <c r="S32" s="33">
        <v>223</v>
      </c>
      <c r="T32" s="33">
        <v>1680</v>
      </c>
      <c r="U32" s="33">
        <v>990</v>
      </c>
      <c r="V32" s="33">
        <v>1508</v>
      </c>
      <c r="W32" s="37">
        <v>5634</v>
      </c>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row>
    <row r="33" spans="1:67" x14ac:dyDescent="0.3">
      <c r="A33" s="24"/>
      <c r="B33" s="24"/>
      <c r="C33" s="24"/>
      <c r="D33" s="24"/>
      <c r="E33" s="24"/>
      <c r="F33" s="24"/>
      <c r="G33" s="24"/>
      <c r="H33" s="24"/>
      <c r="I33" s="24"/>
      <c r="J33" s="24"/>
      <c r="K33" s="24"/>
      <c r="L33" s="24"/>
      <c r="M33" s="24"/>
      <c r="N33" s="47"/>
      <c r="O33" s="47"/>
      <c r="P33" s="24"/>
      <c r="Q33" s="38" t="str">
        <v>C0007</v>
      </c>
      <c r="R33" s="33">
        <v>1598</v>
      </c>
      <c r="S33" s="33">
        <v>1907</v>
      </c>
      <c r="T33" s="33">
        <v>869</v>
      </c>
      <c r="U33" s="33">
        <v>1426</v>
      </c>
      <c r="V33" s="33">
        <v>1416</v>
      </c>
      <c r="W33" s="37">
        <v>7216</v>
      </c>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row>
    <row r="34" spans="1:67" x14ac:dyDescent="0.3">
      <c r="A34" s="24"/>
      <c r="B34" s="24"/>
      <c r="C34" s="24"/>
      <c r="D34" s="24"/>
      <c r="E34" s="24"/>
      <c r="F34" s="24"/>
      <c r="G34" s="24"/>
      <c r="H34" s="24"/>
      <c r="I34" s="24"/>
      <c r="J34" s="24"/>
      <c r="K34" s="24"/>
      <c r="L34" s="24"/>
      <c r="M34" s="24"/>
      <c r="N34" s="47"/>
      <c r="O34" s="47"/>
      <c r="P34" s="24"/>
      <c r="Q34" s="38" t="str">
        <v>C0008</v>
      </c>
      <c r="R34" s="33">
        <v>900</v>
      </c>
      <c r="S34" s="33">
        <v>1016</v>
      </c>
      <c r="T34" s="33">
        <v>960</v>
      </c>
      <c r="U34" s="33">
        <v>940</v>
      </c>
      <c r="V34">
        <v>1193</v>
      </c>
      <c r="W34" s="37">
        <v>5009</v>
      </c>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row>
    <row r="35" spans="1:67" x14ac:dyDescent="0.3">
      <c r="A35" s="24"/>
      <c r="B35" s="24"/>
      <c r="C35" s="24"/>
      <c r="D35" s="24"/>
      <c r="E35" s="24"/>
      <c r="F35" s="24"/>
      <c r="G35" s="24"/>
      <c r="H35" s="24"/>
      <c r="I35" s="24"/>
      <c r="J35" s="24"/>
      <c r="K35" s="24"/>
      <c r="L35" s="24"/>
      <c r="M35" s="24"/>
      <c r="N35" s="48" t="str">
        <f>Sheet1!H56</f>
        <v>% of calls:20%</v>
      </c>
      <c r="O35" s="48"/>
      <c r="P35" s="24"/>
      <c r="Q35" s="38" t="str">
        <v>C0010</v>
      </c>
      <c r="R35" s="33">
        <v>900</v>
      </c>
      <c r="S35" s="33">
        <v>1470</v>
      </c>
      <c r="T35" s="33">
        <v>1617</v>
      </c>
      <c r="U35" s="33">
        <v>1314</v>
      </c>
      <c r="V35" s="33">
        <v>941</v>
      </c>
      <c r="W35" s="37">
        <v>6242</v>
      </c>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row>
    <row r="36" spans="1:67" x14ac:dyDescent="0.3">
      <c r="A36" s="24"/>
      <c r="B36" s="24"/>
      <c r="C36" s="24"/>
      <c r="D36" s="24"/>
      <c r="E36" s="24"/>
      <c r="F36" s="24"/>
      <c r="G36" s="24"/>
      <c r="H36" s="24"/>
      <c r="I36" s="24"/>
      <c r="J36" s="24"/>
      <c r="K36" s="24"/>
      <c r="L36" s="24"/>
      <c r="M36" s="24"/>
      <c r="N36" s="48" t="str">
        <f>Sheet1!H57</f>
        <v>Call rank:3</v>
      </c>
      <c r="O36" s="48"/>
      <c r="P36" s="24"/>
      <c r="Q36" s="38" t="str">
        <v>C0013</v>
      </c>
      <c r="R36" s="33">
        <v>1255</v>
      </c>
      <c r="S36" s="33">
        <v>516</v>
      </c>
      <c r="T36" s="33">
        <v>1874</v>
      </c>
      <c r="U36" s="33">
        <v>1863</v>
      </c>
      <c r="V36" s="33">
        <v>1722</v>
      </c>
      <c r="W36" s="37">
        <v>7230</v>
      </c>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row>
    <row r="37" spans="1:67" x14ac:dyDescent="0.3">
      <c r="A37" s="24"/>
      <c r="B37" s="24"/>
      <c r="C37" s="24"/>
      <c r="D37" s="24"/>
      <c r="E37" s="24"/>
      <c r="F37" s="24"/>
      <c r="G37" s="24"/>
      <c r="H37" s="24"/>
      <c r="I37" s="24"/>
      <c r="J37" s="24"/>
      <c r="K37" s="24"/>
      <c r="L37" s="24"/>
      <c r="M37" s="24"/>
      <c r="N37" s="48" t="str">
        <f>Sheet1!H58</f>
        <v>Amount rank:3</v>
      </c>
      <c r="O37" s="48"/>
      <c r="P37" s="24"/>
      <c r="Q37" s="38" t="str">
        <v>C0015</v>
      </c>
      <c r="R37" s="33">
        <v>1138</v>
      </c>
      <c r="S37" s="33">
        <v>1898</v>
      </c>
      <c r="T37" s="33">
        <v>1482</v>
      </c>
      <c r="U37" s="33">
        <v>846</v>
      </c>
      <c r="V37" s="33">
        <v>1154</v>
      </c>
      <c r="W37" s="37">
        <v>6518</v>
      </c>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row>
    <row r="38" spans="1:67" x14ac:dyDescent="0.3">
      <c r="A38" s="24"/>
      <c r="B38" s="24"/>
      <c r="C38" s="24"/>
      <c r="D38" s="24"/>
      <c r="E38" s="24"/>
      <c r="F38" s="24"/>
      <c r="G38" s="24"/>
      <c r="H38" s="24"/>
      <c r="I38" s="24"/>
      <c r="J38" s="24"/>
      <c r="K38" s="24"/>
      <c r="L38" s="24"/>
      <c r="M38" s="24"/>
      <c r="N38" s="47"/>
      <c r="O38" s="47"/>
      <c r="P38" s="24"/>
      <c r="Q38" s="39" t="str">
        <v>Columbus</v>
      </c>
      <c r="R38" s="33" t="str">
        <v/>
      </c>
      <c r="S38" s="33" t="str">
        <v/>
      </c>
      <c r="T38" s="33" t="str">
        <v/>
      </c>
      <c r="U38" s="33" t="str">
        <v/>
      </c>
      <c r="V38" s="33" t="str">
        <v/>
      </c>
      <c r="W38" s="37" t="str">
        <v/>
      </c>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row>
    <row r="39" spans="1:67" x14ac:dyDescent="0.3">
      <c r="A39" s="24"/>
      <c r="B39" s="24"/>
      <c r="C39" s="24"/>
      <c r="D39" s="24"/>
      <c r="E39" s="24"/>
      <c r="F39" s="24"/>
      <c r="G39" s="24"/>
      <c r="H39" s="24"/>
      <c r="I39" s="24"/>
      <c r="J39" s="24"/>
      <c r="K39" s="24"/>
      <c r="L39" s="24"/>
      <c r="M39" s="24"/>
      <c r="N39" s="47"/>
      <c r="O39" s="47"/>
      <c r="P39" s="24"/>
      <c r="Q39" s="38" t="str">
        <v>C0001</v>
      </c>
      <c r="R39" s="33">
        <v>1655</v>
      </c>
      <c r="S39" s="33">
        <v>805</v>
      </c>
      <c r="T39" s="33">
        <v>2263</v>
      </c>
      <c r="U39" s="33">
        <v>987</v>
      </c>
      <c r="V39" s="33">
        <v>1075</v>
      </c>
      <c r="W39" s="37">
        <v>6785</v>
      </c>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row>
    <row r="40" spans="1:67" x14ac:dyDescent="0.3">
      <c r="A40" s="24"/>
      <c r="B40" s="24"/>
      <c r="C40" s="24"/>
      <c r="D40" s="24"/>
      <c r="E40" s="24"/>
      <c r="F40" s="24"/>
      <c r="G40" s="24"/>
      <c r="H40" s="24"/>
      <c r="I40" s="24"/>
      <c r="J40" s="24"/>
      <c r="K40" s="24"/>
      <c r="L40" s="24"/>
      <c r="M40" s="24"/>
      <c r="N40" s="24"/>
      <c r="O40" s="24"/>
      <c r="P40" s="24"/>
      <c r="Q40" s="38" t="str">
        <v>C0005</v>
      </c>
      <c r="R40" s="33">
        <v>1104</v>
      </c>
      <c r="S40" s="33">
        <v>2280</v>
      </c>
      <c r="T40" s="33">
        <v>1445</v>
      </c>
      <c r="U40" s="33">
        <v>1722</v>
      </c>
      <c r="V40" s="33">
        <v>1196</v>
      </c>
      <c r="W40" s="37">
        <v>7747</v>
      </c>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row>
    <row r="41" spans="1:67" x14ac:dyDescent="0.3">
      <c r="A41" s="24"/>
      <c r="B41" s="24"/>
      <c r="C41" s="24"/>
      <c r="D41" s="24"/>
      <c r="E41" s="24"/>
      <c r="F41" s="24"/>
      <c r="G41" s="24"/>
      <c r="H41" s="24"/>
      <c r="I41" s="24"/>
      <c r="J41" s="24"/>
      <c r="K41" s="24"/>
      <c r="L41" s="24"/>
      <c r="M41" s="24"/>
      <c r="N41" s="24"/>
      <c r="O41" s="24"/>
      <c r="P41" s="24"/>
      <c r="Q41" s="38" t="str">
        <v>C0006</v>
      </c>
      <c r="R41" s="33">
        <v>372</v>
      </c>
      <c r="S41" s="33">
        <v>1818</v>
      </c>
      <c r="T41" s="33">
        <v>1346</v>
      </c>
      <c r="U41" s="33">
        <v>1156</v>
      </c>
      <c r="V41" s="33">
        <v>1484</v>
      </c>
      <c r="W41" s="37">
        <v>6176</v>
      </c>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row>
    <row r="42" spans="1:67" x14ac:dyDescent="0.3">
      <c r="A42" s="24"/>
      <c r="B42" s="24"/>
      <c r="C42" s="24"/>
      <c r="D42" s="24"/>
      <c r="E42" s="24"/>
      <c r="F42" s="24"/>
      <c r="G42" s="24"/>
      <c r="H42" s="24"/>
      <c r="I42" s="24"/>
      <c r="J42" s="24"/>
      <c r="K42" s="24"/>
      <c r="L42" s="24"/>
      <c r="M42" s="24"/>
      <c r="N42" s="24"/>
      <c r="O42" s="24"/>
      <c r="P42" s="24"/>
      <c r="Q42" s="38" t="str">
        <v>C0009</v>
      </c>
      <c r="R42" s="33">
        <v>1415</v>
      </c>
      <c r="S42" s="33">
        <v>1271</v>
      </c>
      <c r="T42" s="33">
        <v>1214</v>
      </c>
      <c r="U42" s="33">
        <v>1135</v>
      </c>
      <c r="V42" s="33">
        <v>1566</v>
      </c>
      <c r="W42" s="37">
        <v>6601</v>
      </c>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row>
    <row r="43" spans="1:67" x14ac:dyDescent="0.3">
      <c r="A43" s="24"/>
      <c r="B43" s="24"/>
      <c r="C43" s="24"/>
      <c r="D43" s="24"/>
      <c r="E43" s="24"/>
      <c r="F43" s="24"/>
      <c r="G43" s="24"/>
      <c r="H43" s="24"/>
      <c r="I43" s="24"/>
      <c r="J43" s="24"/>
      <c r="K43" s="24"/>
      <c r="L43" s="24"/>
      <c r="M43" s="24"/>
      <c r="N43" s="24"/>
      <c r="O43" s="24"/>
      <c r="P43" s="24"/>
      <c r="Q43" s="36" t="str">
        <v>C0014</v>
      </c>
      <c r="R43" s="35">
        <v>1362</v>
      </c>
      <c r="S43" s="35">
        <v>1363</v>
      </c>
      <c r="T43" s="35">
        <v>1152</v>
      </c>
      <c r="U43" s="35">
        <v>777</v>
      </c>
      <c r="V43" s="35">
        <v>750</v>
      </c>
      <c r="W43" s="34">
        <v>5404</v>
      </c>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row>
    <row r="44" spans="1:67" x14ac:dyDescent="0.3">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row>
    <row r="45" spans="1:67" x14ac:dyDescent="0.3">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row>
    <row r="46" spans="1:67" x14ac:dyDescent="0.3">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row>
    <row r="47" spans="1:67" x14ac:dyDescent="0.3">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row>
    <row r="48" spans="1:67" x14ac:dyDescent="0.3">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row>
    <row r="49" spans="1:67" x14ac:dyDescent="0.3">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row>
    <row r="50" spans="1:67" x14ac:dyDescent="0.3">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row>
    <row r="51" spans="1:67" x14ac:dyDescent="0.3">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row>
    <row r="52" spans="1:67" x14ac:dyDescent="0.3">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row>
    <row r="53" spans="1:67" x14ac:dyDescent="0.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row>
    <row r="54" spans="1:67" x14ac:dyDescent="0.3">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row>
    <row r="55" spans="1:67" x14ac:dyDescent="0.3">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row>
    <row r="56" spans="1:67" x14ac:dyDescent="0.3">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row>
    <row r="57" spans="1:67" x14ac:dyDescent="0.3">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row>
    <row r="58" spans="1:67" x14ac:dyDescent="0.3">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row>
    <row r="59" spans="1:67" x14ac:dyDescent="0.3">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row>
    <row r="60" spans="1:67" x14ac:dyDescent="0.3">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row>
    <row r="61" spans="1:67" x14ac:dyDescent="0.3">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row>
    <row r="62" spans="1:67" x14ac:dyDescent="0.3">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row>
    <row r="63" spans="1:67" x14ac:dyDescent="0.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row>
    <row r="64" spans="1:67" x14ac:dyDescent="0.3">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row>
    <row r="65" spans="1:67" x14ac:dyDescent="0.3">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row>
    <row r="66" spans="1:67" x14ac:dyDescent="0.3">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row>
    <row r="67" spans="1:67" x14ac:dyDescent="0.3">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row>
    <row r="68" spans="1:67" x14ac:dyDescent="0.3">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row>
    <row r="69" spans="1:67" x14ac:dyDescent="0.3">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row>
    <row r="70" spans="1:67" x14ac:dyDescent="0.3">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row>
    <row r="71" spans="1:67" x14ac:dyDescent="0.3">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row>
    <row r="72" spans="1:67" x14ac:dyDescent="0.3">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row>
    <row r="73" spans="1:67" x14ac:dyDescent="0.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row>
    <row r="74" spans="1:67" x14ac:dyDescent="0.3">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row>
    <row r="75" spans="1:67" x14ac:dyDescent="0.3">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row>
    <row r="76" spans="1:67" x14ac:dyDescent="0.3">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row>
    <row r="77" spans="1:67" x14ac:dyDescent="0.3">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row>
    <row r="78" spans="1:67" x14ac:dyDescent="0.3">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row>
    <row r="79" spans="1:67" x14ac:dyDescent="0.3">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row>
    <row r="80" spans="1:67" x14ac:dyDescent="0.3">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row>
    <row r="81" spans="1:67" x14ac:dyDescent="0.3">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row>
    <row r="82" spans="1:67" x14ac:dyDescent="0.3">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row>
    <row r="83" spans="1:67" x14ac:dyDescent="0.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row>
    <row r="84" spans="1:67" x14ac:dyDescent="0.3">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row>
    <row r="85" spans="1:67" x14ac:dyDescent="0.3">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row>
    <row r="86" spans="1:67" x14ac:dyDescent="0.3">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row>
    <row r="87" spans="1:67" x14ac:dyDescent="0.3">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row>
    <row r="88" spans="1:67" x14ac:dyDescent="0.3">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row>
    <row r="89" spans="1:67" x14ac:dyDescent="0.3">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row>
    <row r="90" spans="1:67" x14ac:dyDescent="0.3">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row>
    <row r="91" spans="1:67" x14ac:dyDescent="0.3">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row>
    <row r="92" spans="1:67" x14ac:dyDescent="0.3">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row>
    <row r="93" spans="1:67" x14ac:dyDescent="0.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row>
    <row r="94" spans="1:67" x14ac:dyDescent="0.3">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row>
    <row r="95" spans="1:67" x14ac:dyDescent="0.3">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row>
    <row r="96" spans="1:67" x14ac:dyDescent="0.3">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row>
    <row r="97" spans="1:67" x14ac:dyDescent="0.3">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row>
    <row r="98" spans="1:67" x14ac:dyDescent="0.3">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row>
    <row r="99" spans="1:67" x14ac:dyDescent="0.3">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row>
    <row r="100" spans="1:67" x14ac:dyDescent="0.3">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row>
    <row r="101" spans="1:67" x14ac:dyDescent="0.3">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row>
    <row r="102" spans="1:67" x14ac:dyDescent="0.3">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row>
    <row r="103" spans="1:67" x14ac:dyDescent="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row>
    <row r="104" spans="1:67" x14ac:dyDescent="0.3">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row>
    <row r="105" spans="1:67" x14ac:dyDescent="0.3">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row>
    <row r="106" spans="1:67" x14ac:dyDescent="0.3">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row>
    <row r="107" spans="1:67" x14ac:dyDescent="0.3">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row>
    <row r="108" spans="1:67" x14ac:dyDescent="0.3">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row>
    <row r="109" spans="1:67" x14ac:dyDescent="0.3">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row>
    <row r="110" spans="1:67" x14ac:dyDescent="0.3">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row>
    <row r="111" spans="1:67" x14ac:dyDescent="0.3">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row>
    <row r="112" spans="1:67" x14ac:dyDescent="0.3">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row>
    <row r="113" spans="1:67" x14ac:dyDescent="0.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row>
    <row r="114" spans="1:67" x14ac:dyDescent="0.3">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row>
    <row r="115" spans="1:67" x14ac:dyDescent="0.3">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row>
    <row r="116" spans="1:67" x14ac:dyDescent="0.3">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row>
    <row r="117" spans="1:67" x14ac:dyDescent="0.3">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row>
    <row r="118" spans="1:67" x14ac:dyDescent="0.3">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row>
    <row r="119" spans="1:67" x14ac:dyDescent="0.3">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row>
    <row r="120" spans="1:67" x14ac:dyDescent="0.3">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row>
    <row r="121" spans="1:67" x14ac:dyDescent="0.3">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row>
    <row r="122" spans="1:67" x14ac:dyDescent="0.3">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row>
    <row r="123" spans="1:67" x14ac:dyDescent="0.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row>
    <row r="124" spans="1:67" x14ac:dyDescent="0.3">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row>
    <row r="125" spans="1:67" x14ac:dyDescent="0.3">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row>
    <row r="126" spans="1:67" x14ac:dyDescent="0.3">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row>
    <row r="127" spans="1:67" x14ac:dyDescent="0.3">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row>
    <row r="128" spans="1:67" x14ac:dyDescent="0.3">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row>
    <row r="129" spans="1:67" x14ac:dyDescent="0.3">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row>
    <row r="130" spans="1:67" x14ac:dyDescent="0.3">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row>
    <row r="131" spans="1:67" x14ac:dyDescent="0.3">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row>
    <row r="132" spans="1:67" x14ac:dyDescent="0.3">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row>
    <row r="133" spans="1:67" x14ac:dyDescent="0.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row>
    <row r="134" spans="1:67" x14ac:dyDescent="0.3">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row>
    <row r="135" spans="1:67" x14ac:dyDescent="0.3">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row>
    <row r="136" spans="1:67" x14ac:dyDescent="0.3">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row>
    <row r="137" spans="1:67" x14ac:dyDescent="0.3">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row>
    <row r="138" spans="1:67" x14ac:dyDescent="0.3">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row>
    <row r="139" spans="1:67" x14ac:dyDescent="0.3">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row>
    <row r="140" spans="1:67" x14ac:dyDescent="0.3">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row>
    <row r="141" spans="1:67" x14ac:dyDescent="0.3">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row>
    <row r="142" spans="1:67" x14ac:dyDescent="0.3">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row>
    <row r="143" spans="1:67" x14ac:dyDescent="0.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row>
    <row r="144" spans="1:67" x14ac:dyDescent="0.3">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row>
    <row r="145" spans="1:67" x14ac:dyDescent="0.3">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row>
    <row r="146" spans="1:67" x14ac:dyDescent="0.3">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row>
    <row r="147" spans="1:67" x14ac:dyDescent="0.3">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row>
    <row r="148" spans="1:67" x14ac:dyDescent="0.3">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row>
    <row r="149" spans="1:67" x14ac:dyDescent="0.3">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row>
    <row r="150" spans="1:67" x14ac:dyDescent="0.3">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row>
    <row r="151" spans="1:67" x14ac:dyDescent="0.3">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row>
    <row r="152" spans="1:67" x14ac:dyDescent="0.3">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row>
    <row r="153" spans="1:67" x14ac:dyDescent="0.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row>
    <row r="154" spans="1:67" x14ac:dyDescent="0.3">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row>
    <row r="155" spans="1:67" x14ac:dyDescent="0.3">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row>
    <row r="156" spans="1:67" x14ac:dyDescent="0.3">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row>
    <row r="157" spans="1:67" x14ac:dyDescent="0.3">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row>
    <row r="158" spans="1:67" x14ac:dyDescent="0.3">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row>
    <row r="159" spans="1:67" x14ac:dyDescent="0.3">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row>
    <row r="160" spans="1:67" x14ac:dyDescent="0.3">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row>
    <row r="161" spans="1:67" x14ac:dyDescent="0.3">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row>
    <row r="162" spans="1:67" x14ac:dyDescent="0.3">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row>
    <row r="163" spans="1:67" x14ac:dyDescent="0.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row>
    <row r="164" spans="1:67" x14ac:dyDescent="0.3">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row>
    <row r="165" spans="1:67" x14ac:dyDescent="0.3">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row>
    <row r="166" spans="1:67" x14ac:dyDescent="0.3">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row>
    <row r="167" spans="1:67" x14ac:dyDescent="0.3">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row>
    <row r="168" spans="1:67" x14ac:dyDescent="0.3">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row>
    <row r="169" spans="1:67" x14ac:dyDescent="0.3">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row>
    <row r="170" spans="1:67" x14ac:dyDescent="0.3">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row>
    <row r="171" spans="1:67" x14ac:dyDescent="0.3">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row>
    <row r="172" spans="1:67" x14ac:dyDescent="0.3">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row>
    <row r="173" spans="1:67" x14ac:dyDescent="0.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row>
    <row r="174" spans="1:67" x14ac:dyDescent="0.3">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row>
    <row r="175" spans="1:67" x14ac:dyDescent="0.3">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row>
    <row r="176" spans="1:67" x14ac:dyDescent="0.3">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row>
    <row r="177" spans="1:67" x14ac:dyDescent="0.3">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row>
    <row r="178" spans="1:67" x14ac:dyDescent="0.3">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row>
    <row r="179" spans="1:67" x14ac:dyDescent="0.3">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row>
    <row r="180" spans="1:67" x14ac:dyDescent="0.3">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row>
    <row r="181" spans="1:67" x14ac:dyDescent="0.3">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row>
    <row r="182" spans="1:67" x14ac:dyDescent="0.3">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row>
    <row r="183" spans="1:67" x14ac:dyDescent="0.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row>
    <row r="184" spans="1:67" x14ac:dyDescent="0.3">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row>
    <row r="185" spans="1:67" x14ac:dyDescent="0.3">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row>
    <row r="186" spans="1:67" x14ac:dyDescent="0.3">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row>
    <row r="187" spans="1:67" x14ac:dyDescent="0.3">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row>
    <row r="188" spans="1:67" x14ac:dyDescent="0.3">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row>
    <row r="189" spans="1:67" x14ac:dyDescent="0.3">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row>
    <row r="190" spans="1:67" x14ac:dyDescent="0.3">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row>
    <row r="191" spans="1:67" x14ac:dyDescent="0.3">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row>
    <row r="192" spans="1:67" x14ac:dyDescent="0.3">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row>
    <row r="193" spans="1:67" x14ac:dyDescent="0.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row>
    <row r="194" spans="1:67" x14ac:dyDescent="0.3">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row>
    <row r="195" spans="1:67" x14ac:dyDescent="0.3">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row>
    <row r="196" spans="1:67" x14ac:dyDescent="0.3">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row>
    <row r="197" spans="1:67" x14ac:dyDescent="0.3">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row>
    <row r="198" spans="1:67" x14ac:dyDescent="0.3">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row>
    <row r="199" spans="1:67" x14ac:dyDescent="0.3">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row>
    <row r="200" spans="1:67" x14ac:dyDescent="0.3">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row>
    <row r="201" spans="1:67" x14ac:dyDescent="0.3">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row>
    <row r="202" spans="1:67" x14ac:dyDescent="0.3">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row>
    <row r="203" spans="1:67" x14ac:dyDescent="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row>
    <row r="204" spans="1:67" x14ac:dyDescent="0.3">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row>
    <row r="205" spans="1:67" x14ac:dyDescent="0.3">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row>
    <row r="206" spans="1:67" x14ac:dyDescent="0.3">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row>
    <row r="207" spans="1:67" x14ac:dyDescent="0.3">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row>
    <row r="208" spans="1:67" x14ac:dyDescent="0.3">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row>
    <row r="209" spans="1:67" x14ac:dyDescent="0.3">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row>
    <row r="210" spans="1:67" x14ac:dyDescent="0.3">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row>
    <row r="211" spans="1:67" x14ac:dyDescent="0.3">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row>
    <row r="212" spans="1:67" x14ac:dyDescent="0.3">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row>
    <row r="213" spans="1:67" x14ac:dyDescent="0.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row>
    <row r="214" spans="1:67" x14ac:dyDescent="0.3">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row>
    <row r="215" spans="1:67" x14ac:dyDescent="0.3">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row>
    <row r="216" spans="1:67" x14ac:dyDescent="0.3">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row>
    <row r="217" spans="1:67" x14ac:dyDescent="0.3">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row>
    <row r="218" spans="1:67" x14ac:dyDescent="0.3">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row>
    <row r="219" spans="1:67" x14ac:dyDescent="0.3">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row>
    <row r="220" spans="1:67" x14ac:dyDescent="0.3">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row>
    <row r="221" spans="1:67" x14ac:dyDescent="0.3">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row>
    <row r="222" spans="1:67" x14ac:dyDescent="0.3">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row>
    <row r="223" spans="1:67" x14ac:dyDescent="0.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row>
    <row r="224" spans="1:67" x14ac:dyDescent="0.3">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row>
    <row r="225" spans="1:67" x14ac:dyDescent="0.3">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row>
    <row r="226" spans="1:67" x14ac:dyDescent="0.3">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row>
    <row r="227" spans="1:67" x14ac:dyDescent="0.3">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row>
    <row r="228" spans="1:67" x14ac:dyDescent="0.3">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row>
    <row r="229" spans="1:67" x14ac:dyDescent="0.3">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row>
    <row r="230" spans="1:67" x14ac:dyDescent="0.3">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row>
    <row r="231" spans="1:67" x14ac:dyDescent="0.3">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row>
    <row r="232" spans="1:67" x14ac:dyDescent="0.3">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row>
    <row r="233" spans="1:67" x14ac:dyDescent="0.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row>
    <row r="234" spans="1:67" x14ac:dyDescent="0.3">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row>
    <row r="235" spans="1:67" x14ac:dyDescent="0.3">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row>
    <row r="236" spans="1:67" x14ac:dyDescent="0.3">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row>
    <row r="237" spans="1:67" x14ac:dyDescent="0.3">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row>
    <row r="238" spans="1:67" x14ac:dyDescent="0.3">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row>
    <row r="239" spans="1:67" x14ac:dyDescent="0.3">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row>
    <row r="240" spans="1:67" x14ac:dyDescent="0.3">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row>
    <row r="241" spans="1:67" x14ac:dyDescent="0.3">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row>
    <row r="242" spans="1:67" x14ac:dyDescent="0.3">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row>
    <row r="243" spans="1:67" x14ac:dyDescent="0.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row>
    <row r="244" spans="1:67" x14ac:dyDescent="0.3">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row>
    <row r="245" spans="1:67" x14ac:dyDescent="0.3">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row>
    <row r="246" spans="1:67" x14ac:dyDescent="0.3">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row>
    <row r="247" spans="1:67" x14ac:dyDescent="0.3">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row>
    <row r="248" spans="1:67" x14ac:dyDescent="0.3">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row>
    <row r="249" spans="1:67" x14ac:dyDescent="0.3">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row>
    <row r="250" spans="1:67" x14ac:dyDescent="0.3">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row>
    <row r="251" spans="1:67" x14ac:dyDescent="0.3">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row>
    <row r="252" spans="1:67" x14ac:dyDescent="0.3">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row>
    <row r="253" spans="1:67" x14ac:dyDescent="0.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row>
    <row r="254" spans="1:67" x14ac:dyDescent="0.3">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row>
    <row r="255" spans="1:67" x14ac:dyDescent="0.3">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row>
    <row r="256" spans="1:67" x14ac:dyDescent="0.3">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row>
    <row r="257" spans="1:67" x14ac:dyDescent="0.3">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row>
    <row r="258" spans="1:67" x14ac:dyDescent="0.3">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row>
    <row r="259" spans="1:67" x14ac:dyDescent="0.3">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row>
    <row r="260" spans="1:67" x14ac:dyDescent="0.3">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row>
    <row r="261" spans="1:67" x14ac:dyDescent="0.3">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row>
    <row r="262" spans="1:67" x14ac:dyDescent="0.3">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row>
    <row r="263" spans="1:67" x14ac:dyDescent="0.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row>
    <row r="264" spans="1:67" x14ac:dyDescent="0.3">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row>
    <row r="265" spans="1:67" x14ac:dyDescent="0.3">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row>
    <row r="266" spans="1:67" x14ac:dyDescent="0.3">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row>
    <row r="267" spans="1:67" x14ac:dyDescent="0.3">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row>
    <row r="268" spans="1:67" x14ac:dyDescent="0.3">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row>
    <row r="269" spans="1:67" x14ac:dyDescent="0.3">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row>
    <row r="270" spans="1:67" x14ac:dyDescent="0.3">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row>
    <row r="271" spans="1:67" x14ac:dyDescent="0.3">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row>
    <row r="272" spans="1:67" x14ac:dyDescent="0.3">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row>
    <row r="273" spans="1:67" x14ac:dyDescent="0.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row>
    <row r="274" spans="1:67" x14ac:dyDescent="0.3">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row>
    <row r="275" spans="1:67" x14ac:dyDescent="0.3">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row>
    <row r="276" spans="1:67" x14ac:dyDescent="0.3">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row>
    <row r="277" spans="1:67" x14ac:dyDescent="0.3">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row>
    <row r="278" spans="1:67" x14ac:dyDescent="0.3">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row>
    <row r="279" spans="1:67" x14ac:dyDescent="0.3">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row>
    <row r="280" spans="1:67" x14ac:dyDescent="0.3">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row>
    <row r="281" spans="1:67" x14ac:dyDescent="0.3">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row>
    <row r="282" spans="1:67" x14ac:dyDescent="0.3">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row>
    <row r="283" spans="1:67" x14ac:dyDescent="0.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row>
    <row r="284" spans="1:67" x14ac:dyDescent="0.3">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row>
    <row r="285" spans="1:67" x14ac:dyDescent="0.3">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row>
    <row r="286" spans="1:67" x14ac:dyDescent="0.3">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row>
    <row r="287" spans="1:67" x14ac:dyDescent="0.3">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row>
    <row r="288" spans="1:67" x14ac:dyDescent="0.3">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row>
    <row r="289" spans="1:67" x14ac:dyDescent="0.3">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row>
    <row r="290" spans="1:67" x14ac:dyDescent="0.3">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row>
    <row r="291" spans="1:67" x14ac:dyDescent="0.3">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row>
    <row r="292" spans="1:67" x14ac:dyDescent="0.3">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row>
    <row r="293" spans="1:67" x14ac:dyDescent="0.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row>
    <row r="294" spans="1:67" x14ac:dyDescent="0.3">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row>
    <row r="295" spans="1:67" x14ac:dyDescent="0.3">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row>
    <row r="296" spans="1:67" x14ac:dyDescent="0.3">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row>
    <row r="297" spans="1:67" x14ac:dyDescent="0.3">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row>
    <row r="298" spans="1:67" x14ac:dyDescent="0.3">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row>
    <row r="299" spans="1:67" x14ac:dyDescent="0.3">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row>
    <row r="300" spans="1:67" x14ac:dyDescent="0.3">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row>
    <row r="301" spans="1:67" x14ac:dyDescent="0.3">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row>
    <row r="302" spans="1:67" x14ac:dyDescent="0.3">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row>
    <row r="303" spans="1:67" x14ac:dyDescent="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row>
    <row r="304" spans="1:67" x14ac:dyDescent="0.3">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row>
    <row r="305" spans="1:67" x14ac:dyDescent="0.3">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row>
    <row r="306" spans="1:67" x14ac:dyDescent="0.3">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row>
    <row r="307" spans="1:67" x14ac:dyDescent="0.3">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row>
    <row r="308" spans="1:67" x14ac:dyDescent="0.3">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row>
    <row r="309" spans="1:67" x14ac:dyDescent="0.3">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row>
    <row r="310" spans="1:67" x14ac:dyDescent="0.3">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row>
    <row r="311" spans="1:67" x14ac:dyDescent="0.3">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row>
    <row r="312" spans="1:67" x14ac:dyDescent="0.3">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row>
    <row r="313" spans="1:67" x14ac:dyDescent="0.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row>
    <row r="314" spans="1:67" x14ac:dyDescent="0.3">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row>
    <row r="315" spans="1:67" x14ac:dyDescent="0.3">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row>
    <row r="316" spans="1:67" x14ac:dyDescent="0.3">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row>
    <row r="317" spans="1:67" x14ac:dyDescent="0.3">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row>
    <row r="318" spans="1:67" x14ac:dyDescent="0.3">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row>
    <row r="319" spans="1:67" x14ac:dyDescent="0.3">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row>
    <row r="320" spans="1:67" x14ac:dyDescent="0.3">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row>
    <row r="321" spans="1:67" x14ac:dyDescent="0.3">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row>
    <row r="322" spans="1:67" x14ac:dyDescent="0.3">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row>
    <row r="323" spans="1:67" x14ac:dyDescent="0.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row>
    <row r="324" spans="1:67" x14ac:dyDescent="0.3">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row>
    <row r="325" spans="1:67" x14ac:dyDescent="0.3">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row>
    <row r="326" spans="1:67" x14ac:dyDescent="0.3">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row>
    <row r="327" spans="1:67" x14ac:dyDescent="0.3">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row>
    <row r="328" spans="1:67" x14ac:dyDescent="0.3">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row>
    <row r="329" spans="1:67" x14ac:dyDescent="0.3">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row>
    <row r="330" spans="1:67" x14ac:dyDescent="0.3">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row>
    <row r="331" spans="1:67" x14ac:dyDescent="0.3">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row>
    <row r="332" spans="1:67" x14ac:dyDescent="0.3">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row>
    <row r="333" spans="1:67" x14ac:dyDescent="0.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row>
    <row r="334" spans="1:67" x14ac:dyDescent="0.3">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row>
    <row r="335" spans="1:67" x14ac:dyDescent="0.3">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row>
    <row r="336" spans="1:67" x14ac:dyDescent="0.3">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row>
    <row r="337" spans="1:67" x14ac:dyDescent="0.3">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row>
    <row r="338" spans="1:67" x14ac:dyDescent="0.3">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row>
    <row r="339" spans="1:67" x14ac:dyDescent="0.3">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row>
    <row r="340" spans="1:67" x14ac:dyDescent="0.3">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row>
    <row r="341" spans="1:67" x14ac:dyDescent="0.3">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row>
    <row r="342" spans="1:67" x14ac:dyDescent="0.3">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row>
    <row r="343" spans="1:67" x14ac:dyDescent="0.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row>
    <row r="344" spans="1:67" x14ac:dyDescent="0.3">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row>
    <row r="345" spans="1:67" x14ac:dyDescent="0.3">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row>
    <row r="346" spans="1:67" x14ac:dyDescent="0.3">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row>
    <row r="347" spans="1:67" x14ac:dyDescent="0.3">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row>
    <row r="348" spans="1:67" x14ac:dyDescent="0.3">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row>
    <row r="349" spans="1:67" x14ac:dyDescent="0.3">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row>
    <row r="350" spans="1:67" x14ac:dyDescent="0.3">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row>
    <row r="351" spans="1:67" x14ac:dyDescent="0.3">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row>
    <row r="352" spans="1:67" x14ac:dyDescent="0.3">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row>
    <row r="353" spans="1:67" x14ac:dyDescent="0.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row>
    <row r="354" spans="1:67" x14ac:dyDescent="0.3">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row>
    <row r="355" spans="1:67" x14ac:dyDescent="0.3">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row>
    <row r="356" spans="1:67" x14ac:dyDescent="0.3">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c r="BL356" s="24"/>
      <c r="BM356" s="24"/>
      <c r="BN356" s="24"/>
      <c r="BO356" s="24"/>
    </row>
    <row r="357" spans="1:67" x14ac:dyDescent="0.3">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row>
    <row r="358" spans="1:67" x14ac:dyDescent="0.3">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row>
    <row r="359" spans="1:67" x14ac:dyDescent="0.3">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row>
    <row r="360" spans="1:67" x14ac:dyDescent="0.3">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row>
    <row r="361" spans="1:67" x14ac:dyDescent="0.3">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row>
    <row r="362" spans="1:67" x14ac:dyDescent="0.3">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c r="BL362" s="24"/>
      <c r="BM362" s="24"/>
      <c r="BN362" s="24"/>
      <c r="BO362" s="24"/>
    </row>
    <row r="363" spans="1:67" x14ac:dyDescent="0.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row>
    <row r="364" spans="1:67" x14ac:dyDescent="0.3">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c r="BL364" s="24"/>
      <c r="BM364" s="24"/>
      <c r="BN364" s="24"/>
      <c r="BO364" s="24"/>
    </row>
    <row r="365" spans="1:67" x14ac:dyDescent="0.3">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row>
    <row r="366" spans="1:67" x14ac:dyDescent="0.3">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row>
    <row r="367" spans="1:67" x14ac:dyDescent="0.3">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row>
    <row r="368" spans="1:67" x14ac:dyDescent="0.3">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c r="BI368" s="24"/>
      <c r="BJ368" s="24"/>
      <c r="BK368" s="24"/>
      <c r="BL368" s="24"/>
      <c r="BM368" s="24"/>
      <c r="BN368" s="24"/>
      <c r="BO368" s="24"/>
    </row>
    <row r="369" spans="1:67" x14ac:dyDescent="0.3">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row>
    <row r="370" spans="1:67" x14ac:dyDescent="0.3">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24"/>
      <c r="BL370" s="24"/>
      <c r="BM370" s="24"/>
      <c r="BN370" s="24"/>
      <c r="BO370" s="24"/>
    </row>
    <row r="371" spans="1:67" x14ac:dyDescent="0.3">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row>
    <row r="372" spans="1:67" x14ac:dyDescent="0.3">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row>
    <row r="373" spans="1:67" x14ac:dyDescent="0.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row>
    <row r="374" spans="1:67" x14ac:dyDescent="0.3">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c r="BI374" s="24"/>
      <c r="BJ374" s="24"/>
      <c r="BK374" s="24"/>
      <c r="BL374" s="24"/>
      <c r="BM374" s="24"/>
      <c r="BN374" s="24"/>
      <c r="BO374" s="24"/>
    </row>
    <row r="375" spans="1:67" x14ac:dyDescent="0.3">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row>
    <row r="376" spans="1:67" x14ac:dyDescent="0.3">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c r="BI376" s="24"/>
      <c r="BJ376" s="24"/>
      <c r="BK376" s="24"/>
      <c r="BL376" s="24"/>
      <c r="BM376" s="24"/>
      <c r="BN376" s="24"/>
      <c r="BO376" s="24"/>
    </row>
    <row r="377" spans="1:67" x14ac:dyDescent="0.3">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row>
    <row r="378" spans="1:67" x14ac:dyDescent="0.3">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row>
    <row r="379" spans="1:67" x14ac:dyDescent="0.3">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row>
    <row r="380" spans="1:67" x14ac:dyDescent="0.3">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c r="BH380" s="24"/>
      <c r="BI380" s="24"/>
      <c r="BJ380" s="24"/>
      <c r="BK380" s="24"/>
      <c r="BL380" s="24"/>
      <c r="BM380" s="24"/>
      <c r="BN380" s="24"/>
      <c r="BO380" s="24"/>
    </row>
    <row r="381" spans="1:67" x14ac:dyDescent="0.3">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row>
    <row r="382" spans="1:67" x14ac:dyDescent="0.3">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c r="BI382" s="24"/>
      <c r="BJ382" s="24"/>
      <c r="BK382" s="24"/>
      <c r="BL382" s="24"/>
      <c r="BM382" s="24"/>
      <c r="BN382" s="24"/>
      <c r="BO382" s="24"/>
    </row>
    <row r="383" spans="1:67" x14ac:dyDescent="0.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row>
    <row r="384" spans="1:67" x14ac:dyDescent="0.3">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row>
    <row r="385" spans="1:67" x14ac:dyDescent="0.3">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row>
    <row r="386" spans="1:67" x14ac:dyDescent="0.3">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c r="BH386" s="24"/>
      <c r="BI386" s="24"/>
      <c r="BJ386" s="24"/>
      <c r="BK386" s="24"/>
      <c r="BL386" s="24"/>
      <c r="BM386" s="24"/>
      <c r="BN386" s="24"/>
      <c r="BO386" s="24"/>
    </row>
    <row r="387" spans="1:67" x14ac:dyDescent="0.3">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row>
    <row r="388" spans="1:67" x14ac:dyDescent="0.3">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c r="BH388" s="24"/>
      <c r="BI388" s="24"/>
      <c r="BJ388" s="24"/>
      <c r="BK388" s="24"/>
      <c r="BL388" s="24"/>
      <c r="BM388" s="24"/>
      <c r="BN388" s="24"/>
      <c r="BO388" s="24"/>
    </row>
    <row r="389" spans="1:67" x14ac:dyDescent="0.3">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row>
    <row r="390" spans="1:67" x14ac:dyDescent="0.3">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row>
    <row r="391" spans="1:67" x14ac:dyDescent="0.3">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row>
    <row r="392" spans="1:67" x14ac:dyDescent="0.3">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c r="BI392" s="24"/>
      <c r="BJ392" s="24"/>
      <c r="BK392" s="24"/>
      <c r="BL392" s="24"/>
      <c r="BM392" s="24"/>
      <c r="BN392" s="24"/>
      <c r="BO392" s="24"/>
    </row>
    <row r="393" spans="1:67" x14ac:dyDescent="0.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row>
    <row r="394" spans="1:67" x14ac:dyDescent="0.3">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c r="BI394" s="24"/>
      <c r="BJ394" s="24"/>
      <c r="BK394" s="24"/>
      <c r="BL394" s="24"/>
      <c r="BM394" s="24"/>
      <c r="BN394" s="24"/>
      <c r="BO394" s="24"/>
    </row>
    <row r="395" spans="1:67" x14ac:dyDescent="0.3">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row>
    <row r="396" spans="1:67" x14ac:dyDescent="0.3">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row>
    <row r="397" spans="1:67" x14ac:dyDescent="0.3">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row>
    <row r="398" spans="1:67" x14ac:dyDescent="0.3">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c r="BI398" s="24"/>
      <c r="BJ398" s="24"/>
      <c r="BK398" s="24"/>
      <c r="BL398" s="24"/>
      <c r="BM398" s="24"/>
      <c r="BN398" s="24"/>
      <c r="BO398" s="24"/>
    </row>
    <row r="399" spans="1:67" x14ac:dyDescent="0.3">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row>
    <row r="400" spans="1:67" x14ac:dyDescent="0.3">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c r="BI400" s="24"/>
      <c r="BJ400" s="24"/>
      <c r="BK400" s="24"/>
      <c r="BL400" s="24"/>
      <c r="BM400" s="24"/>
      <c r="BN400" s="24"/>
      <c r="BO400" s="24"/>
    </row>
    <row r="401" spans="1:67" x14ac:dyDescent="0.3">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row>
    <row r="402" spans="1:67" x14ac:dyDescent="0.3">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c r="BL402" s="24"/>
      <c r="BM402" s="24"/>
      <c r="BN402" s="24"/>
      <c r="BO402" s="24"/>
    </row>
    <row r="403" spans="1:67" x14ac:dyDescent="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row>
    <row r="404" spans="1:67" x14ac:dyDescent="0.3">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c r="BL404" s="24"/>
      <c r="BM404" s="24"/>
      <c r="BN404" s="24"/>
      <c r="BO404" s="24"/>
    </row>
    <row r="405" spans="1:67" x14ac:dyDescent="0.3">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row>
    <row r="406" spans="1:67" x14ac:dyDescent="0.3">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c r="BI406" s="24"/>
      <c r="BJ406" s="24"/>
      <c r="BK406" s="24"/>
      <c r="BL406" s="24"/>
      <c r="BM406" s="24"/>
      <c r="BN406" s="24"/>
      <c r="BO406" s="24"/>
    </row>
    <row r="407" spans="1:67" x14ac:dyDescent="0.3">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row>
    <row r="408" spans="1:67" x14ac:dyDescent="0.3">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row>
    <row r="409" spans="1:67" x14ac:dyDescent="0.3">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row>
    <row r="410" spans="1:67" x14ac:dyDescent="0.3">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c r="BI410" s="24"/>
      <c r="BJ410" s="24"/>
      <c r="BK410" s="24"/>
      <c r="BL410" s="24"/>
      <c r="BM410" s="24"/>
      <c r="BN410" s="24"/>
      <c r="BO410" s="24"/>
    </row>
    <row r="411" spans="1:67" x14ac:dyDescent="0.3">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row>
    <row r="412" spans="1:67" x14ac:dyDescent="0.3">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c r="BI412" s="24"/>
      <c r="BJ412" s="24"/>
      <c r="BK412" s="24"/>
      <c r="BL412" s="24"/>
      <c r="BM412" s="24"/>
      <c r="BN412" s="24"/>
      <c r="BO412" s="24"/>
    </row>
    <row r="413" spans="1:67" x14ac:dyDescent="0.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row>
    <row r="414" spans="1:67" x14ac:dyDescent="0.3">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row>
    <row r="415" spans="1:67" x14ac:dyDescent="0.3">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row>
    <row r="416" spans="1:67" x14ac:dyDescent="0.3">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c r="BH416" s="24"/>
      <c r="BI416" s="24"/>
      <c r="BJ416" s="24"/>
      <c r="BK416" s="24"/>
      <c r="BL416" s="24"/>
      <c r="BM416" s="24"/>
      <c r="BN416" s="24"/>
      <c r="BO416" s="24"/>
    </row>
    <row r="417" spans="1:67" x14ac:dyDescent="0.3">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row>
    <row r="418" spans="1:67" x14ac:dyDescent="0.3">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c r="BH418" s="24"/>
      <c r="BI418" s="24"/>
      <c r="BJ418" s="24"/>
      <c r="BK418" s="24"/>
      <c r="BL418" s="24"/>
      <c r="BM418" s="24"/>
      <c r="BN418" s="24"/>
      <c r="BO418" s="24"/>
    </row>
    <row r="419" spans="1:67" x14ac:dyDescent="0.3">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row>
    <row r="420" spans="1:67" x14ac:dyDescent="0.3">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c r="BL420" s="24"/>
      <c r="BM420" s="24"/>
      <c r="BN420" s="24"/>
      <c r="BO420" s="24"/>
    </row>
    <row r="421" spans="1:67" x14ac:dyDescent="0.3">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row>
    <row r="422" spans="1:67" x14ac:dyDescent="0.3">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c r="BH422" s="24"/>
      <c r="BI422" s="24"/>
      <c r="BJ422" s="24"/>
      <c r="BK422" s="24"/>
      <c r="BL422" s="24"/>
      <c r="BM422" s="24"/>
      <c r="BN422" s="24"/>
      <c r="BO422" s="24"/>
    </row>
    <row r="423" spans="1:67" x14ac:dyDescent="0.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row>
    <row r="424" spans="1:67" x14ac:dyDescent="0.3">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c r="BH424" s="24"/>
      <c r="BI424" s="24"/>
      <c r="BJ424" s="24"/>
      <c r="BK424" s="24"/>
      <c r="BL424" s="24"/>
      <c r="BM424" s="24"/>
      <c r="BN424" s="24"/>
      <c r="BO424" s="24"/>
    </row>
    <row r="425" spans="1:67" x14ac:dyDescent="0.3">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row>
    <row r="426" spans="1:67" x14ac:dyDescent="0.3">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c r="BL426" s="24"/>
      <c r="BM426" s="24"/>
      <c r="BN426" s="24"/>
      <c r="BO426" s="24"/>
    </row>
    <row r="427" spans="1:67" x14ac:dyDescent="0.3">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row>
    <row r="428" spans="1:67" x14ac:dyDescent="0.3">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c r="BL428" s="24"/>
      <c r="BM428" s="24"/>
      <c r="BN428" s="24"/>
      <c r="BO428" s="24"/>
    </row>
    <row r="429" spans="1:67" x14ac:dyDescent="0.3">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row>
    <row r="430" spans="1:67" x14ac:dyDescent="0.3">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c r="BH430" s="24"/>
      <c r="BI430" s="24"/>
      <c r="BJ430" s="24"/>
      <c r="BK430" s="24"/>
      <c r="BL430" s="24"/>
      <c r="BM430" s="24"/>
      <c r="BN430" s="24"/>
      <c r="BO430" s="24"/>
    </row>
    <row r="431" spans="1:67" x14ac:dyDescent="0.3">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row>
    <row r="432" spans="1:67" x14ac:dyDescent="0.3">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row>
    <row r="433" spans="1:67" x14ac:dyDescent="0.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row>
    <row r="434" spans="1:67" x14ac:dyDescent="0.3">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24"/>
      <c r="BL434" s="24"/>
      <c r="BM434" s="24"/>
      <c r="BN434" s="24"/>
      <c r="BO434" s="24"/>
    </row>
    <row r="435" spans="1:67" x14ac:dyDescent="0.3">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row>
    <row r="436" spans="1:67" x14ac:dyDescent="0.3">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c r="BI436" s="24"/>
      <c r="BJ436" s="24"/>
      <c r="BK436" s="24"/>
      <c r="BL436" s="24"/>
      <c r="BM436" s="24"/>
      <c r="BN436" s="24"/>
      <c r="BO436" s="24"/>
    </row>
  </sheetData>
  <mergeCells count="3">
    <mergeCell ref="N35:O35"/>
    <mergeCell ref="N36:O36"/>
    <mergeCell ref="N37:O37"/>
  </mergeCells>
  <conditionalFormatting sqref="Q24">
    <cfRule type="dataBar" priority="5">
      <dataBar>
        <cfvo type="num" val="0"/>
        <cfvo type="formula" val="MAX($Q$19:$U$36)*2"/>
        <color theme="1" tint="0.249977111117893"/>
      </dataBar>
      <extLst>
        <ext xmlns:x14="http://schemas.microsoft.com/office/spreadsheetml/2009/9/main" uri="{B025F937-C7B1-47D3-B67F-A62EFF666E3E}">
          <x14:id>{E422990E-95A3-4B4D-B004-C503A7F9825A}</x14:id>
        </ext>
      </extLst>
    </cfRule>
  </conditionalFormatting>
  <conditionalFormatting sqref="R26:V33 R35:V43 R34:U34">
    <cfRule type="dataBar" priority="4">
      <dataBar>
        <cfvo type="num" val="0"/>
        <cfvo type="formula" val="MAX($Q$19:$U$36)*2"/>
        <color theme="1" tint="0.249977111117893"/>
      </dataBar>
      <extLst>
        <ext xmlns:x14="http://schemas.microsoft.com/office/spreadsheetml/2009/9/main" uri="{B025F937-C7B1-47D3-B67F-A62EFF666E3E}">
          <x14:id>{87A6ED43-677C-4CB8-8AEF-3705ECC715CB}</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E422990E-95A3-4B4D-B004-C503A7F9825A}">
            <x14:dataBar minLength="0" maxLength="100" gradient="0">
              <x14:cfvo type="num">
                <xm:f>0</xm:f>
              </x14:cfvo>
              <x14:cfvo type="formula">
                <xm:f>MAX($Q$19:$U$36)*2</xm:f>
              </x14:cfvo>
              <x14:negativeFillColor rgb="FFFF0000"/>
              <x14:axisColor rgb="FF000000"/>
            </x14:dataBar>
          </x14:cfRule>
          <xm:sqref>Q24</xm:sqref>
        </x14:conditionalFormatting>
        <x14:conditionalFormatting xmlns:xm="http://schemas.microsoft.com/office/excel/2006/main">
          <x14:cfRule type="expression" priority="1" id="{76DC393A-C9FC-48C2-8C98-2CAFAC9CC52E}">
            <xm:f>P$25=Sheet1!$A$46</xm:f>
            <x14:dxf>
              <fill>
                <patternFill>
                  <bgColor theme="8" tint="0.59996337778862885"/>
                </patternFill>
              </fill>
              <border>
                <left style="thin">
                  <color theme="1" tint="0.34998626667073579"/>
                </left>
                <right style="thin">
                  <color theme="1" tint="0.34998626667073579"/>
                </right>
                <vertical/>
                <horizontal/>
              </border>
            </x14:dxf>
          </x14:cfRule>
          <xm:sqref>Q26:W43</xm:sqref>
        </x14:conditionalFormatting>
        <x14:conditionalFormatting xmlns:xm="http://schemas.microsoft.com/office/excel/2006/main">
          <x14:cfRule type="dataBar" id="{87A6ED43-677C-4CB8-8AEF-3705ECC715CB}">
            <x14:dataBar minLength="0" maxLength="100" gradient="0">
              <x14:cfvo type="num">
                <xm:f>0</xm:f>
              </x14:cfvo>
              <x14:cfvo type="formula">
                <xm:f>MAX($Q$19:$U$36)*2</xm:f>
              </x14:cfvo>
              <x14:negativeFillColor rgb="FFFF0000"/>
              <x14:axisColor rgb="FF000000"/>
            </x14:dataBar>
          </x14:cfRule>
          <xm:sqref>R26:V33 R35:V43 R34:U34</xm:sqref>
        </x14:conditionalFormatting>
        <x14:conditionalFormatting xmlns:xm="http://schemas.microsoft.com/office/excel/2006/main">
          <x14:cfRule type="expression" priority="3" id="{52AB0127-6F34-4F0E-8E17-97D0A7EE0AC3}">
            <xm:f>Q$25=Sheet1!$A$46</xm:f>
            <x14:dxf>
              <fill>
                <patternFill>
                  <bgColor theme="8" tint="0.59996337778862885"/>
                </patternFill>
              </fill>
              <border>
                <left style="thin">
                  <color theme="1" tint="0.34998626667073579"/>
                </left>
                <right style="thin">
                  <color theme="1" tint="0.34998626667073579"/>
                </right>
                <vertical/>
                <horizontal/>
              </border>
            </x14:dxf>
          </x14:cfRule>
          <xm:sqref>T32</xm:sqref>
        </x14:conditionalFormatting>
        <x14:conditionalFormatting xmlns:xm="http://schemas.microsoft.com/office/excel/2006/main">
          <x14:cfRule type="expression" priority="2" id="{0335644B-6C4A-47AB-96A6-65D02B2A9EF5}">
            <xm:f>R$25=Sheet1!$A$46</xm:f>
            <x14:dxf>
              <fill>
                <patternFill>
                  <bgColor theme="8" tint="0.59996337778862885"/>
                </patternFill>
              </fill>
              <border>
                <left style="thin">
                  <color theme="1" tint="0.34998626667073579"/>
                </left>
                <right style="thin">
                  <color theme="1" tint="0.34998626667073579"/>
                </right>
                <vertical/>
                <horizontal/>
              </border>
            </x14:dxf>
          </x14:cfRule>
          <xm:sqref>U27</xm:sqref>
        </x14:conditionalFormatting>
      </x14:conditionalFormattings>
    </ex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4" zoomScale="86" zoomScaleNormal="115" workbookViewId="0">
      <selection activeCell="D90" sqref="D90"/>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G7"/>
  <sheetViews>
    <sheetView zoomScale="80" zoomScaleNormal="115" workbookViewId="0">
      <selection activeCell="T23" sqref="T23"/>
    </sheetView>
  </sheetViews>
  <sheetFormatPr defaultRowHeight="14.4" x14ac:dyDescent="0.3"/>
  <cols>
    <col min="5" max="5" width="10.8984375" customWidth="1"/>
    <col min="6" max="6" width="17.59765625" customWidth="1"/>
  </cols>
  <sheetData>
    <row r="2" spans="5:7" x14ac:dyDescent="0.3">
      <c r="E2" t="s">
        <v>1040</v>
      </c>
      <c r="F2" t="s">
        <v>1041</v>
      </c>
      <c r="G2" t="s">
        <v>1107</v>
      </c>
    </row>
    <row r="3" spans="5:7" ht="25.5" customHeight="1" x14ac:dyDescent="0.3">
      <c r="E3" t="s">
        <v>11</v>
      </c>
      <c r="F3" t="e" vm="2">
        <v>#VALUE!</v>
      </c>
    </row>
    <row r="4" spans="5:7" ht="25.5" customHeight="1" x14ac:dyDescent="0.3">
      <c r="E4" t="s">
        <v>9</v>
      </c>
      <c r="F4" t="e" vm="3">
        <v>#VALUE!</v>
      </c>
    </row>
    <row r="5" spans="5:7" ht="25.5" customHeight="1" x14ac:dyDescent="0.3">
      <c r="E5" t="s">
        <v>6</v>
      </c>
      <c r="F5" t="e" vm="4">
        <v>#VALUE!</v>
      </c>
    </row>
    <row r="6" spans="5:7" ht="25.5" customHeight="1" x14ac:dyDescent="0.3">
      <c r="E6" t="s">
        <v>13</v>
      </c>
      <c r="F6" t="e" vm="5">
        <v>#VALUE!</v>
      </c>
    </row>
    <row r="7" spans="5:7" ht="25.5" customHeight="1" x14ac:dyDescent="0.3">
      <c r="E7" t="s">
        <v>10</v>
      </c>
      <c r="F7" t="e" vm="6">
        <v>#VALUE!</v>
      </c>
    </row>
  </sheetData>
  <pageMargins left="0.7" right="0.7" top="0.75" bottom="0.75" header="0.3" footer="0.3"/>
  <ignoredErrors>
    <ignoredError sqref="F4"/>
  </ignoredError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Sheet2</vt:lpstr>
      <vt:lpstr>Sheet1</vt:lpstr>
      <vt:lpstr>customer report</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bhavagna sirikonda</cp:lastModifiedBy>
  <dcterms:created xsi:type="dcterms:W3CDTF">2021-03-14T20:21:32Z</dcterms:created>
  <dcterms:modified xsi:type="dcterms:W3CDTF">2026-05-25T08:39:32Z</dcterms:modified>
</cp:coreProperties>
</file>