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240" yWindow="105" windowWidth="14805" windowHeight="8010" tabRatio="811" activeTab="5"/>
  </bookViews>
  <sheets>
    <sheet name="Kinara Project Plan" sheetId="12" r:id="rId1"/>
    <sheet name="Process" sheetId="6" r:id="rId2"/>
    <sheet name="ActivityTrackerPhase1" sheetId="14" r:id="rId3"/>
    <sheet name="Legend" sheetId="15" r:id="rId4"/>
    <sheet name="Screen_dev_Breakup" sheetId="16" r:id="rId5"/>
    <sheet name="dev" sheetId="17" r:id="rId6"/>
  </sheets>
  <externalReferences>
    <externalReference r:id="rId7"/>
  </externalReferences>
  <definedNames>
    <definedName name="_xlnm._FilterDatabase" localSheetId="2" hidden="1">ActivityTrackerPhase1!$A$1:$O$1004</definedName>
    <definedName name="_xlnm._FilterDatabase" localSheetId="5" hidden="1">dev!$A$1:$L$1</definedName>
    <definedName name="_xlnm._FilterDatabase" localSheetId="1" hidden="1">Process!$A$1:$K$17</definedName>
    <definedName name="_xlnm._FilterDatabase" localSheetId="4" hidden="1">Screen_dev_Breakup!$A$1:$F$1</definedName>
    <definedName name="ganttTypes">Legend!$B$3:$B$4</definedName>
  </definedNames>
  <calcPr calcId="144525"/>
</workbook>
</file>

<file path=xl/calcChain.xml><?xml version="1.0" encoding="utf-8"?>
<calcChain xmlns="http://schemas.openxmlformats.org/spreadsheetml/2006/main">
  <c r="B41" i="16" l="1"/>
  <c r="D73" i="16"/>
  <c r="B73" i="16"/>
  <c r="D72" i="16"/>
  <c r="B72" i="16"/>
  <c r="D71" i="16"/>
  <c r="B71" i="16"/>
  <c r="D70" i="16"/>
  <c r="B70" i="16"/>
  <c r="D69" i="16"/>
  <c r="B69" i="16"/>
  <c r="D68" i="16"/>
  <c r="B68" i="16"/>
  <c r="D67" i="16"/>
  <c r="B67" i="16"/>
  <c r="D66" i="16"/>
  <c r="B66" i="16"/>
  <c r="D65" i="16"/>
  <c r="B65" i="16"/>
  <c r="D64" i="16"/>
  <c r="B64" i="16"/>
  <c r="D63" i="16"/>
  <c r="B63" i="16"/>
  <c r="D62" i="16"/>
  <c r="B62" i="16"/>
  <c r="D61" i="16"/>
  <c r="B61" i="16"/>
  <c r="D60" i="16"/>
  <c r="B60" i="16"/>
  <c r="D59" i="16"/>
  <c r="B59" i="16"/>
  <c r="D58" i="16"/>
  <c r="B58" i="16"/>
  <c r="D57" i="16"/>
  <c r="B57" i="16"/>
  <c r="D56" i="16"/>
  <c r="B56" i="16"/>
  <c r="D55" i="16"/>
  <c r="B55" i="16"/>
  <c r="D54" i="16"/>
  <c r="B54" i="16"/>
  <c r="D53" i="16"/>
  <c r="B53" i="16"/>
  <c r="D52" i="16"/>
  <c r="B52" i="16"/>
  <c r="D51" i="16"/>
  <c r="B51" i="16"/>
  <c r="D50" i="16"/>
  <c r="B50" i="16"/>
  <c r="D49" i="16"/>
  <c r="B49" i="16"/>
  <c r="D48" i="16"/>
  <c r="B48" i="16"/>
  <c r="D47" i="16"/>
  <c r="B47" i="16"/>
  <c r="D46" i="16"/>
  <c r="B46" i="16"/>
  <c r="D45" i="16"/>
  <c r="B45" i="16"/>
  <c r="D44" i="16"/>
  <c r="B44" i="16"/>
  <c r="D43" i="16"/>
  <c r="B43" i="16"/>
  <c r="D42" i="16"/>
  <c r="B42" i="16"/>
  <c r="D41" i="16"/>
  <c r="D40" i="16"/>
  <c r="B40" i="16"/>
  <c r="D39" i="16"/>
  <c r="B39" i="16"/>
  <c r="D38" i="16"/>
  <c r="B38" i="16"/>
  <c r="D37" i="16"/>
  <c r="B37" i="16"/>
  <c r="D36" i="16"/>
  <c r="B36" i="16"/>
  <c r="D35" i="16"/>
  <c r="B35" i="16"/>
  <c r="D34" i="16"/>
  <c r="B34" i="16"/>
  <c r="D33" i="16"/>
  <c r="B33" i="16"/>
  <c r="D32" i="16"/>
  <c r="B32" i="16"/>
  <c r="D31" i="16"/>
  <c r="B31" i="16"/>
  <c r="D30" i="16"/>
  <c r="B30" i="16"/>
  <c r="D29" i="16"/>
  <c r="B29" i="16"/>
  <c r="D28" i="16"/>
  <c r="B28" i="16"/>
  <c r="D27" i="16"/>
  <c r="B27" i="16"/>
  <c r="D26" i="16"/>
  <c r="B26" i="16"/>
  <c r="D25" i="16"/>
  <c r="B25" i="16"/>
  <c r="D24" i="16"/>
  <c r="B24" i="16"/>
  <c r="D23" i="16"/>
  <c r="B23" i="16"/>
  <c r="D22" i="16"/>
  <c r="B22" i="16"/>
  <c r="D21" i="16"/>
  <c r="B21" i="16"/>
  <c r="D20" i="16"/>
  <c r="B20" i="16"/>
  <c r="D19" i="16"/>
  <c r="B19" i="16"/>
  <c r="D18" i="16"/>
  <c r="B18" i="16"/>
  <c r="D17" i="16"/>
  <c r="B17" i="16"/>
  <c r="D16" i="16"/>
  <c r="B16" i="16"/>
  <c r="D15" i="16"/>
  <c r="B15" i="16"/>
  <c r="D14" i="16"/>
  <c r="B14" i="16"/>
  <c r="D13" i="16"/>
  <c r="B13" i="16"/>
  <c r="D12" i="16"/>
  <c r="B12" i="16"/>
  <c r="D11" i="16"/>
  <c r="B11" i="16"/>
  <c r="D10" i="16"/>
  <c r="B10" i="16"/>
  <c r="D9" i="16"/>
  <c r="B9" i="16"/>
  <c r="D8" i="16"/>
  <c r="B8" i="16"/>
  <c r="D7" i="16"/>
  <c r="B7" i="16"/>
  <c r="D6" i="16"/>
  <c r="B6" i="16"/>
  <c r="D5" i="16"/>
  <c r="B5" i="16"/>
  <c r="D4" i="16"/>
  <c r="B4" i="16"/>
  <c r="D3" i="16"/>
  <c r="B3" i="16"/>
  <c r="D2" i="16"/>
  <c r="B2" i="16"/>
  <c r="D204" i="14" l="1"/>
  <c r="D203" i="14"/>
  <c r="D202" i="14"/>
  <c r="D201" i="14"/>
  <c r="D200" i="14"/>
  <c r="D199" i="14"/>
  <c r="D198" i="14"/>
  <c r="D197" i="14"/>
  <c r="D196" i="14"/>
  <c r="J17" i="12" a="1"/>
  <c r="J17" i="12" s="1"/>
  <c r="I17" i="12" a="1"/>
  <c r="I17" i="12" s="1"/>
  <c r="D17" i="12" a="1"/>
  <c r="D17" i="12" s="1"/>
  <c r="J16" i="12" a="1"/>
  <c r="J16" i="12" s="1"/>
  <c r="I16" i="12" a="1"/>
  <c r="I16" i="12" s="1"/>
  <c r="D16" i="12" a="1"/>
  <c r="D16" i="12" s="1"/>
  <c r="D101" i="14" l="1"/>
  <c r="B101" i="14"/>
  <c r="D100" i="14"/>
  <c r="B100" i="14"/>
  <c r="B61" i="14"/>
  <c r="D61" i="14"/>
  <c r="N61" i="14"/>
  <c r="B62" i="14"/>
  <c r="D62" i="14"/>
  <c r="N62" i="14"/>
  <c r="B65" i="14"/>
  <c r="D65" i="14"/>
  <c r="N65" i="14"/>
  <c r="B66" i="14"/>
  <c r="D66" i="14"/>
  <c r="N66" i="14"/>
  <c r="J4" i="12" l="1" a="1"/>
  <c r="J4" i="12" s="1"/>
  <c r="J5" i="12" a="1"/>
  <c r="J5" i="12" s="1"/>
  <c r="J6" i="12" a="1"/>
  <c r="J6" i="12" s="1"/>
  <c r="J7" i="12" a="1"/>
  <c r="J7" i="12" s="1"/>
  <c r="J8" i="12" a="1"/>
  <c r="J8" i="12" s="1"/>
  <c r="J9" i="12" a="1"/>
  <c r="J9" i="12" s="1"/>
  <c r="J10" i="12" a="1"/>
  <c r="J10" i="12" s="1"/>
  <c r="J11" i="12" a="1"/>
  <c r="J11" i="12" s="1"/>
  <c r="J12" i="12" a="1"/>
  <c r="J12" i="12" s="1"/>
  <c r="J13" i="12" a="1"/>
  <c r="J13" i="12" s="1"/>
  <c r="J14" i="12" a="1"/>
  <c r="J14" i="12" s="1"/>
  <c r="J15" i="12" a="1"/>
  <c r="J15" i="12" s="1"/>
  <c r="J18" i="12" a="1"/>
  <c r="J18" i="12" s="1"/>
  <c r="J19" i="12" a="1"/>
  <c r="J19" i="12" s="1"/>
  <c r="J20" i="12" a="1"/>
  <c r="J20" i="12" s="1"/>
  <c r="J21" i="12" a="1"/>
  <c r="J21" i="12" s="1"/>
  <c r="J22" i="12" a="1"/>
  <c r="J22" i="12" s="1"/>
  <c r="J23" i="12" a="1"/>
  <c r="J23" i="12" s="1"/>
  <c r="J24" i="12" a="1"/>
  <c r="J24" i="12" s="1"/>
  <c r="J25" i="12" a="1"/>
  <c r="J25" i="12" s="1"/>
  <c r="J26" i="12" a="1"/>
  <c r="J26" i="12" s="1"/>
  <c r="J27" i="12" a="1"/>
  <c r="J27" i="12" s="1"/>
  <c r="J28" i="12" a="1"/>
  <c r="J28" i="12" s="1"/>
  <c r="J29" i="12" a="1"/>
  <c r="J29" i="12" s="1"/>
  <c r="J30" i="12" a="1"/>
  <c r="J30" i="12" s="1"/>
  <c r="J31" i="12" a="1"/>
  <c r="J31" i="12" s="1"/>
  <c r="J32" i="12" a="1"/>
  <c r="J32" i="12" s="1"/>
  <c r="J33" i="12" a="1"/>
  <c r="J33" i="12" s="1"/>
  <c r="J34" i="12" a="1"/>
  <c r="J34" i="12" s="1"/>
  <c r="J35" i="12" a="1"/>
  <c r="J35" i="12" s="1"/>
  <c r="J36" i="12" a="1"/>
  <c r="J36" i="12" s="1"/>
  <c r="J37" i="12" a="1"/>
  <c r="J37" i="12" s="1"/>
  <c r="J38" i="12" a="1"/>
  <c r="J38" i="12" s="1"/>
  <c r="J39" i="12" a="1"/>
  <c r="J39" i="12" s="1"/>
  <c r="J40" i="12" a="1"/>
  <c r="J40" i="12" s="1"/>
  <c r="J41" i="12" a="1"/>
  <c r="J41" i="12" s="1"/>
  <c r="J42" i="12" a="1"/>
  <c r="J42" i="12" s="1"/>
  <c r="J43" i="12" a="1"/>
  <c r="J43" i="12" s="1"/>
  <c r="J44" i="12" a="1"/>
  <c r="J44" i="12" s="1"/>
  <c r="J45" i="12" a="1"/>
  <c r="J45" i="12" s="1"/>
  <c r="J46" i="12" a="1"/>
  <c r="J46" i="12" s="1"/>
  <c r="N79" i="14"/>
  <c r="D79" i="14"/>
  <c r="B79" i="14"/>
  <c r="N78" i="14"/>
  <c r="D78" i="14"/>
  <c r="B78" i="14"/>
  <c r="N77" i="14"/>
  <c r="D77" i="14"/>
  <c r="B77" i="14"/>
  <c r="N76" i="14"/>
  <c r="D76" i="14"/>
  <c r="B76" i="14"/>
  <c r="N75" i="14"/>
  <c r="D75" i="14"/>
  <c r="B75" i="14"/>
  <c r="N74" i="14"/>
  <c r="D74" i="14"/>
  <c r="B74" i="14"/>
  <c r="N73" i="14"/>
  <c r="D73" i="14"/>
  <c r="B73" i="14"/>
  <c r="N72" i="14"/>
  <c r="D72" i="14"/>
  <c r="B72" i="14"/>
  <c r="D4" i="12" l="1" a="1"/>
  <c r="D4" i="12" s="1"/>
  <c r="D5" i="12" a="1"/>
  <c r="D5" i="12" s="1"/>
  <c r="D6" i="12" a="1"/>
  <c r="D6" i="12" s="1"/>
  <c r="D7" i="12" a="1"/>
  <c r="D7" i="12" s="1"/>
  <c r="D8" i="12" a="1"/>
  <c r="D8" i="12" s="1"/>
  <c r="D9" i="12" a="1"/>
  <c r="D9" i="12" s="1"/>
  <c r="D10" i="12" a="1"/>
  <c r="D10" i="12" s="1"/>
  <c r="D11" i="12" a="1"/>
  <c r="D11" i="12" s="1"/>
  <c r="D12" i="12" a="1"/>
  <c r="D12" i="12" s="1"/>
  <c r="D13" i="12" a="1"/>
  <c r="D13" i="12" s="1"/>
  <c r="D14" i="12" a="1"/>
  <c r="D14" i="12" s="1"/>
  <c r="D15" i="12" a="1"/>
  <c r="D15" i="12" s="1"/>
  <c r="D18" i="12" a="1"/>
  <c r="D18" i="12" s="1"/>
  <c r="D19" i="12" a="1"/>
  <c r="D19" i="12" s="1"/>
  <c r="D20" i="12" a="1"/>
  <c r="D20" i="12" s="1"/>
  <c r="D21" i="12" a="1"/>
  <c r="D21" i="12" s="1"/>
  <c r="D22" i="12" a="1"/>
  <c r="D22" i="12" s="1"/>
  <c r="D23" i="12" a="1"/>
  <c r="D23" i="12" s="1"/>
  <c r="D24" i="12" a="1"/>
  <c r="D24" i="12" s="1"/>
  <c r="D25" i="12" a="1"/>
  <c r="D25" i="12" s="1"/>
  <c r="D26" i="12" a="1"/>
  <c r="D26" i="12" s="1"/>
  <c r="D27" i="12" a="1"/>
  <c r="D27" i="12" s="1"/>
  <c r="D28" i="12" a="1"/>
  <c r="D28" i="12" s="1"/>
  <c r="D29" i="12" a="1"/>
  <c r="D29" i="12" s="1"/>
  <c r="D30" i="12" a="1"/>
  <c r="D30" i="12" s="1"/>
  <c r="D31" i="12" a="1"/>
  <c r="D31" i="12" s="1"/>
  <c r="D32" i="12" a="1"/>
  <c r="D32" i="12" s="1"/>
  <c r="D33" i="12" a="1"/>
  <c r="D33" i="12" s="1"/>
  <c r="D34" i="12" a="1"/>
  <c r="D34" i="12" s="1"/>
  <c r="D35" i="12" a="1"/>
  <c r="D35" i="12" s="1"/>
  <c r="D36" i="12" a="1"/>
  <c r="D36" i="12" s="1"/>
  <c r="D37" i="12" a="1"/>
  <c r="D37" i="12" s="1"/>
  <c r="D38" i="12" a="1"/>
  <c r="D38" i="12" s="1"/>
  <c r="D39" i="12" a="1"/>
  <c r="D39" i="12" s="1"/>
  <c r="D40" i="12" a="1"/>
  <c r="D40" i="12" s="1"/>
  <c r="D41" i="12" a="1"/>
  <c r="D41" i="12" s="1"/>
  <c r="D42" i="12" a="1"/>
  <c r="D42" i="12" s="1"/>
  <c r="D43" i="12" a="1"/>
  <c r="D43" i="12" s="1"/>
  <c r="D44" i="12" a="1"/>
  <c r="D44" i="12" s="1"/>
  <c r="D45" i="12" a="1"/>
  <c r="D45" i="12" s="1"/>
  <c r="D46" i="12" a="1"/>
  <c r="D46" i="12" s="1"/>
  <c r="N60" i="14"/>
  <c r="D60" i="14"/>
  <c r="B60" i="14"/>
  <c r="N59" i="14"/>
  <c r="D59" i="14"/>
  <c r="B59" i="14"/>
  <c r="N58" i="14"/>
  <c r="D58" i="14"/>
  <c r="B58" i="14"/>
  <c r="N57" i="14"/>
  <c r="D57" i="14"/>
  <c r="B57" i="14"/>
  <c r="N56" i="14"/>
  <c r="D56" i="14"/>
  <c r="B56" i="14"/>
  <c r="N55" i="14"/>
  <c r="D55" i="14"/>
  <c r="B55" i="14"/>
  <c r="N54" i="14"/>
  <c r="D54" i="14"/>
  <c r="B54" i="14"/>
  <c r="N53" i="14"/>
  <c r="D53" i="14"/>
  <c r="B53" i="14"/>
  <c r="N52" i="14"/>
  <c r="D52" i="14"/>
  <c r="B52" i="14"/>
  <c r="L2" i="12" l="1"/>
  <c r="B165" i="14" l="1"/>
  <c r="B164" i="14"/>
  <c r="B163" i="14"/>
  <c r="D146" i="14"/>
  <c r="B146" i="14"/>
  <c r="D145" i="14"/>
  <c r="B145" i="14"/>
  <c r="I6" i="12" a="1"/>
  <c r="I6" i="12" s="1"/>
  <c r="I4" i="12" l="1" a="1"/>
  <c r="I4" i="12" s="1"/>
  <c r="I5" i="12" a="1"/>
  <c r="I5" i="12" s="1"/>
  <c r="I7" i="12" a="1"/>
  <c r="I7" i="12" s="1"/>
  <c r="I8" i="12" a="1"/>
  <c r="I8" i="12" s="1"/>
  <c r="I9" i="12" a="1"/>
  <c r="I9" i="12" s="1"/>
  <c r="I10" i="12" a="1"/>
  <c r="I10" i="12" s="1"/>
  <c r="I11" i="12" a="1"/>
  <c r="I11" i="12" s="1"/>
  <c r="I12" i="12" a="1"/>
  <c r="I12" i="12" s="1"/>
  <c r="I13" i="12" a="1"/>
  <c r="I13" i="12" s="1"/>
  <c r="I14" i="12" a="1"/>
  <c r="I14" i="12" s="1"/>
  <c r="I15" i="12" a="1"/>
  <c r="I15" i="12" s="1"/>
  <c r="I18" i="12" a="1"/>
  <c r="I18" i="12" s="1"/>
  <c r="I19" i="12" a="1"/>
  <c r="I19" i="12" s="1"/>
  <c r="I20" i="12" a="1"/>
  <c r="I20" i="12" s="1"/>
  <c r="I21" i="12" a="1"/>
  <c r="I21" i="12" s="1"/>
  <c r="I22" i="12" a="1"/>
  <c r="I22" i="12" s="1"/>
  <c r="I23" i="12" a="1"/>
  <c r="I23" i="12" s="1"/>
  <c r="I24" i="12" a="1"/>
  <c r="I24" i="12" s="1"/>
  <c r="I25" i="12" a="1"/>
  <c r="I25" i="12" s="1"/>
  <c r="I26" i="12" a="1"/>
  <c r="I26" i="12" s="1"/>
  <c r="I27" i="12" a="1"/>
  <c r="I27" i="12" s="1"/>
  <c r="I28" i="12" a="1"/>
  <c r="I28" i="12" s="1"/>
  <c r="I29" i="12" a="1"/>
  <c r="I29" i="12" s="1"/>
  <c r="I30" i="12" a="1"/>
  <c r="I30" i="12" s="1"/>
  <c r="I31" i="12" a="1"/>
  <c r="I31" i="12" s="1"/>
  <c r="I32" i="12" a="1"/>
  <c r="I32" i="12" s="1"/>
  <c r="I33" i="12" a="1"/>
  <c r="I33" i="12" s="1"/>
  <c r="I34" i="12" a="1"/>
  <c r="I34" i="12" s="1"/>
  <c r="I35" i="12" a="1"/>
  <c r="I35" i="12" s="1"/>
  <c r="I36" i="12" a="1"/>
  <c r="I36" i="12" s="1"/>
  <c r="I37" i="12" a="1"/>
  <c r="I37" i="12" s="1"/>
  <c r="I38" i="12" a="1"/>
  <c r="I38" i="12" s="1"/>
  <c r="I39" i="12" a="1"/>
  <c r="I39" i="12" s="1"/>
  <c r="I40" i="12" a="1"/>
  <c r="I40" i="12" s="1"/>
  <c r="I41" i="12" a="1"/>
  <c r="I41" i="12" s="1"/>
  <c r="I42" i="12" a="1"/>
  <c r="I42" i="12" s="1"/>
  <c r="I43" i="12" a="1"/>
  <c r="I43" i="12" s="1"/>
  <c r="I44" i="12" a="1"/>
  <c r="I44" i="12" s="1"/>
  <c r="I45" i="12" a="1"/>
  <c r="I45" i="12" s="1"/>
  <c r="I46" i="12" a="1"/>
  <c r="I46" i="12" s="1"/>
  <c r="N51" i="14"/>
  <c r="D51" i="14"/>
  <c r="B51" i="14"/>
  <c r="N50" i="14"/>
  <c r="D50" i="14"/>
  <c r="B50" i="14"/>
  <c r="N49" i="14"/>
  <c r="D49" i="14"/>
  <c r="B49" i="14"/>
  <c r="N48" i="14"/>
  <c r="D48" i="14"/>
  <c r="B48" i="14"/>
  <c r="N47" i="14"/>
  <c r="D47" i="14"/>
  <c r="B47" i="14"/>
  <c r="N46" i="14"/>
  <c r="D46" i="14"/>
  <c r="B46" i="14"/>
  <c r="N45" i="14"/>
  <c r="D45" i="14"/>
  <c r="B45" i="14"/>
  <c r="N44" i="14"/>
  <c r="D44" i="14"/>
  <c r="B44" i="14"/>
  <c r="N43" i="14"/>
  <c r="D43" i="14"/>
  <c r="B43" i="14"/>
  <c r="N3" i="14"/>
  <c r="N4" i="14"/>
  <c r="N5" i="14"/>
  <c r="N6" i="14"/>
  <c r="N7" i="14"/>
  <c r="N8" i="14"/>
  <c r="N9" i="14"/>
  <c r="N10" i="14"/>
  <c r="N11" i="14"/>
  <c r="N12" i="14"/>
  <c r="N13" i="14"/>
  <c r="N14" i="14"/>
  <c r="N15" i="14"/>
  <c r="N16" i="14"/>
  <c r="N17" i="14"/>
  <c r="N18" i="14"/>
  <c r="N19" i="14"/>
  <c r="N20" i="14"/>
  <c r="N21" i="14"/>
  <c r="N22" i="14"/>
  <c r="N23" i="14"/>
  <c r="N24" i="14"/>
  <c r="N25" i="14"/>
  <c r="N26" i="14"/>
  <c r="N27" i="14"/>
  <c r="N28" i="14"/>
  <c r="N29" i="14"/>
  <c r="N30" i="14"/>
  <c r="N31" i="14"/>
  <c r="N32" i="14"/>
  <c r="N33" i="14"/>
  <c r="N34" i="14"/>
  <c r="N35" i="14"/>
  <c r="N36" i="14"/>
  <c r="N37" i="14"/>
  <c r="N38" i="14"/>
  <c r="N39" i="14"/>
  <c r="N40" i="14"/>
  <c r="N41" i="14"/>
  <c r="N42" i="14"/>
  <c r="N63" i="14"/>
  <c r="N64" i="14"/>
  <c r="N67" i="14"/>
  <c r="N68" i="14"/>
  <c r="N69" i="14"/>
  <c r="N70" i="14"/>
  <c r="N71" i="14"/>
  <c r="N80" i="14"/>
  <c r="N81" i="14"/>
  <c r="N82" i="14"/>
  <c r="N83" i="14"/>
  <c r="N84" i="14"/>
  <c r="N85" i="14"/>
  <c r="N86" i="14"/>
  <c r="N87" i="14"/>
  <c r="N88" i="14"/>
  <c r="N89" i="14"/>
  <c r="N90" i="14"/>
  <c r="N91" i="14"/>
  <c r="N92" i="14"/>
  <c r="N93" i="14"/>
  <c r="N94" i="14"/>
  <c r="N95" i="14"/>
  <c r="N96" i="14"/>
  <c r="N97" i="14"/>
  <c r="N98" i="14"/>
  <c r="N99" i="14"/>
  <c r="N102" i="14"/>
  <c r="N103" i="14"/>
  <c r="N104" i="14"/>
  <c r="N105" i="14"/>
  <c r="N106" i="14"/>
  <c r="N107" i="14"/>
  <c r="N108" i="14"/>
  <c r="N109" i="14"/>
  <c r="N110" i="14"/>
  <c r="N111" i="14"/>
  <c r="N112" i="14"/>
  <c r="N113" i="14"/>
  <c r="N114" i="14"/>
  <c r="N115" i="14"/>
  <c r="N116" i="14"/>
  <c r="N117" i="14"/>
  <c r="N118" i="14"/>
  <c r="N119" i="14"/>
  <c r="N120" i="14"/>
  <c r="N121" i="14"/>
  <c r="N122" i="14"/>
  <c r="N123" i="14"/>
  <c r="N124" i="14"/>
  <c r="N125" i="14"/>
  <c r="N126" i="14"/>
  <c r="N127" i="14"/>
  <c r="N128" i="14"/>
  <c r="N129" i="14"/>
  <c r="N130" i="14"/>
  <c r="N131" i="14"/>
  <c r="N132" i="14"/>
  <c r="N133" i="14"/>
  <c r="N134" i="14"/>
  <c r="N135" i="14"/>
  <c r="N136" i="14"/>
  <c r="N137" i="14"/>
  <c r="N138" i="14"/>
  <c r="N139" i="14"/>
  <c r="N140" i="14"/>
  <c r="N141" i="14"/>
  <c r="N142" i="14"/>
  <c r="N143" i="14"/>
  <c r="N144" i="14"/>
  <c r="N145" i="14"/>
  <c r="N146" i="14"/>
  <c r="N147" i="14"/>
  <c r="N148" i="14"/>
  <c r="N149" i="14"/>
  <c r="N150" i="14"/>
  <c r="N151" i="14"/>
  <c r="N152" i="14"/>
  <c r="N153" i="14"/>
  <c r="N154" i="14"/>
  <c r="N155" i="14"/>
  <c r="N156" i="14"/>
  <c r="N157" i="14"/>
  <c r="N158" i="14"/>
  <c r="N159" i="14"/>
  <c r="N160" i="14"/>
  <c r="N161" i="14"/>
  <c r="N162" i="14"/>
  <c r="N163" i="14"/>
  <c r="N164" i="14"/>
  <c r="N165" i="14"/>
  <c r="N166" i="14"/>
  <c r="N167" i="14"/>
  <c r="N168" i="14"/>
  <c r="N169" i="14"/>
  <c r="N170" i="14"/>
  <c r="N171" i="14"/>
  <c r="N172" i="14"/>
  <c r="N173" i="14"/>
  <c r="N174" i="14"/>
  <c r="N175" i="14"/>
  <c r="N176" i="14"/>
  <c r="N177" i="14"/>
  <c r="N178" i="14"/>
  <c r="N179" i="14"/>
  <c r="N180" i="14"/>
  <c r="N181" i="14"/>
  <c r="N182" i="14"/>
  <c r="N183" i="14"/>
  <c r="N184" i="14"/>
  <c r="N185" i="14"/>
  <c r="N186" i="14"/>
  <c r="N187" i="14"/>
  <c r="N188" i="14"/>
  <c r="N189" i="14"/>
  <c r="N190" i="14"/>
  <c r="N191" i="14"/>
  <c r="N192" i="14"/>
  <c r="N193" i="14"/>
  <c r="N194" i="14"/>
  <c r="N195" i="14"/>
  <c r="N196" i="14"/>
  <c r="N197" i="14"/>
  <c r="N198" i="14"/>
  <c r="N199" i="14"/>
  <c r="N200" i="14"/>
  <c r="N201" i="14"/>
  <c r="N202" i="14"/>
  <c r="N203" i="14"/>
  <c r="N204" i="14"/>
  <c r="N205" i="14"/>
  <c r="N206" i="14"/>
  <c r="N207" i="14"/>
  <c r="N208" i="14"/>
  <c r="N209" i="14"/>
  <c r="N210" i="14"/>
  <c r="N211" i="14"/>
  <c r="N212" i="14"/>
  <c r="N213" i="14"/>
  <c r="N214" i="14"/>
  <c r="N215" i="14"/>
  <c r="N216" i="14"/>
  <c r="N217" i="14"/>
  <c r="N218" i="14"/>
  <c r="N219" i="14"/>
  <c r="N220" i="14"/>
  <c r="N221" i="14"/>
  <c r="N222" i="14"/>
  <c r="N223" i="14"/>
  <c r="N224" i="14"/>
  <c r="N225" i="14"/>
  <c r="N226" i="14"/>
  <c r="N227" i="14"/>
  <c r="N228" i="14"/>
  <c r="N229" i="14"/>
  <c r="N230" i="14"/>
  <c r="N231" i="14"/>
  <c r="N232" i="14"/>
  <c r="N233" i="14"/>
  <c r="N234" i="14"/>
  <c r="N235" i="14"/>
  <c r="N236" i="14"/>
  <c r="N237" i="14"/>
  <c r="N238" i="14"/>
  <c r="N239" i="14"/>
  <c r="N240" i="14"/>
  <c r="N241" i="14"/>
  <c r="N242" i="14"/>
  <c r="N243" i="14"/>
  <c r="N244" i="14"/>
  <c r="N245" i="14"/>
  <c r="N246" i="14"/>
  <c r="N247" i="14"/>
  <c r="N248" i="14"/>
  <c r="N249" i="14"/>
  <c r="N250" i="14"/>
  <c r="N251" i="14"/>
  <c r="N252" i="14"/>
  <c r="N253" i="14"/>
  <c r="N254" i="14"/>
  <c r="N255" i="14"/>
  <c r="N256" i="14"/>
  <c r="N257" i="14"/>
  <c r="N258" i="14"/>
  <c r="N259" i="14"/>
  <c r="N260" i="14"/>
  <c r="N261" i="14"/>
  <c r="N262" i="14"/>
  <c r="N263" i="14"/>
  <c r="N264" i="14"/>
  <c r="N265" i="14"/>
  <c r="N266" i="14"/>
  <c r="N267" i="14"/>
  <c r="N268" i="14"/>
  <c r="N269" i="14"/>
  <c r="N270" i="14"/>
  <c r="N271" i="14"/>
  <c r="N272" i="14"/>
  <c r="N273" i="14"/>
  <c r="N274" i="14"/>
  <c r="N275" i="14"/>
  <c r="N276" i="14"/>
  <c r="N277" i="14"/>
  <c r="N278" i="14"/>
  <c r="N279" i="14"/>
  <c r="N280" i="14"/>
  <c r="N281" i="14"/>
  <c r="N282" i="14"/>
  <c r="N283" i="14"/>
  <c r="N284" i="14"/>
  <c r="N285" i="14"/>
  <c r="N286" i="14"/>
  <c r="N287" i="14"/>
  <c r="N288" i="14"/>
  <c r="N289" i="14"/>
  <c r="N290" i="14"/>
  <c r="N291" i="14"/>
  <c r="N292" i="14"/>
  <c r="N293" i="14"/>
  <c r="N294" i="14"/>
  <c r="N295" i="14"/>
  <c r="N296" i="14"/>
  <c r="N297" i="14"/>
  <c r="N298" i="14"/>
  <c r="N299" i="14"/>
  <c r="N300" i="14"/>
  <c r="N301" i="14"/>
  <c r="N302" i="14"/>
  <c r="N303" i="14"/>
  <c r="N304" i="14"/>
  <c r="N305" i="14"/>
  <c r="N306" i="14"/>
  <c r="N307" i="14"/>
  <c r="N308" i="14"/>
  <c r="N309" i="14"/>
  <c r="N310" i="14"/>
  <c r="N311" i="14"/>
  <c r="N312" i="14"/>
  <c r="N313" i="14"/>
  <c r="N314" i="14"/>
  <c r="N315" i="14"/>
  <c r="N316" i="14"/>
  <c r="N317" i="14"/>
  <c r="N318" i="14"/>
  <c r="N319" i="14"/>
  <c r="N320" i="14"/>
  <c r="N321" i="14"/>
  <c r="N322" i="14"/>
  <c r="N323" i="14"/>
  <c r="N324" i="14"/>
  <c r="N325" i="14"/>
  <c r="N326" i="14"/>
  <c r="N327" i="14"/>
  <c r="N328" i="14"/>
  <c r="N329" i="14"/>
  <c r="N330" i="14"/>
  <c r="N331" i="14"/>
  <c r="N332" i="14"/>
  <c r="N333" i="14"/>
  <c r="N334" i="14"/>
  <c r="N335" i="14"/>
  <c r="N336" i="14"/>
  <c r="N337" i="14"/>
  <c r="N338" i="14"/>
  <c r="N339" i="14"/>
  <c r="N340" i="14"/>
  <c r="N341" i="14"/>
  <c r="N342" i="14"/>
  <c r="N343" i="14"/>
  <c r="N344" i="14"/>
  <c r="N345" i="14"/>
  <c r="N346" i="14"/>
  <c r="N347" i="14"/>
  <c r="N348" i="14"/>
  <c r="N349" i="14"/>
  <c r="N350" i="14"/>
  <c r="N351" i="14"/>
  <c r="N352" i="14"/>
  <c r="N353" i="14"/>
  <c r="N354" i="14"/>
  <c r="N355" i="14"/>
  <c r="N356" i="14"/>
  <c r="N357" i="14"/>
  <c r="N358" i="14"/>
  <c r="N359" i="14"/>
  <c r="N360" i="14"/>
  <c r="N361" i="14"/>
  <c r="N362" i="14"/>
  <c r="N363" i="14"/>
  <c r="N364" i="14"/>
  <c r="N365" i="14"/>
  <c r="N366" i="14"/>
  <c r="N367" i="14"/>
  <c r="N368" i="14"/>
  <c r="N369" i="14"/>
  <c r="N370" i="14"/>
  <c r="N371" i="14"/>
  <c r="N372" i="14"/>
  <c r="N373" i="14"/>
  <c r="N374" i="14"/>
  <c r="N375" i="14"/>
  <c r="N376" i="14"/>
  <c r="N377" i="14"/>
  <c r="N378" i="14"/>
  <c r="N379" i="14"/>
  <c r="N380" i="14"/>
  <c r="N381" i="14"/>
  <c r="N382" i="14"/>
  <c r="N383" i="14"/>
  <c r="N384" i="14"/>
  <c r="N385" i="14"/>
  <c r="N386" i="14"/>
  <c r="N387" i="14"/>
  <c r="N388" i="14"/>
  <c r="N389" i="14"/>
  <c r="N390" i="14"/>
  <c r="N391" i="14"/>
  <c r="N392" i="14"/>
  <c r="N393" i="14"/>
  <c r="N394" i="14"/>
  <c r="N395" i="14"/>
  <c r="N396" i="14"/>
  <c r="N397" i="14"/>
  <c r="N398" i="14"/>
  <c r="N399" i="14"/>
  <c r="N400" i="14"/>
  <c r="N401" i="14"/>
  <c r="N402" i="14"/>
  <c r="N403" i="14"/>
  <c r="N404" i="14"/>
  <c r="N405" i="14"/>
  <c r="N406" i="14"/>
  <c r="N407" i="14"/>
  <c r="N408" i="14"/>
  <c r="N409" i="14"/>
  <c r="N410" i="14"/>
  <c r="N411" i="14"/>
  <c r="N412" i="14"/>
  <c r="N413" i="14"/>
  <c r="N414" i="14"/>
  <c r="N415" i="14"/>
  <c r="N416" i="14"/>
  <c r="N417" i="14"/>
  <c r="N418" i="14"/>
  <c r="N419" i="14"/>
  <c r="N420" i="14"/>
  <c r="N421" i="14"/>
  <c r="N422" i="14"/>
  <c r="N423" i="14"/>
  <c r="N424" i="14"/>
  <c r="N425" i="14"/>
  <c r="N426" i="14"/>
  <c r="N427" i="14"/>
  <c r="N428" i="14"/>
  <c r="N429" i="14"/>
  <c r="N430" i="14"/>
  <c r="N431" i="14"/>
  <c r="N432" i="14"/>
  <c r="N433" i="14"/>
  <c r="N434" i="14"/>
  <c r="N435" i="14"/>
  <c r="N436" i="14"/>
  <c r="N437" i="14"/>
  <c r="N438" i="14"/>
  <c r="N439" i="14"/>
  <c r="N440" i="14"/>
  <c r="N441" i="14"/>
  <c r="N442" i="14"/>
  <c r="N443" i="14"/>
  <c r="N444" i="14"/>
  <c r="N445" i="14"/>
  <c r="N446" i="14"/>
  <c r="N447" i="14"/>
  <c r="N448" i="14"/>
  <c r="N449" i="14"/>
  <c r="N450" i="14"/>
  <c r="N451" i="14"/>
  <c r="N452" i="14"/>
  <c r="N453" i="14"/>
  <c r="N454" i="14"/>
  <c r="N455" i="14"/>
  <c r="N456" i="14"/>
  <c r="N457" i="14"/>
  <c r="N458" i="14"/>
  <c r="N459" i="14"/>
  <c r="N460" i="14"/>
  <c r="N461" i="14"/>
  <c r="N462" i="14"/>
  <c r="N463" i="14"/>
  <c r="N464" i="14"/>
  <c r="N465" i="14"/>
  <c r="N466" i="14"/>
  <c r="N467" i="14"/>
  <c r="N468" i="14"/>
  <c r="N469" i="14"/>
  <c r="N470" i="14"/>
  <c r="N471" i="14"/>
  <c r="N472" i="14"/>
  <c r="N473" i="14"/>
  <c r="N474" i="14"/>
  <c r="N475" i="14"/>
  <c r="N476" i="14"/>
  <c r="N477" i="14"/>
  <c r="N478" i="14"/>
  <c r="N479" i="14"/>
  <c r="N480" i="14"/>
  <c r="N481" i="14"/>
  <c r="N482" i="14"/>
  <c r="N483" i="14"/>
  <c r="N484" i="14"/>
  <c r="N485" i="14"/>
  <c r="N486" i="14"/>
  <c r="N487" i="14"/>
  <c r="N488" i="14"/>
  <c r="N489" i="14"/>
  <c r="N490" i="14"/>
  <c r="N491" i="14"/>
  <c r="N492" i="14"/>
  <c r="N493" i="14"/>
  <c r="N494" i="14"/>
  <c r="N495" i="14"/>
  <c r="N496" i="14"/>
  <c r="N497" i="14"/>
  <c r="N498" i="14"/>
  <c r="N499" i="14"/>
  <c r="N500" i="14"/>
  <c r="N501" i="14"/>
  <c r="N502" i="14"/>
  <c r="N503" i="14"/>
  <c r="N504" i="14"/>
  <c r="N505" i="14"/>
  <c r="N506" i="14"/>
  <c r="N507" i="14"/>
  <c r="N508" i="14"/>
  <c r="N509" i="14"/>
  <c r="N510" i="14"/>
  <c r="N511" i="14"/>
  <c r="N512" i="14"/>
  <c r="N513" i="14"/>
  <c r="N514" i="14"/>
  <c r="N515" i="14"/>
  <c r="N516" i="14"/>
  <c r="N517" i="14"/>
  <c r="N518" i="14"/>
  <c r="N519" i="14"/>
  <c r="N520" i="14"/>
  <c r="N521" i="14"/>
  <c r="N522" i="14"/>
  <c r="N523" i="14"/>
  <c r="N524" i="14"/>
  <c r="N525" i="14"/>
  <c r="N526" i="14"/>
  <c r="N527" i="14"/>
  <c r="N528" i="14"/>
  <c r="N529" i="14"/>
  <c r="N530" i="14"/>
  <c r="N531" i="14"/>
  <c r="N532" i="14"/>
  <c r="N533" i="14"/>
  <c r="N534" i="14"/>
  <c r="N535" i="14"/>
  <c r="N536" i="14"/>
  <c r="N537" i="14"/>
  <c r="N538" i="14"/>
  <c r="N539" i="14"/>
  <c r="N540" i="14"/>
  <c r="N541" i="14"/>
  <c r="N542" i="14"/>
  <c r="N543" i="14"/>
  <c r="N544" i="14"/>
  <c r="N545" i="14"/>
  <c r="N546" i="14"/>
  <c r="N547" i="14"/>
  <c r="N548" i="14"/>
  <c r="N549" i="14"/>
  <c r="N550" i="14"/>
  <c r="N551" i="14"/>
  <c r="N552" i="14"/>
  <c r="N553" i="14"/>
  <c r="N554" i="14"/>
  <c r="N555" i="14"/>
  <c r="N556" i="14"/>
  <c r="N557" i="14"/>
  <c r="N558" i="14"/>
  <c r="N559" i="14"/>
  <c r="N560" i="14"/>
  <c r="N561" i="14"/>
  <c r="N562" i="14"/>
  <c r="N563" i="14"/>
  <c r="N564" i="14"/>
  <c r="N565" i="14"/>
  <c r="N566" i="14"/>
  <c r="N567" i="14"/>
  <c r="N568" i="14"/>
  <c r="N569" i="14"/>
  <c r="N570" i="14"/>
  <c r="N571" i="14"/>
  <c r="N572" i="14"/>
  <c r="N573" i="14"/>
  <c r="N574" i="14"/>
  <c r="N575" i="14"/>
  <c r="N576" i="14"/>
  <c r="N577" i="14"/>
  <c r="N578" i="14"/>
  <c r="N579" i="14"/>
  <c r="N580" i="14"/>
  <c r="N581" i="14"/>
  <c r="N582" i="14"/>
  <c r="N583" i="14"/>
  <c r="N584" i="14"/>
  <c r="N585" i="14"/>
  <c r="N586" i="14"/>
  <c r="N587" i="14"/>
  <c r="N588" i="14"/>
  <c r="N589" i="14"/>
  <c r="N590" i="14"/>
  <c r="N591" i="14"/>
  <c r="N592" i="14"/>
  <c r="N593" i="14"/>
  <c r="N594" i="14"/>
  <c r="N595" i="14"/>
  <c r="N596" i="14"/>
  <c r="N597" i="14"/>
  <c r="N598" i="14"/>
  <c r="N599" i="14"/>
  <c r="N600" i="14"/>
  <c r="N601" i="14"/>
  <c r="N602" i="14"/>
  <c r="N603" i="14"/>
  <c r="N604" i="14"/>
  <c r="N605" i="14"/>
  <c r="N606" i="14"/>
  <c r="N607" i="14"/>
  <c r="N608" i="14"/>
  <c r="N609" i="14"/>
  <c r="N610" i="14"/>
  <c r="N611" i="14"/>
  <c r="N612" i="14"/>
  <c r="N613" i="14"/>
  <c r="N614" i="14"/>
  <c r="N615" i="14"/>
  <c r="N616" i="14"/>
  <c r="N617" i="14"/>
  <c r="N618" i="14"/>
  <c r="N619" i="14"/>
  <c r="N620" i="14"/>
  <c r="N621" i="14"/>
  <c r="N622" i="14"/>
  <c r="N623" i="14"/>
  <c r="N624" i="14"/>
  <c r="N625" i="14"/>
  <c r="N626" i="14"/>
  <c r="N627" i="14"/>
  <c r="N628" i="14"/>
  <c r="N629" i="14"/>
  <c r="N630" i="14"/>
  <c r="N631" i="14"/>
  <c r="N632" i="14"/>
  <c r="N633" i="14"/>
  <c r="N634" i="14"/>
  <c r="N635" i="14"/>
  <c r="N636" i="14"/>
  <c r="N637" i="14"/>
  <c r="N638" i="14"/>
  <c r="N639" i="14"/>
  <c r="N640" i="14"/>
  <c r="N641" i="14"/>
  <c r="N642" i="14"/>
  <c r="N643" i="14"/>
  <c r="N644" i="14"/>
  <c r="N645" i="14"/>
  <c r="N646" i="14"/>
  <c r="N647" i="14"/>
  <c r="N648" i="14"/>
  <c r="N649" i="14"/>
  <c r="N650" i="14"/>
  <c r="N651" i="14"/>
  <c r="N652" i="14"/>
  <c r="N653" i="14"/>
  <c r="N654" i="14"/>
  <c r="N655" i="14"/>
  <c r="N656" i="14"/>
  <c r="N657" i="14"/>
  <c r="N658" i="14"/>
  <c r="N659" i="14"/>
  <c r="N660" i="14"/>
  <c r="N661" i="14"/>
  <c r="N662" i="14"/>
  <c r="N663" i="14"/>
  <c r="N664" i="14"/>
  <c r="N665" i="14"/>
  <c r="N666" i="14"/>
  <c r="N667" i="14"/>
  <c r="N668" i="14"/>
  <c r="N669" i="14"/>
  <c r="N670" i="14"/>
  <c r="N671" i="14"/>
  <c r="N672" i="14"/>
  <c r="N673" i="14"/>
  <c r="N674" i="14"/>
  <c r="N675" i="14"/>
  <c r="N676" i="14"/>
  <c r="N677" i="14"/>
  <c r="N678" i="14"/>
  <c r="N679" i="14"/>
  <c r="N680" i="14"/>
  <c r="N681" i="14"/>
  <c r="N682" i="14"/>
  <c r="N683" i="14"/>
  <c r="N684" i="14"/>
  <c r="N685" i="14"/>
  <c r="N686" i="14"/>
  <c r="N687" i="14"/>
  <c r="N688" i="14"/>
  <c r="N689" i="14"/>
  <c r="N690" i="14"/>
  <c r="N691" i="14"/>
  <c r="N692" i="14"/>
  <c r="N693" i="14"/>
  <c r="N694" i="14"/>
  <c r="N695" i="14"/>
  <c r="N696" i="14"/>
  <c r="N697" i="14"/>
  <c r="N698" i="14"/>
  <c r="N699" i="14"/>
  <c r="N700" i="14"/>
  <c r="N701" i="14"/>
  <c r="N702" i="14"/>
  <c r="N703" i="14"/>
  <c r="N704" i="14"/>
  <c r="N705" i="14"/>
  <c r="N706" i="14"/>
  <c r="N707" i="14"/>
  <c r="N708" i="14"/>
  <c r="N709" i="14"/>
  <c r="N710" i="14"/>
  <c r="N711" i="14"/>
  <c r="N712" i="14"/>
  <c r="N713" i="14"/>
  <c r="N714" i="14"/>
  <c r="N715" i="14"/>
  <c r="N716" i="14"/>
  <c r="N717" i="14"/>
  <c r="N718" i="14"/>
  <c r="N719" i="14"/>
  <c r="N720" i="14"/>
  <c r="N721" i="14"/>
  <c r="N722" i="14"/>
  <c r="N723" i="14"/>
  <c r="N724" i="14"/>
  <c r="N725" i="14"/>
  <c r="N726" i="14"/>
  <c r="N727" i="14"/>
  <c r="N728" i="14"/>
  <c r="N729" i="14"/>
  <c r="N730" i="14"/>
  <c r="N731" i="14"/>
  <c r="N732" i="14"/>
  <c r="N733" i="14"/>
  <c r="N734" i="14"/>
  <c r="N735" i="14"/>
  <c r="N736" i="14"/>
  <c r="N737" i="14"/>
  <c r="N738" i="14"/>
  <c r="N739" i="14"/>
  <c r="N740" i="14"/>
  <c r="N741" i="14"/>
  <c r="N742" i="14"/>
  <c r="N743" i="14"/>
  <c r="N744" i="14"/>
  <c r="N745" i="14"/>
  <c r="N746" i="14"/>
  <c r="N747" i="14"/>
  <c r="N748" i="14"/>
  <c r="N749" i="14"/>
  <c r="N750" i="14"/>
  <c r="N751" i="14"/>
  <c r="N752" i="14"/>
  <c r="N753" i="14"/>
  <c r="N754" i="14"/>
  <c r="N755" i="14"/>
  <c r="N756" i="14"/>
  <c r="N757" i="14"/>
  <c r="N758" i="14"/>
  <c r="N759" i="14"/>
  <c r="N760" i="14"/>
  <c r="N761" i="14"/>
  <c r="N762" i="14"/>
  <c r="N763" i="14"/>
  <c r="N764" i="14"/>
  <c r="N765" i="14"/>
  <c r="N766" i="14"/>
  <c r="N767" i="14"/>
  <c r="N768" i="14"/>
  <c r="N769" i="14"/>
  <c r="N770" i="14"/>
  <c r="N771" i="14"/>
  <c r="N772" i="14"/>
  <c r="N773" i="14"/>
  <c r="N774" i="14"/>
  <c r="N775" i="14"/>
  <c r="N776" i="14"/>
  <c r="N777" i="14"/>
  <c r="N778" i="14"/>
  <c r="N779" i="14"/>
  <c r="N780" i="14"/>
  <c r="N781" i="14"/>
  <c r="N782" i="14"/>
  <c r="N783" i="14"/>
  <c r="N784" i="14"/>
  <c r="N785" i="14"/>
  <c r="N786" i="14"/>
  <c r="N787" i="14"/>
  <c r="N788" i="14"/>
  <c r="N789" i="14"/>
  <c r="N790" i="14"/>
  <c r="N791" i="14"/>
  <c r="N792" i="14"/>
  <c r="N793" i="14"/>
  <c r="N794" i="14"/>
  <c r="N795" i="14"/>
  <c r="N796" i="14"/>
  <c r="N797" i="14"/>
  <c r="N798" i="14"/>
  <c r="N799" i="14"/>
  <c r="N800" i="14"/>
  <c r="N801" i="14"/>
  <c r="N802" i="14"/>
  <c r="N803" i="14"/>
  <c r="N804" i="14"/>
  <c r="N805" i="14"/>
  <c r="N806" i="14"/>
  <c r="N807" i="14"/>
  <c r="N808" i="14"/>
  <c r="N809" i="14"/>
  <c r="N810" i="14"/>
  <c r="N811" i="14"/>
  <c r="N812" i="14"/>
  <c r="N813" i="14"/>
  <c r="N814" i="14"/>
  <c r="N815" i="14"/>
  <c r="N816" i="14"/>
  <c r="N817" i="14"/>
  <c r="N818" i="14"/>
  <c r="N819" i="14"/>
  <c r="N820" i="14"/>
  <c r="N821" i="14"/>
  <c r="N822" i="14"/>
  <c r="N823" i="14"/>
  <c r="N824" i="14"/>
  <c r="N825" i="14"/>
  <c r="N826" i="14"/>
  <c r="N827" i="14"/>
  <c r="N828" i="14"/>
  <c r="N829" i="14"/>
  <c r="N830" i="14"/>
  <c r="N831" i="14"/>
  <c r="N832" i="14"/>
  <c r="N833" i="14"/>
  <c r="N834" i="14"/>
  <c r="N835" i="14"/>
  <c r="N836" i="14"/>
  <c r="N837" i="14"/>
  <c r="N838" i="14"/>
  <c r="N839" i="14"/>
  <c r="N840" i="14"/>
  <c r="N841" i="14"/>
  <c r="N842" i="14"/>
  <c r="N843" i="14"/>
  <c r="N844" i="14"/>
  <c r="N845" i="14"/>
  <c r="N846" i="14"/>
  <c r="N847" i="14"/>
  <c r="N848" i="14"/>
  <c r="N849" i="14"/>
  <c r="N850" i="14"/>
  <c r="N851" i="14"/>
  <c r="N852" i="14"/>
  <c r="N853" i="14"/>
  <c r="N854" i="14"/>
  <c r="N855" i="14"/>
  <c r="N856" i="14"/>
  <c r="N857" i="14"/>
  <c r="N858" i="14"/>
  <c r="N859" i="14"/>
  <c r="N860" i="14"/>
  <c r="N861" i="14"/>
  <c r="N862" i="14"/>
  <c r="N863" i="14"/>
  <c r="N864" i="14"/>
  <c r="N865" i="14"/>
  <c r="N866" i="14"/>
  <c r="N867" i="14"/>
  <c r="N868" i="14"/>
  <c r="N869" i="14"/>
  <c r="N870" i="14"/>
  <c r="N871" i="14"/>
  <c r="N872" i="14"/>
  <c r="N873" i="14"/>
  <c r="N874" i="14"/>
  <c r="N875" i="14"/>
  <c r="N876" i="14"/>
  <c r="N877" i="14"/>
  <c r="N878" i="14"/>
  <c r="N879" i="14"/>
  <c r="N880" i="14"/>
  <c r="N881" i="14"/>
  <c r="N882" i="14"/>
  <c r="N883" i="14"/>
  <c r="N884" i="14"/>
  <c r="N885" i="14"/>
  <c r="N886" i="14"/>
  <c r="N887" i="14"/>
  <c r="N888" i="14"/>
  <c r="N889" i="14"/>
  <c r="N890" i="14"/>
  <c r="N891" i="14"/>
  <c r="N892" i="14"/>
  <c r="N893" i="14"/>
  <c r="N894" i="14"/>
  <c r="N895" i="14"/>
  <c r="N896" i="14"/>
  <c r="N897" i="14"/>
  <c r="N898" i="14"/>
  <c r="N899" i="14"/>
  <c r="N900" i="14"/>
  <c r="N901" i="14"/>
  <c r="N902" i="14"/>
  <c r="N903" i="14"/>
  <c r="N904" i="14"/>
  <c r="N905" i="14"/>
  <c r="N906" i="14"/>
  <c r="N907" i="14"/>
  <c r="N908" i="14"/>
  <c r="N909" i="14"/>
  <c r="N910" i="14"/>
  <c r="N911" i="14"/>
  <c r="N912" i="14"/>
  <c r="N913" i="14"/>
  <c r="N914" i="14"/>
  <c r="N915" i="14"/>
  <c r="N916" i="14"/>
  <c r="N917" i="14"/>
  <c r="N918" i="14"/>
  <c r="N919" i="14"/>
  <c r="N920" i="14"/>
  <c r="N921" i="14"/>
  <c r="N922" i="14"/>
  <c r="N923" i="14"/>
  <c r="N924" i="14"/>
  <c r="N925" i="14"/>
  <c r="N926" i="14"/>
  <c r="N927" i="14"/>
  <c r="N928" i="14"/>
  <c r="N929" i="14"/>
  <c r="N930" i="14"/>
  <c r="N931" i="14"/>
  <c r="N932" i="14"/>
  <c r="N933" i="14"/>
  <c r="N934" i="14"/>
  <c r="N935" i="14"/>
  <c r="N936" i="14"/>
  <c r="N937" i="14"/>
  <c r="N938" i="14"/>
  <c r="N939" i="14"/>
  <c r="N940" i="14"/>
  <c r="N941" i="14"/>
  <c r="N942" i="14"/>
  <c r="N943" i="14"/>
  <c r="N944" i="14"/>
  <c r="N945" i="14"/>
  <c r="N946" i="14"/>
  <c r="N947" i="14"/>
  <c r="N948" i="14"/>
  <c r="N949" i="14"/>
  <c r="N950" i="14"/>
  <c r="N951" i="14"/>
  <c r="N952" i="14"/>
  <c r="N953" i="14"/>
  <c r="N954" i="14"/>
  <c r="N955" i="14"/>
  <c r="N956" i="14"/>
  <c r="N957" i="14"/>
  <c r="N958" i="14"/>
  <c r="N959" i="14"/>
  <c r="N960" i="14"/>
  <c r="N961" i="14"/>
  <c r="N962" i="14"/>
  <c r="N963" i="14"/>
  <c r="N964" i="14"/>
  <c r="N965" i="14"/>
  <c r="N966" i="14"/>
  <c r="N967" i="14"/>
  <c r="N968" i="14"/>
  <c r="N969" i="14"/>
  <c r="N970" i="14"/>
  <c r="N971" i="14"/>
  <c r="N972" i="14"/>
  <c r="N973" i="14"/>
  <c r="N974" i="14"/>
  <c r="N975" i="14"/>
  <c r="N976" i="14"/>
  <c r="N977" i="14"/>
  <c r="N978" i="14"/>
  <c r="N979" i="14"/>
  <c r="N980" i="14"/>
  <c r="N981" i="14"/>
  <c r="N982" i="14"/>
  <c r="N983" i="14"/>
  <c r="N984" i="14"/>
  <c r="N985" i="14"/>
  <c r="N986" i="14"/>
  <c r="N987" i="14"/>
  <c r="N988" i="14"/>
  <c r="N989" i="14"/>
  <c r="N990" i="14"/>
  <c r="N991" i="14"/>
  <c r="N992" i="14"/>
  <c r="N993" i="14"/>
  <c r="N994" i="14"/>
  <c r="N995" i="14"/>
  <c r="N996" i="14"/>
  <c r="N997" i="14"/>
  <c r="N998" i="14"/>
  <c r="N999" i="14"/>
  <c r="N1000" i="14"/>
  <c r="N1001" i="14"/>
  <c r="N1002" i="14"/>
  <c r="N1003" i="14"/>
  <c r="N1004" i="14"/>
  <c r="N2" i="14"/>
  <c r="B28" i="14"/>
  <c r="D28" i="14"/>
  <c r="B29" i="14"/>
  <c r="D29" i="14"/>
  <c r="B30" i="14"/>
  <c r="D30" i="14"/>
  <c r="B4" i="14"/>
  <c r="D1004" i="14" l="1"/>
  <c r="D1003" i="14"/>
  <c r="D1002" i="14"/>
  <c r="D1001" i="14"/>
  <c r="D1000" i="14"/>
  <c r="D999" i="14"/>
  <c r="D998" i="14"/>
  <c r="D997" i="14"/>
  <c r="D996" i="14"/>
  <c r="D995" i="14"/>
  <c r="D994" i="14"/>
  <c r="D993" i="14"/>
  <c r="D992" i="14"/>
  <c r="D991" i="14"/>
  <c r="D990" i="14"/>
  <c r="D989" i="14"/>
  <c r="D988" i="14"/>
  <c r="D987" i="14"/>
  <c r="D986" i="14"/>
  <c r="D985" i="14"/>
  <c r="D984" i="14"/>
  <c r="D983" i="14"/>
  <c r="D982" i="14"/>
  <c r="D981" i="14"/>
  <c r="D980" i="14"/>
  <c r="D979" i="14"/>
  <c r="D978" i="14"/>
  <c r="D977" i="14"/>
  <c r="D976" i="14"/>
  <c r="D975" i="14"/>
  <c r="D974" i="14"/>
  <c r="D973" i="14"/>
  <c r="D972" i="14"/>
  <c r="D971" i="14"/>
  <c r="D970" i="14"/>
  <c r="D969" i="14"/>
  <c r="D968" i="14"/>
  <c r="D967" i="14"/>
  <c r="D966" i="14"/>
  <c r="D965" i="14"/>
  <c r="D964" i="14"/>
  <c r="D963" i="14"/>
  <c r="D962" i="14"/>
  <c r="D961" i="14"/>
  <c r="D960" i="14"/>
  <c r="D959" i="14"/>
  <c r="D958" i="14"/>
  <c r="D957" i="14"/>
  <c r="D956" i="14"/>
  <c r="D955" i="14"/>
  <c r="D954" i="14"/>
  <c r="D953" i="14"/>
  <c r="D952" i="14"/>
  <c r="D951" i="14"/>
  <c r="D950" i="14"/>
  <c r="D949" i="14"/>
  <c r="D948" i="14"/>
  <c r="D947" i="14"/>
  <c r="D946" i="14"/>
  <c r="D945" i="14"/>
  <c r="D944" i="14"/>
  <c r="D943" i="14"/>
  <c r="D942" i="14"/>
  <c r="D941" i="14"/>
  <c r="D940" i="14"/>
  <c r="D939" i="14"/>
  <c r="D938" i="14"/>
  <c r="D937" i="14"/>
  <c r="D936" i="14"/>
  <c r="D935" i="14"/>
  <c r="D934" i="14"/>
  <c r="D933" i="14"/>
  <c r="D932" i="14"/>
  <c r="D931" i="14"/>
  <c r="D930" i="14"/>
  <c r="D929" i="14"/>
  <c r="D928" i="14"/>
  <c r="D927" i="14"/>
  <c r="D926" i="14"/>
  <c r="D925" i="14"/>
  <c r="D924" i="14"/>
  <c r="D923" i="14"/>
  <c r="D922" i="14"/>
  <c r="D921" i="14"/>
  <c r="D920" i="14"/>
  <c r="D919" i="14"/>
  <c r="D918" i="14"/>
  <c r="D917" i="14"/>
  <c r="D916" i="14"/>
  <c r="D915" i="14"/>
  <c r="D914" i="14"/>
  <c r="D913" i="14"/>
  <c r="D912" i="14"/>
  <c r="D911" i="14"/>
  <c r="D910" i="14"/>
  <c r="D909" i="14"/>
  <c r="D908" i="14"/>
  <c r="D907" i="14"/>
  <c r="D906" i="14"/>
  <c r="D905" i="14"/>
  <c r="D904" i="14"/>
  <c r="D903" i="14"/>
  <c r="D902" i="14"/>
  <c r="D901" i="14"/>
  <c r="D900" i="14"/>
  <c r="D899" i="14"/>
  <c r="D898" i="14"/>
  <c r="D897" i="14"/>
  <c r="D896" i="14"/>
  <c r="D895" i="14"/>
  <c r="D894" i="14"/>
  <c r="D893" i="14"/>
  <c r="D892" i="14"/>
  <c r="D891" i="14"/>
  <c r="D890" i="14"/>
  <c r="D889" i="14"/>
  <c r="D888" i="14"/>
  <c r="D887" i="14"/>
  <c r="D886" i="14"/>
  <c r="D885" i="14"/>
  <c r="D884" i="14"/>
  <c r="D883" i="14"/>
  <c r="D882" i="14"/>
  <c r="D881" i="14"/>
  <c r="D880" i="14"/>
  <c r="D879" i="14"/>
  <c r="D878" i="14"/>
  <c r="D877" i="14"/>
  <c r="D876" i="14"/>
  <c r="D875" i="14"/>
  <c r="D874" i="14"/>
  <c r="D873" i="14"/>
  <c r="D872" i="14"/>
  <c r="D871" i="14"/>
  <c r="D870" i="14"/>
  <c r="D869" i="14"/>
  <c r="D868" i="14"/>
  <c r="D867" i="14"/>
  <c r="D866" i="14"/>
  <c r="D865" i="14"/>
  <c r="D864" i="14"/>
  <c r="D863" i="14"/>
  <c r="D862" i="14"/>
  <c r="D861" i="14"/>
  <c r="D860" i="14"/>
  <c r="D859" i="14"/>
  <c r="D858" i="14"/>
  <c r="D857" i="14"/>
  <c r="D856" i="14"/>
  <c r="D855" i="14"/>
  <c r="D854" i="14"/>
  <c r="D853" i="14"/>
  <c r="D852" i="14"/>
  <c r="D851" i="14"/>
  <c r="D850" i="14"/>
  <c r="D849" i="14"/>
  <c r="D848" i="14"/>
  <c r="D847" i="14"/>
  <c r="D846" i="14"/>
  <c r="D845" i="14"/>
  <c r="D844" i="14"/>
  <c r="D843" i="14"/>
  <c r="D842" i="14"/>
  <c r="D841" i="14"/>
  <c r="D840" i="14"/>
  <c r="D839" i="14"/>
  <c r="D838" i="14"/>
  <c r="D837" i="14"/>
  <c r="D836" i="14"/>
  <c r="D835" i="14"/>
  <c r="D834" i="14"/>
  <c r="D833" i="14"/>
  <c r="D832" i="14"/>
  <c r="D831" i="14"/>
  <c r="D830" i="14"/>
  <c r="D829" i="14"/>
  <c r="D828" i="14"/>
  <c r="D827" i="14"/>
  <c r="D826" i="14"/>
  <c r="D825" i="14"/>
  <c r="D824" i="14"/>
  <c r="D823" i="14"/>
  <c r="D822" i="14"/>
  <c r="D821" i="14"/>
  <c r="D820" i="14"/>
  <c r="D819" i="14"/>
  <c r="D818" i="14"/>
  <c r="D817" i="14"/>
  <c r="D816" i="14"/>
  <c r="D815" i="14"/>
  <c r="D814" i="14"/>
  <c r="D813" i="14"/>
  <c r="D812" i="14"/>
  <c r="D811" i="14"/>
  <c r="D810" i="14"/>
  <c r="D809" i="14"/>
  <c r="D808" i="14"/>
  <c r="D807" i="14"/>
  <c r="D806" i="14"/>
  <c r="D805" i="14"/>
  <c r="D804" i="14"/>
  <c r="D803" i="14"/>
  <c r="D802" i="14"/>
  <c r="D801" i="14"/>
  <c r="D800" i="14"/>
  <c r="D799" i="14"/>
  <c r="D798" i="14"/>
  <c r="D797" i="14"/>
  <c r="D796" i="14"/>
  <c r="D795" i="14"/>
  <c r="D794" i="14"/>
  <c r="D793" i="14"/>
  <c r="D792" i="14"/>
  <c r="D791" i="14"/>
  <c r="D790" i="14"/>
  <c r="D789" i="14"/>
  <c r="D788" i="14"/>
  <c r="D787" i="14"/>
  <c r="D786" i="14"/>
  <c r="D785" i="14"/>
  <c r="D784" i="14"/>
  <c r="D783" i="14"/>
  <c r="D782" i="14"/>
  <c r="D781" i="14"/>
  <c r="D780" i="14"/>
  <c r="D779" i="14"/>
  <c r="D778" i="14"/>
  <c r="D777" i="14"/>
  <c r="D776" i="14"/>
  <c r="D775" i="14"/>
  <c r="D774" i="14"/>
  <c r="D773" i="14"/>
  <c r="D772" i="14"/>
  <c r="D771" i="14"/>
  <c r="D770" i="14"/>
  <c r="D769" i="14"/>
  <c r="D768" i="14"/>
  <c r="D767" i="14"/>
  <c r="D766" i="14"/>
  <c r="D765" i="14"/>
  <c r="D764" i="14"/>
  <c r="D763" i="14"/>
  <c r="D762" i="14"/>
  <c r="D761" i="14"/>
  <c r="D760" i="14"/>
  <c r="D759" i="14"/>
  <c r="D758" i="14"/>
  <c r="D757" i="14"/>
  <c r="D756" i="14"/>
  <c r="D755" i="14"/>
  <c r="D754" i="14"/>
  <c r="D753" i="14"/>
  <c r="D752" i="14"/>
  <c r="D751" i="14"/>
  <c r="D750" i="14"/>
  <c r="D749" i="14"/>
  <c r="D748" i="14"/>
  <c r="D747" i="14"/>
  <c r="D746" i="14"/>
  <c r="D745" i="14"/>
  <c r="D744" i="14"/>
  <c r="D743" i="14"/>
  <c r="D742" i="14"/>
  <c r="D741" i="14"/>
  <c r="D740" i="14"/>
  <c r="D739" i="14"/>
  <c r="D738" i="14"/>
  <c r="D737" i="14"/>
  <c r="D736" i="14"/>
  <c r="D735" i="14"/>
  <c r="D734" i="14"/>
  <c r="D733" i="14"/>
  <c r="D732" i="14"/>
  <c r="D731" i="14"/>
  <c r="D730" i="14"/>
  <c r="D729" i="14"/>
  <c r="D728" i="14"/>
  <c r="D727" i="14"/>
  <c r="D726" i="14"/>
  <c r="D725" i="14"/>
  <c r="D724" i="14"/>
  <c r="D723" i="14"/>
  <c r="D722" i="14"/>
  <c r="D721" i="14"/>
  <c r="D720" i="14"/>
  <c r="D719" i="14"/>
  <c r="D718" i="14"/>
  <c r="D717" i="14"/>
  <c r="D716" i="14"/>
  <c r="D715" i="14"/>
  <c r="D714" i="14"/>
  <c r="D713" i="14"/>
  <c r="D712" i="14"/>
  <c r="D711" i="14"/>
  <c r="D710" i="14"/>
  <c r="D709" i="14"/>
  <c r="D708" i="14"/>
  <c r="D707" i="14"/>
  <c r="D706" i="14"/>
  <c r="D705" i="14"/>
  <c r="D704" i="14"/>
  <c r="D703" i="14"/>
  <c r="D702" i="14"/>
  <c r="D701" i="14"/>
  <c r="D700" i="14"/>
  <c r="D699" i="14"/>
  <c r="D698" i="14"/>
  <c r="D697" i="14"/>
  <c r="D696" i="14"/>
  <c r="D695" i="14"/>
  <c r="D694" i="14"/>
  <c r="D693" i="14"/>
  <c r="D692" i="14"/>
  <c r="D691" i="14"/>
  <c r="D690" i="14"/>
  <c r="D689" i="14"/>
  <c r="D688" i="14"/>
  <c r="D687" i="14"/>
  <c r="D686" i="14"/>
  <c r="D685" i="14"/>
  <c r="D684" i="14"/>
  <c r="D683" i="14"/>
  <c r="D682" i="14"/>
  <c r="D681" i="14"/>
  <c r="D680" i="14"/>
  <c r="D679" i="14"/>
  <c r="D678" i="14"/>
  <c r="D677" i="14"/>
  <c r="D676" i="14"/>
  <c r="D675" i="14"/>
  <c r="D674" i="14"/>
  <c r="D673" i="14"/>
  <c r="D672" i="14"/>
  <c r="D671" i="14"/>
  <c r="D670" i="14"/>
  <c r="D669" i="14"/>
  <c r="D668" i="14"/>
  <c r="D667" i="14"/>
  <c r="D666" i="14"/>
  <c r="D665" i="14"/>
  <c r="D664" i="14"/>
  <c r="D663" i="14"/>
  <c r="D662" i="14"/>
  <c r="D661" i="14"/>
  <c r="D660" i="14"/>
  <c r="D659" i="14"/>
  <c r="D658" i="14"/>
  <c r="D657" i="14"/>
  <c r="D656" i="14"/>
  <c r="D655" i="14"/>
  <c r="D654" i="14"/>
  <c r="D653" i="14"/>
  <c r="D652" i="14"/>
  <c r="D651" i="14"/>
  <c r="D650" i="14"/>
  <c r="D649" i="14"/>
  <c r="D648" i="14"/>
  <c r="D647" i="14"/>
  <c r="D646" i="14"/>
  <c r="D645" i="14"/>
  <c r="D644" i="14"/>
  <c r="D643" i="14"/>
  <c r="D642" i="14"/>
  <c r="D641" i="14"/>
  <c r="D640" i="14"/>
  <c r="D639" i="14"/>
  <c r="D638" i="14"/>
  <c r="D637" i="14"/>
  <c r="D636" i="14"/>
  <c r="D635" i="14"/>
  <c r="D634" i="14"/>
  <c r="D633" i="14"/>
  <c r="D632" i="14"/>
  <c r="D631" i="14"/>
  <c r="D630" i="14"/>
  <c r="D629" i="14"/>
  <c r="D628" i="14"/>
  <c r="D627" i="14"/>
  <c r="D626" i="14"/>
  <c r="D625" i="14"/>
  <c r="D624" i="14"/>
  <c r="D623" i="14"/>
  <c r="D622" i="14"/>
  <c r="D621" i="14"/>
  <c r="D620" i="14"/>
  <c r="D619" i="14"/>
  <c r="D618" i="14"/>
  <c r="D617" i="14"/>
  <c r="D616" i="14"/>
  <c r="D615" i="14"/>
  <c r="D614" i="14"/>
  <c r="D613" i="14"/>
  <c r="D612" i="14"/>
  <c r="D611" i="14"/>
  <c r="D610" i="14"/>
  <c r="D609" i="14"/>
  <c r="D608" i="14"/>
  <c r="D607" i="14"/>
  <c r="D606" i="14"/>
  <c r="D605" i="14"/>
  <c r="D604" i="14"/>
  <c r="D603" i="14"/>
  <c r="D602" i="14"/>
  <c r="D601" i="14"/>
  <c r="D600" i="14"/>
  <c r="D599" i="14"/>
  <c r="D598" i="14"/>
  <c r="D597" i="14"/>
  <c r="D596" i="14"/>
  <c r="D595" i="14"/>
  <c r="D594" i="14"/>
  <c r="D593" i="14"/>
  <c r="D592" i="14"/>
  <c r="D591" i="14"/>
  <c r="D590" i="14"/>
  <c r="D589" i="14"/>
  <c r="D588" i="14"/>
  <c r="D587" i="14"/>
  <c r="D586" i="14"/>
  <c r="D585" i="14"/>
  <c r="D584" i="14"/>
  <c r="D583" i="14"/>
  <c r="D582" i="14"/>
  <c r="D581" i="14"/>
  <c r="D580" i="14"/>
  <c r="D579" i="14"/>
  <c r="D578" i="14"/>
  <c r="D577" i="14"/>
  <c r="D576" i="14"/>
  <c r="D575" i="14"/>
  <c r="D574" i="14"/>
  <c r="D573" i="14"/>
  <c r="D572" i="14"/>
  <c r="D571" i="14"/>
  <c r="D570" i="14"/>
  <c r="D569" i="14"/>
  <c r="D568" i="14"/>
  <c r="D567" i="14"/>
  <c r="D566" i="14"/>
  <c r="D565" i="14"/>
  <c r="D564" i="14"/>
  <c r="D563" i="14"/>
  <c r="D562" i="14"/>
  <c r="D561" i="14"/>
  <c r="D560" i="14"/>
  <c r="D559" i="14"/>
  <c r="D558" i="14"/>
  <c r="D557" i="14"/>
  <c r="D556" i="14"/>
  <c r="D555" i="14"/>
  <c r="D554" i="14"/>
  <c r="D553" i="14"/>
  <c r="D552" i="14"/>
  <c r="D551" i="14"/>
  <c r="D550" i="14"/>
  <c r="D549" i="14"/>
  <c r="D548" i="14"/>
  <c r="D547" i="14"/>
  <c r="D546" i="14"/>
  <c r="D545" i="14"/>
  <c r="D544" i="14"/>
  <c r="D543" i="14"/>
  <c r="D542" i="14"/>
  <c r="D541" i="14"/>
  <c r="D540" i="14"/>
  <c r="D539" i="14"/>
  <c r="D538" i="14"/>
  <c r="D537" i="14"/>
  <c r="D536" i="14"/>
  <c r="D535" i="14"/>
  <c r="D534" i="14"/>
  <c r="D533" i="14"/>
  <c r="D532" i="14"/>
  <c r="D531" i="14"/>
  <c r="D530" i="14"/>
  <c r="D529" i="14"/>
  <c r="D528" i="14"/>
  <c r="D527" i="14"/>
  <c r="D526" i="14"/>
  <c r="D525" i="14"/>
  <c r="D524" i="14"/>
  <c r="D523" i="14"/>
  <c r="D522" i="14"/>
  <c r="D521" i="14"/>
  <c r="D520" i="14"/>
  <c r="D519" i="14"/>
  <c r="D518" i="14"/>
  <c r="D517" i="14"/>
  <c r="D516" i="14"/>
  <c r="D515" i="14"/>
  <c r="D514" i="14"/>
  <c r="D513" i="14"/>
  <c r="D512" i="14"/>
  <c r="D511" i="14"/>
  <c r="D510" i="14"/>
  <c r="D509" i="14"/>
  <c r="D508" i="14"/>
  <c r="D507" i="14"/>
  <c r="D506" i="14"/>
  <c r="D505" i="14"/>
  <c r="D504" i="14"/>
  <c r="D503" i="14"/>
  <c r="D502" i="14"/>
  <c r="D501" i="14"/>
  <c r="D500" i="14"/>
  <c r="D499" i="14"/>
  <c r="D498" i="14"/>
  <c r="D497" i="14"/>
  <c r="D496" i="14"/>
  <c r="D495" i="14"/>
  <c r="D494" i="14"/>
  <c r="D493" i="14"/>
  <c r="D492" i="14"/>
  <c r="D491" i="14"/>
  <c r="D490" i="14"/>
  <c r="D489" i="14"/>
  <c r="D488" i="14"/>
  <c r="D487" i="14"/>
  <c r="D486" i="14"/>
  <c r="D485" i="14"/>
  <c r="D484" i="14"/>
  <c r="D483" i="14"/>
  <c r="D482" i="14"/>
  <c r="D481" i="14"/>
  <c r="D480" i="14"/>
  <c r="D479" i="14"/>
  <c r="D478" i="14"/>
  <c r="D477" i="14"/>
  <c r="D476" i="14"/>
  <c r="D475" i="14"/>
  <c r="D474" i="14"/>
  <c r="D473" i="14"/>
  <c r="D472" i="14"/>
  <c r="D471" i="14"/>
  <c r="D470" i="14"/>
  <c r="D469" i="14"/>
  <c r="D468" i="14"/>
  <c r="D467" i="14"/>
  <c r="D466" i="14"/>
  <c r="D465" i="14"/>
  <c r="D464" i="14"/>
  <c r="D463" i="14"/>
  <c r="D462" i="14"/>
  <c r="D461" i="14"/>
  <c r="D460" i="14"/>
  <c r="D459" i="14"/>
  <c r="D458" i="14"/>
  <c r="D457" i="14"/>
  <c r="D456" i="14"/>
  <c r="D455" i="14"/>
  <c r="D454" i="14"/>
  <c r="D453" i="14"/>
  <c r="D452" i="14"/>
  <c r="D451" i="14"/>
  <c r="D450" i="14"/>
  <c r="D449" i="14"/>
  <c r="D448" i="14"/>
  <c r="D447" i="14"/>
  <c r="D446" i="14"/>
  <c r="D445" i="14"/>
  <c r="D444" i="14"/>
  <c r="D443" i="14"/>
  <c r="D442" i="14"/>
  <c r="D441" i="14"/>
  <c r="D440" i="14"/>
  <c r="D439" i="14"/>
  <c r="D438" i="14"/>
  <c r="D437" i="14"/>
  <c r="D436" i="14"/>
  <c r="D435" i="14"/>
  <c r="D434" i="14"/>
  <c r="D433" i="14"/>
  <c r="D432" i="14"/>
  <c r="D431" i="14"/>
  <c r="D430" i="14"/>
  <c r="D429" i="14"/>
  <c r="D428" i="14"/>
  <c r="D427" i="14"/>
  <c r="D426" i="14"/>
  <c r="D425" i="14"/>
  <c r="D424" i="14"/>
  <c r="D423" i="14"/>
  <c r="D422" i="14"/>
  <c r="D421" i="14"/>
  <c r="D420" i="14"/>
  <c r="D419" i="14"/>
  <c r="D418" i="14"/>
  <c r="D417" i="14"/>
  <c r="D416" i="14"/>
  <c r="D415" i="14"/>
  <c r="D414" i="14"/>
  <c r="D413" i="14"/>
  <c r="D412" i="14"/>
  <c r="D411" i="14"/>
  <c r="D410" i="14"/>
  <c r="D409" i="14"/>
  <c r="D408" i="14"/>
  <c r="D407" i="14"/>
  <c r="D406" i="14"/>
  <c r="D405" i="14"/>
  <c r="D404" i="14"/>
  <c r="D403" i="14"/>
  <c r="D402" i="14"/>
  <c r="D401" i="14"/>
  <c r="D400" i="14"/>
  <c r="D399" i="14"/>
  <c r="D398" i="14"/>
  <c r="D397" i="14"/>
  <c r="D396" i="14"/>
  <c r="D395" i="14"/>
  <c r="D394" i="14"/>
  <c r="D393" i="14"/>
  <c r="D392" i="14"/>
  <c r="D391" i="14"/>
  <c r="D390" i="14"/>
  <c r="D389" i="14"/>
  <c r="D388" i="14"/>
  <c r="D387" i="14"/>
  <c r="D386" i="14"/>
  <c r="D385" i="14"/>
  <c r="D384" i="14"/>
  <c r="D383" i="14"/>
  <c r="D382" i="14"/>
  <c r="D381" i="14"/>
  <c r="D380" i="14"/>
  <c r="D379" i="14"/>
  <c r="D378" i="14"/>
  <c r="D377" i="14"/>
  <c r="D376" i="14"/>
  <c r="D375" i="14"/>
  <c r="D374" i="14"/>
  <c r="D373" i="14"/>
  <c r="D372" i="14"/>
  <c r="D371" i="14"/>
  <c r="D370" i="14"/>
  <c r="D369" i="14"/>
  <c r="D368" i="14"/>
  <c r="D367" i="14"/>
  <c r="D366" i="14"/>
  <c r="D365" i="14"/>
  <c r="D364" i="14"/>
  <c r="D363" i="14"/>
  <c r="D362" i="14"/>
  <c r="D361" i="14"/>
  <c r="D360" i="14"/>
  <c r="D359" i="14"/>
  <c r="D358" i="14"/>
  <c r="D357" i="14"/>
  <c r="D356" i="14"/>
  <c r="D355" i="14"/>
  <c r="D354" i="14"/>
  <c r="D353" i="14"/>
  <c r="D352" i="14"/>
  <c r="D351" i="14"/>
  <c r="D350" i="14"/>
  <c r="D349" i="14"/>
  <c r="D348" i="14"/>
  <c r="D347" i="14"/>
  <c r="D346" i="14"/>
  <c r="D345" i="14"/>
  <c r="D344" i="14"/>
  <c r="D343" i="14"/>
  <c r="D342" i="14"/>
  <c r="D341" i="14"/>
  <c r="D340" i="14"/>
  <c r="D339" i="14"/>
  <c r="D338" i="14"/>
  <c r="D337" i="14"/>
  <c r="D336" i="14"/>
  <c r="D335" i="14"/>
  <c r="D334" i="14"/>
  <c r="D333" i="14"/>
  <c r="D332" i="14"/>
  <c r="D331" i="14"/>
  <c r="D330" i="14"/>
  <c r="D329" i="14"/>
  <c r="D328" i="14"/>
  <c r="D327" i="14"/>
  <c r="D326" i="14"/>
  <c r="D325" i="14"/>
  <c r="D324" i="14"/>
  <c r="D323" i="14"/>
  <c r="D322" i="14"/>
  <c r="D321" i="14"/>
  <c r="D320" i="14"/>
  <c r="D319" i="14"/>
  <c r="D318" i="14"/>
  <c r="D317" i="14"/>
  <c r="D316" i="14"/>
  <c r="D315" i="14"/>
  <c r="D314" i="14"/>
  <c r="D313" i="14"/>
  <c r="D312" i="14"/>
  <c r="D311" i="14"/>
  <c r="D310" i="14"/>
  <c r="D309" i="14"/>
  <c r="D308" i="14"/>
  <c r="D307" i="14"/>
  <c r="D306" i="14"/>
  <c r="D305" i="14"/>
  <c r="D304" i="14"/>
  <c r="D303" i="14"/>
  <c r="D302" i="14"/>
  <c r="D301" i="14"/>
  <c r="D300" i="14"/>
  <c r="D299" i="14"/>
  <c r="D298" i="14"/>
  <c r="D297" i="14"/>
  <c r="D296" i="14"/>
  <c r="D295" i="14"/>
  <c r="D294" i="14"/>
  <c r="D293" i="14"/>
  <c r="D292" i="14"/>
  <c r="D291" i="14"/>
  <c r="D290" i="14"/>
  <c r="D289" i="14"/>
  <c r="D288" i="14"/>
  <c r="D287" i="14"/>
  <c r="D286" i="14"/>
  <c r="D285" i="14"/>
  <c r="D284" i="14"/>
  <c r="D283" i="14"/>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99" i="14"/>
  <c r="D98" i="14"/>
  <c r="D97" i="14"/>
  <c r="D96" i="14"/>
  <c r="D95" i="14"/>
  <c r="D94" i="14"/>
  <c r="D93" i="14"/>
  <c r="D92" i="14"/>
  <c r="D91" i="14"/>
  <c r="D90" i="14"/>
  <c r="D89" i="14"/>
  <c r="D88" i="14"/>
  <c r="D87" i="14"/>
  <c r="D86" i="14"/>
  <c r="D85" i="14"/>
  <c r="D84" i="14"/>
  <c r="D83" i="14"/>
  <c r="D82" i="14"/>
  <c r="D81" i="14"/>
  <c r="D80" i="14"/>
  <c r="D71" i="14"/>
  <c r="D70" i="14"/>
  <c r="D69" i="14"/>
  <c r="D68" i="14"/>
  <c r="D67" i="14"/>
  <c r="D64" i="14"/>
  <c r="D63" i="14"/>
  <c r="D42" i="14"/>
  <c r="D41" i="14"/>
  <c r="D40" i="14"/>
  <c r="D39" i="14"/>
  <c r="D38" i="14"/>
  <c r="D37" i="14"/>
  <c r="D36" i="14"/>
  <c r="D35" i="14"/>
  <c r="D34" i="14"/>
  <c r="D33" i="14"/>
  <c r="D32" i="14"/>
  <c r="D31"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M2" i="12"/>
  <c r="N2" i="12" s="1"/>
  <c r="O2" i="12" s="1"/>
  <c r="P2" i="12" s="1"/>
  <c r="Q2" i="12" s="1"/>
  <c r="R2" i="12" s="1"/>
  <c r="S2" i="12" s="1"/>
  <c r="T2" i="12" s="1"/>
  <c r="U2" i="12" s="1"/>
  <c r="V2" i="12" s="1"/>
  <c r="W2" i="12" s="1"/>
  <c r="X2" i="12" s="1"/>
  <c r="Y2" i="12" s="1"/>
  <c r="Z2" i="12" s="1"/>
  <c r="AA2" i="12" s="1"/>
  <c r="AB2" i="12" s="1"/>
  <c r="AC2" i="12" s="1"/>
  <c r="AD2" i="12" s="1"/>
  <c r="AE2" i="12" s="1"/>
  <c r="AF2" i="12" s="1"/>
  <c r="AG2" i="12" s="1"/>
  <c r="AH2" i="12" s="1"/>
  <c r="AI2" i="12" s="1"/>
  <c r="AJ2" i="12" s="1"/>
  <c r="AK2" i="12" s="1"/>
  <c r="AL2" i="12" s="1"/>
  <c r="AM2" i="12" s="1"/>
  <c r="B14" i="6"/>
  <c r="B13" i="6"/>
  <c r="B12" i="6"/>
  <c r="B11" i="6"/>
  <c r="B10" i="6"/>
  <c r="B9" i="6"/>
  <c r="B8" i="6"/>
  <c r="B7" i="6"/>
  <c r="B6" i="6"/>
  <c r="B5" i="6"/>
  <c r="B4" i="6"/>
  <c r="B3" i="6"/>
  <c r="B2" i="6"/>
  <c r="B1004" i="14"/>
  <c r="B1003" i="14"/>
  <c r="B1002" i="14"/>
  <c r="B1001" i="14"/>
  <c r="B1000" i="14"/>
  <c r="B999" i="14"/>
  <c r="B998" i="14"/>
  <c r="B997" i="14"/>
  <c r="B996" i="14"/>
  <c r="B995" i="14"/>
  <c r="B994" i="14"/>
  <c r="B993" i="14"/>
  <c r="B992" i="14"/>
  <c r="B991" i="14"/>
  <c r="B990" i="14"/>
  <c r="B989" i="14"/>
  <c r="B988" i="14"/>
  <c r="B987" i="14"/>
  <c r="B986" i="14"/>
  <c r="B985" i="14"/>
  <c r="B984" i="14"/>
  <c r="B983" i="14"/>
  <c r="B982" i="14"/>
  <c r="B981" i="14"/>
  <c r="B980" i="14"/>
  <c r="B979" i="14"/>
  <c r="B978" i="14"/>
  <c r="B977" i="14"/>
  <c r="B976" i="14"/>
  <c r="B975" i="14"/>
  <c r="B974" i="14"/>
  <c r="B973" i="14"/>
  <c r="B972" i="14"/>
  <c r="B971" i="14"/>
  <c r="B970" i="14"/>
  <c r="B969" i="14"/>
  <c r="B968" i="14"/>
  <c r="B967" i="14"/>
  <c r="B966" i="14"/>
  <c r="B965" i="14"/>
  <c r="B964" i="14"/>
  <c r="B963" i="14"/>
  <c r="B962" i="14"/>
  <c r="B961" i="14"/>
  <c r="B960" i="14"/>
  <c r="B959" i="14"/>
  <c r="B958" i="14"/>
  <c r="B957" i="14"/>
  <c r="B956" i="14"/>
  <c r="B955" i="14"/>
  <c r="B954" i="14"/>
  <c r="B953" i="14"/>
  <c r="B952" i="14"/>
  <c r="B951" i="14"/>
  <c r="B950" i="14"/>
  <c r="B949" i="14"/>
  <c r="B948" i="14"/>
  <c r="B947" i="14"/>
  <c r="B946" i="14"/>
  <c r="B945" i="14"/>
  <c r="B944" i="14"/>
  <c r="B943" i="14"/>
  <c r="B942" i="14"/>
  <c r="B941" i="14"/>
  <c r="B940" i="14"/>
  <c r="B939" i="14"/>
  <c r="B938" i="14"/>
  <c r="B937" i="14"/>
  <c r="B936" i="14"/>
  <c r="B935" i="14"/>
  <c r="B934" i="14"/>
  <c r="B933" i="14"/>
  <c r="B932" i="14"/>
  <c r="B931" i="14"/>
  <c r="B930" i="14"/>
  <c r="B929" i="14"/>
  <c r="B928" i="14"/>
  <c r="B927" i="14"/>
  <c r="B926" i="14"/>
  <c r="B925" i="14"/>
  <c r="B924" i="14"/>
  <c r="B923" i="14"/>
  <c r="B922" i="14"/>
  <c r="B921" i="14"/>
  <c r="B920" i="14"/>
  <c r="B919" i="14"/>
  <c r="B918" i="14"/>
  <c r="B917" i="14"/>
  <c r="B916" i="14"/>
  <c r="B915" i="14"/>
  <c r="B914" i="14"/>
  <c r="B913" i="14"/>
  <c r="B912" i="14"/>
  <c r="B911" i="14"/>
  <c r="B910" i="14"/>
  <c r="B909" i="14"/>
  <c r="B908" i="14"/>
  <c r="B907" i="14"/>
  <c r="B906" i="14"/>
  <c r="B905" i="14"/>
  <c r="B904" i="14"/>
  <c r="B903" i="14"/>
  <c r="B902" i="14"/>
  <c r="B901" i="14"/>
  <c r="B900" i="14"/>
  <c r="B899" i="14"/>
  <c r="B898" i="14"/>
  <c r="B897" i="14"/>
  <c r="B896" i="14"/>
  <c r="B895" i="14"/>
  <c r="B894" i="14"/>
  <c r="B893" i="14"/>
  <c r="B892" i="14"/>
  <c r="B891" i="14"/>
  <c r="B890" i="14"/>
  <c r="B889" i="14"/>
  <c r="B888" i="14"/>
  <c r="B887" i="14"/>
  <c r="B886" i="14"/>
  <c r="B885" i="14"/>
  <c r="B884" i="14"/>
  <c r="B883" i="14"/>
  <c r="B882" i="14"/>
  <c r="B881" i="14"/>
  <c r="B880" i="14"/>
  <c r="B879" i="14"/>
  <c r="B878" i="14"/>
  <c r="B877" i="14"/>
  <c r="B876" i="14"/>
  <c r="B875" i="14"/>
  <c r="B874" i="14"/>
  <c r="B873" i="14"/>
  <c r="B872" i="14"/>
  <c r="B871" i="14"/>
  <c r="B870" i="14"/>
  <c r="B869" i="14"/>
  <c r="B868" i="14"/>
  <c r="B867" i="14"/>
  <c r="B866" i="14"/>
  <c r="B865" i="14"/>
  <c r="B864" i="14"/>
  <c r="B863" i="14"/>
  <c r="B862" i="14"/>
  <c r="B861" i="14"/>
  <c r="B860" i="14"/>
  <c r="B859" i="14"/>
  <c r="B858" i="14"/>
  <c r="B857" i="14"/>
  <c r="B856" i="14"/>
  <c r="B855" i="14"/>
  <c r="B854" i="14"/>
  <c r="B853" i="14"/>
  <c r="B852" i="14"/>
  <c r="B851" i="14"/>
  <c r="B850" i="14"/>
  <c r="B849" i="14"/>
  <c r="B848" i="14"/>
  <c r="B847" i="14"/>
  <c r="B846" i="14"/>
  <c r="B845" i="14"/>
  <c r="B844" i="14"/>
  <c r="B843" i="14"/>
  <c r="B842" i="14"/>
  <c r="B841" i="14"/>
  <c r="B840" i="14"/>
  <c r="B839" i="14"/>
  <c r="B838" i="14"/>
  <c r="B837" i="14"/>
  <c r="B836" i="14"/>
  <c r="B835" i="14"/>
  <c r="B834" i="14"/>
  <c r="B833" i="14"/>
  <c r="B832" i="14"/>
  <c r="B831" i="14"/>
  <c r="B830" i="14"/>
  <c r="B829" i="14"/>
  <c r="B828" i="14"/>
  <c r="B827" i="14"/>
  <c r="B826" i="14"/>
  <c r="B825" i="14"/>
  <c r="B824" i="14"/>
  <c r="B823" i="14"/>
  <c r="B822" i="14"/>
  <c r="B821" i="14"/>
  <c r="B820" i="14"/>
  <c r="B819" i="14"/>
  <c r="B818" i="14"/>
  <c r="B817" i="14"/>
  <c r="B816" i="14"/>
  <c r="B815" i="14"/>
  <c r="B814" i="14"/>
  <c r="B813" i="14"/>
  <c r="B812" i="14"/>
  <c r="B811" i="14"/>
  <c r="B810" i="14"/>
  <c r="B809" i="14"/>
  <c r="B808" i="14"/>
  <c r="B807" i="14"/>
  <c r="B806" i="14"/>
  <c r="B805" i="14"/>
  <c r="B804" i="14"/>
  <c r="B803" i="14"/>
  <c r="B802" i="14"/>
  <c r="B801" i="14"/>
  <c r="B800" i="14"/>
  <c r="B799" i="14"/>
  <c r="B798" i="14"/>
  <c r="B797" i="14"/>
  <c r="B796" i="14"/>
  <c r="B795" i="14"/>
  <c r="B794" i="14"/>
  <c r="B793" i="14"/>
  <c r="B792" i="14"/>
  <c r="B791" i="14"/>
  <c r="B790" i="14"/>
  <c r="B789" i="14"/>
  <c r="B788" i="14"/>
  <c r="B787" i="14"/>
  <c r="B786" i="14"/>
  <c r="B785" i="14"/>
  <c r="B784" i="14"/>
  <c r="B783" i="14"/>
  <c r="B782" i="14"/>
  <c r="B781" i="14"/>
  <c r="B780" i="14"/>
  <c r="B779" i="14"/>
  <c r="B778" i="14"/>
  <c r="B777" i="14"/>
  <c r="B776" i="14"/>
  <c r="B775" i="14"/>
  <c r="B774" i="14"/>
  <c r="B773" i="14"/>
  <c r="B772" i="14"/>
  <c r="B771" i="14"/>
  <c r="B770" i="14"/>
  <c r="B769" i="14"/>
  <c r="B768" i="14"/>
  <c r="B767" i="14"/>
  <c r="B766" i="14"/>
  <c r="B765" i="14"/>
  <c r="B764" i="14"/>
  <c r="B763" i="14"/>
  <c r="B762" i="14"/>
  <c r="B761" i="14"/>
  <c r="B760" i="14"/>
  <c r="B759" i="14"/>
  <c r="B758" i="14"/>
  <c r="B757" i="14"/>
  <c r="B756" i="14"/>
  <c r="B755" i="14"/>
  <c r="B754" i="14"/>
  <c r="B753" i="14"/>
  <c r="B752" i="14"/>
  <c r="B751" i="14"/>
  <c r="B750" i="14"/>
  <c r="B749" i="14"/>
  <c r="B748" i="14"/>
  <c r="B747" i="14"/>
  <c r="B746" i="14"/>
  <c r="B745" i="14"/>
  <c r="B744" i="14"/>
  <c r="B743" i="14"/>
  <c r="B742" i="14"/>
  <c r="B741" i="14"/>
  <c r="B740" i="14"/>
  <c r="B739" i="14"/>
  <c r="B738" i="14"/>
  <c r="B737" i="14"/>
  <c r="B736" i="14"/>
  <c r="B735" i="14"/>
  <c r="B734" i="14"/>
  <c r="B733" i="14"/>
  <c r="B732" i="14"/>
  <c r="B731" i="14"/>
  <c r="B730" i="14"/>
  <c r="B729" i="14"/>
  <c r="B728" i="14"/>
  <c r="B727" i="14"/>
  <c r="B726" i="14"/>
  <c r="B725" i="14"/>
  <c r="B724" i="14"/>
  <c r="B723" i="14"/>
  <c r="B722" i="14"/>
  <c r="B721" i="14"/>
  <c r="B720" i="14"/>
  <c r="B719" i="14"/>
  <c r="B718" i="14"/>
  <c r="B717" i="14"/>
  <c r="B716" i="14"/>
  <c r="B715" i="14"/>
  <c r="B714" i="14"/>
  <c r="B713" i="14"/>
  <c r="B712" i="14"/>
  <c r="B711" i="14"/>
  <c r="B710" i="14"/>
  <c r="B709" i="14"/>
  <c r="B708" i="14"/>
  <c r="B707" i="14"/>
  <c r="B706" i="14"/>
  <c r="B705" i="14"/>
  <c r="B704" i="14"/>
  <c r="B703" i="14"/>
  <c r="B702" i="14"/>
  <c r="B701" i="14"/>
  <c r="B700" i="14"/>
  <c r="B699" i="14"/>
  <c r="B698" i="14"/>
  <c r="B697" i="14"/>
  <c r="B696" i="14"/>
  <c r="B695" i="14"/>
  <c r="B694" i="14"/>
  <c r="B693" i="14"/>
  <c r="B692" i="14"/>
  <c r="B691" i="14"/>
  <c r="B690" i="14"/>
  <c r="B689" i="14"/>
  <c r="B688" i="14"/>
  <c r="B687" i="14"/>
  <c r="B686" i="14"/>
  <c r="B685" i="14"/>
  <c r="B684" i="14"/>
  <c r="B683" i="14"/>
  <c r="B682" i="14"/>
  <c r="B681" i="14"/>
  <c r="B680" i="14"/>
  <c r="B679" i="14"/>
  <c r="B678" i="14"/>
  <c r="B677" i="14"/>
  <c r="B676" i="14"/>
  <c r="B675" i="14"/>
  <c r="B674" i="14"/>
  <c r="B673" i="14"/>
  <c r="B672" i="14"/>
  <c r="B671" i="14"/>
  <c r="B670" i="14"/>
  <c r="B669" i="14"/>
  <c r="B668" i="14"/>
  <c r="B667" i="14"/>
  <c r="B666" i="14"/>
  <c r="B665" i="14"/>
  <c r="B664" i="14"/>
  <c r="B663" i="14"/>
  <c r="B662" i="14"/>
  <c r="B661" i="14"/>
  <c r="B660" i="14"/>
  <c r="B659" i="14"/>
  <c r="B658" i="14"/>
  <c r="B657" i="14"/>
  <c r="B656" i="14"/>
  <c r="B655" i="14"/>
  <c r="B654" i="14"/>
  <c r="B653" i="14"/>
  <c r="B652" i="14"/>
  <c r="B651" i="14"/>
  <c r="B650" i="14"/>
  <c r="B649" i="14"/>
  <c r="B648" i="14"/>
  <c r="B647" i="14"/>
  <c r="B646" i="14"/>
  <c r="B645" i="14"/>
  <c r="B644" i="14"/>
  <c r="B643" i="14"/>
  <c r="B642" i="14"/>
  <c r="B641" i="14"/>
  <c r="B640" i="14"/>
  <c r="B639" i="14"/>
  <c r="B638" i="14"/>
  <c r="B637" i="14"/>
  <c r="B636" i="14"/>
  <c r="B635" i="14"/>
  <c r="B634" i="14"/>
  <c r="B633" i="14"/>
  <c r="B632" i="14"/>
  <c r="B631" i="14"/>
  <c r="B630" i="14"/>
  <c r="B629" i="14"/>
  <c r="B628" i="14"/>
  <c r="B627" i="14"/>
  <c r="B626" i="14"/>
  <c r="B625" i="14"/>
  <c r="B624" i="14"/>
  <c r="B623" i="14"/>
  <c r="B622" i="14"/>
  <c r="B621" i="14"/>
  <c r="B620" i="14"/>
  <c r="B619" i="14"/>
  <c r="B618" i="14"/>
  <c r="B617" i="14"/>
  <c r="B616" i="14"/>
  <c r="B615" i="14"/>
  <c r="B614" i="14"/>
  <c r="B613" i="14"/>
  <c r="B612" i="14"/>
  <c r="B611" i="14"/>
  <c r="B610" i="14"/>
  <c r="B609" i="14"/>
  <c r="B608" i="14"/>
  <c r="B607" i="14"/>
  <c r="B606" i="14"/>
  <c r="B605" i="14"/>
  <c r="B604" i="14"/>
  <c r="B603" i="14"/>
  <c r="B602" i="14"/>
  <c r="B601" i="14"/>
  <c r="B600" i="14"/>
  <c r="B599" i="14"/>
  <c r="B598" i="14"/>
  <c r="B597" i="14"/>
  <c r="B596" i="14"/>
  <c r="B595" i="14"/>
  <c r="B594" i="14"/>
  <c r="B593" i="14"/>
  <c r="B592" i="14"/>
  <c r="B591" i="14"/>
  <c r="B590" i="14"/>
  <c r="B589" i="14"/>
  <c r="B588" i="14"/>
  <c r="B587" i="14"/>
  <c r="B586" i="14"/>
  <c r="B585" i="14"/>
  <c r="B584" i="14"/>
  <c r="B583" i="14"/>
  <c r="B582" i="14"/>
  <c r="B581" i="14"/>
  <c r="B580" i="14"/>
  <c r="B579" i="14"/>
  <c r="B578" i="14"/>
  <c r="B577" i="14"/>
  <c r="B576" i="14"/>
  <c r="B575" i="14"/>
  <c r="B574" i="14"/>
  <c r="B573" i="14"/>
  <c r="B572" i="14"/>
  <c r="B571" i="14"/>
  <c r="B570" i="14"/>
  <c r="B569" i="14"/>
  <c r="B568" i="14"/>
  <c r="B567" i="14"/>
  <c r="B566" i="14"/>
  <c r="B565" i="14"/>
  <c r="B564" i="14"/>
  <c r="B563" i="14"/>
  <c r="B562" i="14"/>
  <c r="B561" i="14"/>
  <c r="B560" i="14"/>
  <c r="B559" i="14"/>
  <c r="B558" i="14"/>
  <c r="B557" i="14"/>
  <c r="B556" i="14"/>
  <c r="B555" i="14"/>
  <c r="B554" i="14"/>
  <c r="B553" i="14"/>
  <c r="B552" i="14"/>
  <c r="B551" i="14"/>
  <c r="B550" i="14"/>
  <c r="B549" i="14"/>
  <c r="B548" i="14"/>
  <c r="B547" i="14"/>
  <c r="B546" i="14"/>
  <c r="B545" i="14"/>
  <c r="B544" i="14"/>
  <c r="B543" i="14"/>
  <c r="B542" i="14"/>
  <c r="B541" i="14"/>
  <c r="B540" i="14"/>
  <c r="B539" i="14"/>
  <c r="B538" i="14"/>
  <c r="B537" i="14"/>
  <c r="B536" i="14"/>
  <c r="B535" i="14"/>
  <c r="B534" i="14"/>
  <c r="B533" i="14"/>
  <c r="B532" i="14"/>
  <c r="B531" i="14"/>
  <c r="B530" i="14"/>
  <c r="B529" i="14"/>
  <c r="B528" i="14"/>
  <c r="B527" i="14"/>
  <c r="B526" i="14"/>
  <c r="B525" i="14"/>
  <c r="B524" i="14"/>
  <c r="B523" i="14"/>
  <c r="B522" i="14"/>
  <c r="B521" i="14"/>
  <c r="B520" i="14"/>
  <c r="B519" i="14"/>
  <c r="B518" i="14"/>
  <c r="B517" i="14"/>
  <c r="B516" i="14"/>
  <c r="B515" i="14"/>
  <c r="B514" i="14"/>
  <c r="B513" i="14"/>
  <c r="B512" i="14"/>
  <c r="B511" i="14"/>
  <c r="B510" i="14"/>
  <c r="B509" i="14"/>
  <c r="B508" i="14"/>
  <c r="B507" i="14"/>
  <c r="B506" i="14"/>
  <c r="B505" i="14"/>
  <c r="B504" i="14"/>
  <c r="B503" i="14"/>
  <c r="B502" i="14"/>
  <c r="B501" i="14"/>
  <c r="B500" i="14"/>
  <c r="B499" i="14"/>
  <c r="B498" i="14"/>
  <c r="B497" i="14"/>
  <c r="B496" i="14"/>
  <c r="B495" i="14"/>
  <c r="B494" i="14"/>
  <c r="B493" i="14"/>
  <c r="B492" i="14"/>
  <c r="B491" i="14"/>
  <c r="B490" i="14"/>
  <c r="B489" i="14"/>
  <c r="B488" i="14"/>
  <c r="B487" i="14"/>
  <c r="B486" i="14"/>
  <c r="B485" i="14"/>
  <c r="B484" i="14"/>
  <c r="B483" i="14"/>
  <c r="B482" i="14"/>
  <c r="B481" i="14"/>
  <c r="B480" i="14"/>
  <c r="B479" i="14"/>
  <c r="B478" i="14"/>
  <c r="B477" i="14"/>
  <c r="B476" i="14"/>
  <c r="B475" i="14"/>
  <c r="B474" i="14"/>
  <c r="B473" i="14"/>
  <c r="B472" i="14"/>
  <c r="B471" i="14"/>
  <c r="B470" i="14"/>
  <c r="B469" i="14"/>
  <c r="B468" i="14"/>
  <c r="B467" i="14"/>
  <c r="B466" i="14"/>
  <c r="B465" i="14"/>
  <c r="B464" i="14"/>
  <c r="B463" i="14"/>
  <c r="B462" i="14"/>
  <c r="B461" i="14"/>
  <c r="B460" i="14"/>
  <c r="B459" i="14"/>
  <c r="B458" i="14"/>
  <c r="B457" i="14"/>
  <c r="B456" i="14"/>
  <c r="B455" i="14"/>
  <c r="B454" i="14"/>
  <c r="B453" i="14"/>
  <c r="B452" i="14"/>
  <c r="B451" i="14"/>
  <c r="B450" i="14"/>
  <c r="B449" i="14"/>
  <c r="B448" i="14"/>
  <c r="B447" i="14"/>
  <c r="B446" i="14"/>
  <c r="B445" i="14"/>
  <c r="B444" i="14"/>
  <c r="B443" i="14"/>
  <c r="B442" i="14"/>
  <c r="B441" i="14"/>
  <c r="B440" i="14"/>
  <c r="B439" i="14"/>
  <c r="B438" i="14"/>
  <c r="B437" i="14"/>
  <c r="B436" i="14"/>
  <c r="B435" i="14"/>
  <c r="B434" i="14"/>
  <c r="B433" i="14"/>
  <c r="B432" i="14"/>
  <c r="B431" i="14"/>
  <c r="B430" i="14"/>
  <c r="B429" i="14"/>
  <c r="B428" i="14"/>
  <c r="B427" i="14"/>
  <c r="B426" i="14"/>
  <c r="B425" i="14"/>
  <c r="B424" i="14"/>
  <c r="B423" i="14"/>
  <c r="B422" i="14"/>
  <c r="B421" i="14"/>
  <c r="B420" i="14"/>
  <c r="B419" i="14"/>
  <c r="B418" i="14"/>
  <c r="B417" i="14"/>
  <c r="B416" i="14"/>
  <c r="B415" i="14"/>
  <c r="B414" i="14"/>
  <c r="B413" i="14"/>
  <c r="B412" i="14"/>
  <c r="B411" i="14"/>
  <c r="B410" i="14"/>
  <c r="B409" i="14"/>
  <c r="B408" i="14"/>
  <c r="B407" i="14"/>
  <c r="B406" i="14"/>
  <c r="B405" i="14"/>
  <c r="B404" i="14"/>
  <c r="B403" i="14"/>
  <c r="B402" i="14"/>
  <c r="B401" i="14"/>
  <c r="B400" i="14"/>
  <c r="B399" i="14"/>
  <c r="B398" i="14"/>
  <c r="B397" i="14"/>
  <c r="B396" i="14"/>
  <c r="B395" i="14"/>
  <c r="B394" i="14"/>
  <c r="B393" i="14"/>
  <c r="B392" i="14"/>
  <c r="B391" i="14"/>
  <c r="B390" i="14"/>
  <c r="B389" i="14"/>
  <c r="B388" i="14"/>
  <c r="B387" i="14"/>
  <c r="B386" i="14"/>
  <c r="B385" i="14"/>
  <c r="B384" i="14"/>
  <c r="B383" i="14"/>
  <c r="B382" i="14"/>
  <c r="B381" i="14"/>
  <c r="B380" i="14"/>
  <c r="B379" i="14"/>
  <c r="B378" i="14"/>
  <c r="B377" i="14"/>
  <c r="B376" i="14"/>
  <c r="B375" i="14"/>
  <c r="B374" i="14"/>
  <c r="B373" i="14"/>
  <c r="B372" i="14"/>
  <c r="B371" i="14"/>
  <c r="B370" i="14"/>
  <c r="B369" i="14"/>
  <c r="B368" i="14"/>
  <c r="B367" i="14"/>
  <c r="B366" i="14"/>
  <c r="B365" i="14"/>
  <c r="B364" i="14"/>
  <c r="B363" i="14"/>
  <c r="B362" i="14"/>
  <c r="B361" i="14"/>
  <c r="B360" i="14"/>
  <c r="B359" i="14"/>
  <c r="B358" i="14"/>
  <c r="B357" i="14"/>
  <c r="B356" i="14"/>
  <c r="B355" i="14"/>
  <c r="B354" i="14"/>
  <c r="B353" i="14"/>
  <c r="B352" i="14"/>
  <c r="B351" i="14"/>
  <c r="B350" i="14"/>
  <c r="B349" i="14"/>
  <c r="B348" i="14"/>
  <c r="B347" i="14"/>
  <c r="B346" i="14"/>
  <c r="B345" i="14"/>
  <c r="B344" i="14"/>
  <c r="B343" i="14"/>
  <c r="B342" i="14"/>
  <c r="B341" i="14"/>
  <c r="B340" i="14"/>
  <c r="B339" i="14"/>
  <c r="B338" i="14"/>
  <c r="B337" i="14"/>
  <c r="B336" i="14"/>
  <c r="B335" i="14"/>
  <c r="B334" i="14"/>
  <c r="B333" i="14"/>
  <c r="B332" i="14"/>
  <c r="B331" i="14"/>
  <c r="B330" i="14"/>
  <c r="B329" i="14"/>
  <c r="B328" i="14"/>
  <c r="B327" i="14"/>
  <c r="B326" i="14"/>
  <c r="B325" i="14"/>
  <c r="B324" i="14"/>
  <c r="B323" i="14"/>
  <c r="B322" i="14"/>
  <c r="B321" i="14"/>
  <c r="B320" i="14"/>
  <c r="B319" i="14"/>
  <c r="B318" i="14"/>
  <c r="B317" i="14"/>
  <c r="B316" i="14"/>
  <c r="B315" i="14"/>
  <c r="B314" i="14"/>
  <c r="B313" i="14"/>
  <c r="B312" i="14"/>
  <c r="B311" i="14"/>
  <c r="B310" i="14"/>
  <c r="B309" i="14"/>
  <c r="B308" i="14"/>
  <c r="B307" i="14"/>
  <c r="B306" i="14"/>
  <c r="B305" i="14"/>
  <c r="B304" i="14"/>
  <c r="B303" i="14"/>
  <c r="B302" i="14"/>
  <c r="B301" i="14"/>
  <c r="B300" i="14"/>
  <c r="B299" i="14"/>
  <c r="B298" i="14"/>
  <c r="B297" i="14"/>
  <c r="B296" i="14"/>
  <c r="B295" i="14"/>
  <c r="B294" i="14"/>
  <c r="B293" i="14"/>
  <c r="B292" i="14"/>
  <c r="B291" i="14"/>
  <c r="B290" i="14"/>
  <c r="B289" i="14"/>
  <c r="B288" i="14"/>
  <c r="B287" i="14"/>
  <c r="B286" i="14"/>
  <c r="B285" i="14"/>
  <c r="B284" i="14"/>
  <c r="B283" i="14"/>
  <c r="B282" i="14"/>
  <c r="B281" i="14"/>
  <c r="B280" i="14"/>
  <c r="B279" i="14"/>
  <c r="B278" i="14"/>
  <c r="B277" i="14"/>
  <c r="B276" i="14"/>
  <c r="B275" i="14"/>
  <c r="B274" i="14"/>
  <c r="B273" i="14"/>
  <c r="B272" i="14"/>
  <c r="B271" i="14"/>
  <c r="B270" i="14"/>
  <c r="B269" i="14"/>
  <c r="B268" i="14"/>
  <c r="B267" i="14"/>
  <c r="B266" i="14"/>
  <c r="B265" i="14"/>
  <c r="B264" i="14"/>
  <c r="B263" i="14"/>
  <c r="B262" i="14"/>
  <c r="B261" i="14"/>
  <c r="B260" i="14"/>
  <c r="B259" i="14"/>
  <c r="B258" i="14"/>
  <c r="B257" i="14"/>
  <c r="B256" i="14"/>
  <c r="B255" i="14"/>
  <c r="B254" i="14"/>
  <c r="B253" i="14"/>
  <c r="B252" i="14"/>
  <c r="B251" i="14"/>
  <c r="B250" i="14"/>
  <c r="B249" i="14"/>
  <c r="B248" i="14"/>
  <c r="B247" i="14"/>
  <c r="B246" i="14"/>
  <c r="B245" i="14"/>
  <c r="B244" i="14"/>
  <c r="B243" i="14"/>
  <c r="B242" i="14"/>
  <c r="B241" i="14"/>
  <c r="B240" i="14"/>
  <c r="B239" i="14"/>
  <c r="B238" i="14"/>
  <c r="B237" i="14"/>
  <c r="B236" i="14"/>
  <c r="B235" i="14"/>
  <c r="B234" i="14"/>
  <c r="B233" i="14"/>
  <c r="B232" i="14"/>
  <c r="B231" i="14"/>
  <c r="B230" i="14"/>
  <c r="B229" i="14"/>
  <c r="B228" i="14"/>
  <c r="B227" i="14"/>
  <c r="B226" i="14"/>
  <c r="B225" i="14"/>
  <c r="B224" i="14"/>
  <c r="B223" i="14"/>
  <c r="B222" i="14"/>
  <c r="B221" i="14"/>
  <c r="B220" i="14"/>
  <c r="B219" i="14"/>
  <c r="B218" i="14"/>
  <c r="B217" i="14"/>
  <c r="B216" i="14"/>
  <c r="B215" i="14"/>
  <c r="B214" i="14"/>
  <c r="B213" i="14"/>
  <c r="B212" i="14"/>
  <c r="B211" i="14"/>
  <c r="B210" i="14"/>
  <c r="B209" i="14"/>
  <c r="B208" i="14"/>
  <c r="B207" i="14"/>
  <c r="B206" i="14"/>
  <c r="B205" i="14"/>
  <c r="B204" i="14"/>
  <c r="B203" i="14"/>
  <c r="B202" i="14"/>
  <c r="B201" i="14"/>
  <c r="B200" i="14"/>
  <c r="B199" i="14"/>
  <c r="B198" i="14"/>
  <c r="B197" i="14"/>
  <c r="B196" i="14"/>
  <c r="B195" i="14"/>
  <c r="B194" i="14"/>
  <c r="B193" i="14"/>
  <c r="B192" i="14"/>
  <c r="B191" i="14"/>
  <c r="B190" i="14"/>
  <c r="B189" i="14"/>
  <c r="B188" i="14"/>
  <c r="B187" i="14"/>
  <c r="B186" i="14"/>
  <c r="B185" i="14"/>
  <c r="B184" i="14"/>
  <c r="B183" i="14"/>
  <c r="B182" i="14"/>
  <c r="B181" i="14"/>
  <c r="B180" i="14"/>
  <c r="B179" i="14"/>
  <c r="B178" i="14"/>
  <c r="B177" i="14"/>
  <c r="B176" i="14"/>
  <c r="B175" i="14"/>
  <c r="B174" i="14"/>
  <c r="B173" i="14"/>
  <c r="B172" i="14"/>
  <c r="B171" i="14"/>
  <c r="B170" i="14"/>
  <c r="B169" i="14"/>
  <c r="B168" i="14"/>
  <c r="B167" i="14"/>
  <c r="B166" i="14"/>
  <c r="B162" i="14"/>
  <c r="B161" i="14"/>
  <c r="B160" i="14"/>
  <c r="B159" i="14"/>
  <c r="B158" i="14"/>
  <c r="B157" i="14"/>
  <c r="B156" i="14"/>
  <c r="B155" i="14"/>
  <c r="B154" i="14"/>
  <c r="B153" i="14"/>
  <c r="B152" i="14"/>
  <c r="B151" i="14"/>
  <c r="B150" i="14"/>
  <c r="B149" i="14"/>
  <c r="B148" i="14"/>
  <c r="B147" i="14"/>
  <c r="B144" i="14"/>
  <c r="B143" i="14"/>
  <c r="B142" i="14"/>
  <c r="B141" i="14"/>
  <c r="B140" i="14"/>
  <c r="B139" i="14"/>
  <c r="B138" i="14"/>
  <c r="B137" i="14"/>
  <c r="B136" i="14"/>
  <c r="B135" i="14"/>
  <c r="B134" i="14"/>
  <c r="B133" i="14"/>
  <c r="B132" i="14"/>
  <c r="B131" i="14"/>
  <c r="B130" i="14"/>
  <c r="B129" i="14"/>
  <c r="B128" i="14"/>
  <c r="B127" i="14"/>
  <c r="B126" i="14"/>
  <c r="B125" i="14"/>
  <c r="B124" i="14"/>
  <c r="B123" i="14"/>
  <c r="B122" i="14"/>
  <c r="B121" i="14"/>
  <c r="B120" i="14"/>
  <c r="B119" i="14"/>
  <c r="B118" i="14"/>
  <c r="B117" i="14"/>
  <c r="B116" i="14"/>
  <c r="B115" i="14"/>
  <c r="B114" i="14"/>
  <c r="B113" i="14"/>
  <c r="B112" i="14"/>
  <c r="B111" i="14"/>
  <c r="B110" i="14"/>
  <c r="B109" i="14"/>
  <c r="B108" i="14"/>
  <c r="B107" i="14"/>
  <c r="B106" i="14"/>
  <c r="B105" i="14"/>
  <c r="B104" i="14"/>
  <c r="B103" i="14"/>
  <c r="B102" i="14"/>
  <c r="B99" i="14"/>
  <c r="B98" i="14"/>
  <c r="B97" i="14"/>
  <c r="B96" i="14"/>
  <c r="B95" i="14"/>
  <c r="B94" i="14"/>
  <c r="B93" i="14"/>
  <c r="B92" i="14"/>
  <c r="B91" i="14"/>
  <c r="B90" i="14"/>
  <c r="B89" i="14"/>
  <c r="B88" i="14"/>
  <c r="B87" i="14"/>
  <c r="B86" i="14"/>
  <c r="B85" i="14"/>
  <c r="B84" i="14"/>
  <c r="B83" i="14"/>
  <c r="B82" i="14"/>
  <c r="B81" i="14"/>
  <c r="B80" i="14"/>
  <c r="B71" i="14"/>
  <c r="B70" i="14"/>
  <c r="B69" i="14"/>
  <c r="B68" i="14"/>
  <c r="B67" i="14"/>
  <c r="B64" i="14"/>
  <c r="B63" i="14"/>
  <c r="B42" i="14"/>
  <c r="B41" i="14"/>
  <c r="B40" i="14"/>
  <c r="B39" i="14"/>
  <c r="B38" i="14"/>
  <c r="B37" i="14"/>
  <c r="B36" i="14"/>
  <c r="B35" i="14"/>
  <c r="B34" i="14"/>
  <c r="B33" i="14"/>
  <c r="B32" i="14"/>
  <c r="B31" i="14"/>
  <c r="B27" i="14"/>
  <c r="B26" i="14"/>
  <c r="B25" i="14"/>
  <c r="B24" i="14"/>
  <c r="B23" i="14"/>
  <c r="B22" i="14"/>
  <c r="B21" i="14"/>
  <c r="B20" i="14"/>
  <c r="B19" i="14"/>
  <c r="B18" i="14"/>
  <c r="B17" i="14"/>
  <c r="B16" i="14"/>
  <c r="B15" i="14"/>
  <c r="B14" i="14"/>
  <c r="B13" i="14"/>
  <c r="B12" i="14"/>
  <c r="B11" i="14"/>
  <c r="B10" i="14"/>
  <c r="B9" i="14"/>
  <c r="B8" i="14"/>
  <c r="B7" i="14"/>
  <c r="B6" i="14"/>
  <c r="B5" i="14"/>
  <c r="B3" i="14"/>
  <c r="B2" i="14"/>
</calcChain>
</file>

<file path=xl/comments1.xml><?xml version="1.0" encoding="utf-8"?>
<comments xmlns="http://schemas.openxmlformats.org/spreadsheetml/2006/main">
  <authors>
    <author>Madhusudhanan S | IFMR Rural Finance</author>
  </authors>
  <commentList>
    <comment ref="E2" authorId="0">
      <text>
        <r>
          <rPr>
            <b/>
            <sz val="9"/>
            <color indexed="81"/>
            <rFont val="Tahoma"/>
            <charset val="1"/>
          </rPr>
          <t>Madhusudhanan S | IFMR Rural Finance:</t>
        </r>
        <r>
          <rPr>
            <sz val="9"/>
            <color indexed="81"/>
            <rFont val="Tahoma"/>
            <charset val="1"/>
          </rPr>
          <t xml:space="preserve">
UI Design
1) Translation
2) Label code -field mapping
3) Page flow(routing post action)
4) Mandatory
5) Data type
6) LOV-ENUM
7) page naming
8) Validations</t>
        </r>
      </text>
    </comment>
  </commentList>
</comments>
</file>

<file path=xl/sharedStrings.xml><?xml version="1.0" encoding="utf-8"?>
<sst xmlns="http://schemas.openxmlformats.org/spreadsheetml/2006/main" count="1865" uniqueCount="397">
  <si>
    <t>Loan Booking</t>
  </si>
  <si>
    <t>Collections</t>
  </si>
  <si>
    <t>NA</t>
  </si>
  <si>
    <t>ACH Batch file format</t>
  </si>
  <si>
    <t>Covering letter format for ACH Batch processing</t>
  </si>
  <si>
    <t>ACH Response file format</t>
  </si>
  <si>
    <t>PDC demand excel format</t>
  </si>
  <si>
    <t>PDC bounced cases format</t>
  </si>
  <si>
    <t>ACH/PDC Process</t>
  </si>
  <si>
    <t>Insurance Feed file format</t>
  </si>
  <si>
    <t>Loan Application format</t>
  </si>
  <si>
    <t>Legal Agreement</t>
  </si>
  <si>
    <t>Legal Schedule</t>
  </si>
  <si>
    <t>Loan Sanction Document</t>
  </si>
  <si>
    <t>PHS</t>
  </si>
  <si>
    <t>Other Supporting documents</t>
  </si>
  <si>
    <t xml:space="preserve">Inventory Management </t>
  </si>
  <si>
    <t xml:space="preserve">Reporting </t>
  </si>
  <si>
    <t xml:space="preserve">Product Definition </t>
  </si>
  <si>
    <t>Sl.No</t>
  </si>
  <si>
    <t>Process Name</t>
  </si>
  <si>
    <t>Scope</t>
  </si>
  <si>
    <t>Phase I</t>
  </si>
  <si>
    <t>Document Tracking</t>
  </si>
  <si>
    <t>Remarks</t>
  </si>
  <si>
    <t>Insurance Process</t>
  </si>
  <si>
    <t>Status</t>
  </si>
  <si>
    <t>Kinara</t>
  </si>
  <si>
    <t>Phase II</t>
  </si>
  <si>
    <t>Finance/Accounting (Tally Integration)</t>
  </si>
  <si>
    <t>Pending With</t>
  </si>
  <si>
    <t>Attached final process map.</t>
  </si>
  <si>
    <t>Signed Off</t>
  </si>
  <si>
    <t>-</t>
  </si>
  <si>
    <t>Attached final process map for Collection and Bounce Resolution</t>
  </si>
  <si>
    <t>Tracked under Collections and hence removing this entry from the process list.</t>
  </si>
  <si>
    <t>IRF</t>
  </si>
  <si>
    <t>Pending discussion</t>
  </si>
  <si>
    <t>IRF/Kinara</t>
  </si>
  <si>
    <t>List of Reports along with formats shared by Kinara and will be analyzed by us. We will have a separate discussion on this.</t>
  </si>
  <si>
    <t>https://drive.google.com/file/d/0ByaFA5DUraUDRTlaMEFvcVJROFU/view?usp=sharing</t>
  </si>
  <si>
    <t>https://drive.google.com/file/d/0ByaFA5DUraUDTlotRUdKOGo4dms/view?usp=sharing</t>
  </si>
  <si>
    <t>https://drive.google.com/file/d/0ByaFA5DUraUDVDVXOFpITFVZbTQ/view?usp=sharing</t>
  </si>
  <si>
    <t>https://drive.google.com/file/d/0ByaFA5DUraUDMW9NMVBGVTZEa1k/view?usp=sharing</t>
  </si>
  <si>
    <t>https://drive.google.com/file/d/0ByaFA5DUraUDRWV6N1pjaVpLR1k/view?usp=sharing</t>
  </si>
  <si>
    <t>https://drive.google.com/file/d/0ByaFA5DUraUDS20xT1hxT2YxQXM/view?usp=sharing</t>
  </si>
  <si>
    <t>Process Document Link</t>
  </si>
  <si>
    <t>https://drive.google.com/file/d/0ByaFA5DUraUDTmc2aGw1Rm5ORm8/view?usp=sharing</t>
  </si>
  <si>
    <t>https://drive.google.com/file/d/0ByaFA5DUraUDVGFoSXhqOVNkbkE/view?usp=sharing</t>
  </si>
  <si>
    <t>Week Start --&gt;</t>
  </si>
  <si>
    <t>Responsibility</t>
  </si>
  <si>
    <t>Duration</t>
  </si>
  <si>
    <t>Start Date</t>
  </si>
  <si>
    <t>End Date</t>
  </si>
  <si>
    <t>2 days</t>
  </si>
  <si>
    <t>1 day</t>
  </si>
  <si>
    <t>38 days</t>
  </si>
  <si>
    <t>5 days</t>
  </si>
  <si>
    <t>4 days</t>
  </si>
  <si>
    <t>3 days</t>
  </si>
  <si>
    <t>Planned</t>
  </si>
  <si>
    <t>IRF, Kinara</t>
  </si>
  <si>
    <t>IRF,Kinara</t>
  </si>
  <si>
    <t>27 days</t>
  </si>
  <si>
    <t>28 days</t>
  </si>
  <si>
    <t>Customer Notifications</t>
  </si>
  <si>
    <t>LUC and Social Impact</t>
  </si>
  <si>
    <t>Initial discussion happened with Kinara and documented. Detailed discussion is pending</t>
  </si>
  <si>
    <t>This process map will be prepared by Krithika</t>
  </si>
  <si>
    <t>Draft version shared and comments received from Kinara</t>
  </si>
  <si>
    <t>Kinara shared latest Customer notifications sheet. IRF to review</t>
  </si>
  <si>
    <t>NPA</t>
  </si>
  <si>
    <t>Restructuring</t>
  </si>
  <si>
    <t>Signoff Date</t>
  </si>
  <si>
    <t>Final version received</t>
  </si>
  <si>
    <t>Direct Origination</t>
  </si>
  <si>
    <t>Draft version received from Roshan. Need to review</t>
  </si>
  <si>
    <t>Pending Review</t>
  </si>
  <si>
    <t xml:space="preserve">IRF to send the final Accounting entries document after making changes identified during the discussion with Kinara </t>
  </si>
  <si>
    <t>ETA Date</t>
  </si>
  <si>
    <t>RS002</t>
  </si>
  <si>
    <t>10 days</t>
  </si>
  <si>
    <t>Loan Origination</t>
  </si>
  <si>
    <t>Current Week</t>
  </si>
  <si>
    <t>Stage</t>
  </si>
  <si>
    <t>RM1001</t>
  </si>
  <si>
    <t>RM1002</t>
  </si>
  <si>
    <t>RM1003</t>
  </si>
  <si>
    <t>RM1004</t>
  </si>
  <si>
    <t>RM1005</t>
  </si>
  <si>
    <t>RM1006</t>
  </si>
  <si>
    <t>RM1007</t>
  </si>
  <si>
    <t>RM1008</t>
  </si>
  <si>
    <t>RM1009</t>
  </si>
  <si>
    <t>RM1010</t>
  </si>
  <si>
    <t>RM1011</t>
  </si>
  <si>
    <t>RM1012</t>
  </si>
  <si>
    <t>RM1013</t>
  </si>
  <si>
    <t>RM2001</t>
  </si>
  <si>
    <t>RM2002</t>
  </si>
  <si>
    <t>RM2003</t>
  </si>
  <si>
    <t>Loan Origination process document shared with Kinara on 01-Aug-2016</t>
  </si>
  <si>
    <t>Sign off given with a condition:
For LOC product, fixed percentage will be used in phase I. During Phase II, percentage should be maintained based on amount slab at the product level and derived based on the loan amount.</t>
  </si>
  <si>
    <t>Phase 2</t>
  </si>
  <si>
    <t>Requirements/Process Deep Dive</t>
  </si>
  <si>
    <t>Requirements Signoff</t>
  </si>
  <si>
    <t>UI Design Documents Signoff</t>
  </si>
  <si>
    <t>Test Plan Delivery</t>
  </si>
  <si>
    <t>Migration Discussion</t>
  </si>
  <si>
    <t>Migration Strategy Document</t>
  </si>
  <si>
    <t>Migration Strategy Document Sign off</t>
  </si>
  <si>
    <t>Migration Script Preparation</t>
  </si>
  <si>
    <t>Customization Delivery</t>
  </si>
  <si>
    <t>System Integration Testing</t>
  </si>
  <si>
    <t>User Training</t>
  </si>
  <si>
    <t>UAT Setup</t>
  </si>
  <si>
    <t>Migration Testing Round 1</t>
  </si>
  <si>
    <t>Migration Testing Round 2</t>
  </si>
  <si>
    <t>Migration Sign off</t>
  </si>
  <si>
    <t>User Acceptance Testing</t>
  </si>
  <si>
    <t xml:space="preserve">UAT Sign off </t>
  </si>
  <si>
    <t xml:space="preserve">Go Live </t>
  </si>
  <si>
    <t>Post Live  -Onsite support</t>
  </si>
  <si>
    <t>Activity Start Date</t>
  </si>
  <si>
    <t>Activity End Date</t>
  </si>
  <si>
    <t>Stage ID</t>
  </si>
  <si>
    <t>Process ID</t>
  </si>
  <si>
    <t>Stage Name</t>
  </si>
  <si>
    <t>Activity Description</t>
  </si>
  <si>
    <t>Actual Effort</t>
  </si>
  <si>
    <t>Planned Effort</t>
  </si>
  <si>
    <t>% Completion</t>
  </si>
  <si>
    <t>Loan Booking: Requirement Study</t>
  </si>
  <si>
    <t>ACH/PDC Process: Requirement Study</t>
  </si>
  <si>
    <t>Collections: Requirement Study</t>
  </si>
  <si>
    <t>Document Tracking: Requirement Study</t>
  </si>
  <si>
    <t>Inventory Management: Requirement Study</t>
  </si>
  <si>
    <t>Customer Notifications: Requirement Study</t>
  </si>
  <si>
    <t>Insurance Process: Requirement Study</t>
  </si>
  <si>
    <t>Finance/Accounting (Tally Integration): Requirement Study</t>
  </si>
  <si>
    <t>Product Definition: Requirement Study</t>
  </si>
  <si>
    <t>Write off: Requirement Study</t>
  </si>
  <si>
    <t>NPA: Requirement Study</t>
  </si>
  <si>
    <t>Restructuring: Requirement Study</t>
  </si>
  <si>
    <t>Reporting: Requirement Study</t>
  </si>
  <si>
    <t xml:space="preserve">Phase </t>
  </si>
  <si>
    <t>P1RS001</t>
  </si>
  <si>
    <t>P1RS002</t>
  </si>
  <si>
    <t>P1UI001</t>
  </si>
  <si>
    <t>P1TP001</t>
  </si>
  <si>
    <t>P1MG001</t>
  </si>
  <si>
    <t>P1MG002</t>
  </si>
  <si>
    <t>P1MG003</t>
  </si>
  <si>
    <t>P1MG004</t>
  </si>
  <si>
    <t>P1CD001</t>
  </si>
  <si>
    <t>P1SIT001</t>
  </si>
  <si>
    <t>P1UT001</t>
  </si>
  <si>
    <t>P1UAT001</t>
  </si>
  <si>
    <t>P1MG005</t>
  </si>
  <si>
    <t>P1MG006</t>
  </si>
  <si>
    <t>P1MG007</t>
  </si>
  <si>
    <t>P1MP009</t>
  </si>
  <si>
    <t>P1MP010</t>
  </si>
  <si>
    <t>P1MP011</t>
  </si>
  <si>
    <t>P1MP012</t>
  </si>
  <si>
    <t>P2RS001</t>
  </si>
  <si>
    <t>P2RS002</t>
  </si>
  <si>
    <t>P2UI001</t>
  </si>
  <si>
    <t>P2TP001</t>
  </si>
  <si>
    <t>P2MG001</t>
  </si>
  <si>
    <t>P2MG002</t>
  </si>
  <si>
    <t>P2MG003</t>
  </si>
  <si>
    <t>P2MG004</t>
  </si>
  <si>
    <t>P2CD001</t>
  </si>
  <si>
    <t>P2SIT001</t>
  </si>
  <si>
    <t>P2UT001</t>
  </si>
  <si>
    <t>P2UAT001</t>
  </si>
  <si>
    <t>P2MG005</t>
  </si>
  <si>
    <t>P2MG006</t>
  </si>
  <si>
    <t>P2MG007</t>
  </si>
  <si>
    <t>P2MP009</t>
  </si>
  <si>
    <t>P2MP010</t>
  </si>
  <si>
    <t>P2MP011</t>
  </si>
  <si>
    <t>P2MP012</t>
  </si>
  <si>
    <t>15 days</t>
  </si>
  <si>
    <t>8 days</t>
  </si>
  <si>
    <t>35 days</t>
  </si>
  <si>
    <t>Types of Gantt</t>
  </si>
  <si>
    <t>Actual</t>
  </si>
  <si>
    <t>Gantt For</t>
  </si>
  <si>
    <t>Loan Booking: Sign Off</t>
  </si>
  <si>
    <t>ACH/PDC Process: Sign Off</t>
  </si>
  <si>
    <t>Collections: Sign Off</t>
  </si>
  <si>
    <t>Document Tracking: Sign Off</t>
  </si>
  <si>
    <t>Inventory Management: Sign Off</t>
  </si>
  <si>
    <t>Customer Notifications: Sign Off</t>
  </si>
  <si>
    <t>Insurance Process: Sign Off</t>
  </si>
  <si>
    <t>Finance/Accounting (Tally Integration): Sign Off</t>
  </si>
  <si>
    <t>Product Definition: Sign Off</t>
  </si>
  <si>
    <t>Write off: Sign Off</t>
  </si>
  <si>
    <t>NPA: Sign Off</t>
  </si>
  <si>
    <t>Restructuring: Sign Off</t>
  </si>
  <si>
    <t>Reporting: Sign Off</t>
  </si>
  <si>
    <t>Kinara Capital - Implementation Plan - 2016</t>
  </si>
  <si>
    <t>Migration Strategy Document Preparation</t>
  </si>
  <si>
    <t>Loan Booking: Customization Delivery</t>
  </si>
  <si>
    <t>ACH/PDC Process: Customization Delivery</t>
  </si>
  <si>
    <t>Collections: Customization Delivery</t>
  </si>
  <si>
    <t>Document Tracking: Customization Delivery</t>
  </si>
  <si>
    <t>Inventory Management: Customization Delivery</t>
  </si>
  <si>
    <t>Customer Notifications: Customization Delivery</t>
  </si>
  <si>
    <t>Insurance Process: Customization Delivery</t>
  </si>
  <si>
    <t>Finance/Accounting (Tally Integration): Customization Delivery</t>
  </si>
  <si>
    <t>Product Definition: Customization Delivery</t>
  </si>
  <si>
    <t>Write off: Customization Delivery</t>
  </si>
  <si>
    <t>NPA: Customization Delivery</t>
  </si>
  <si>
    <t>Restructuring: Customization Delivery</t>
  </si>
  <si>
    <t>Reporting: Customization Delivery</t>
  </si>
  <si>
    <t>UI Design Document: Loan Booking</t>
  </si>
  <si>
    <t>UI Design Document: ACH/PDC</t>
  </si>
  <si>
    <t>UI Design Document: Collections</t>
  </si>
  <si>
    <t>UI Design Document: Document Tracking</t>
  </si>
  <si>
    <t>UI Design Document: Inventory Management</t>
  </si>
  <si>
    <t>UI Design Document: Insurance Process</t>
  </si>
  <si>
    <t>UI Design Document: Write Off</t>
  </si>
  <si>
    <t>UI Design Document: NPA</t>
  </si>
  <si>
    <t>UI Design Document: Restructuring</t>
  </si>
  <si>
    <t>UI Design Development</t>
  </si>
  <si>
    <t>UI Design Sign Off</t>
  </si>
  <si>
    <t>UI Design Rework</t>
  </si>
  <si>
    <t>UI Integration with Services</t>
  </si>
  <si>
    <t>P1UI002</t>
  </si>
  <si>
    <t>P1CD002</t>
  </si>
  <si>
    <t>P1UI003</t>
  </si>
  <si>
    <t>Expected Start Date</t>
  </si>
  <si>
    <t>Expected End Date</t>
  </si>
  <si>
    <t>Krithika</t>
  </si>
  <si>
    <t>Karthikeyan</t>
  </si>
  <si>
    <t>Sarthak</t>
  </si>
  <si>
    <t>Suraj</t>
  </si>
  <si>
    <t>UI Design : Pending for Loan Booking Queue</t>
  </si>
  <si>
    <t>UI Design : Capture Disbursement Details</t>
  </si>
  <si>
    <t>UI Design : Document Generation and Upload Queue</t>
  </si>
  <si>
    <t>UI Design : Pending for Document Verification Queue</t>
  </si>
  <si>
    <t>UI Design : Verify Documents</t>
  </si>
  <si>
    <t>UI Design : Ready for Disbursement Queue</t>
  </si>
  <si>
    <t>UI Design : Disbursement</t>
  </si>
  <si>
    <t>UI Design : Pending for Disbursement Confirmation Queue</t>
  </si>
  <si>
    <t>UI Design : Update Confirmation status</t>
  </si>
  <si>
    <t>UI Design : Rejected Disbursement Queue</t>
  </si>
  <si>
    <t xml:space="preserve">UI Design :ACH/ PDC Registartion </t>
  </si>
  <si>
    <t xml:space="preserve">UI Design :ACH Submission </t>
  </si>
  <si>
    <t xml:space="preserve">UI Design :ACH  Status update </t>
  </si>
  <si>
    <t xml:space="preserve">UI Design :ACH clearing </t>
  </si>
  <si>
    <t>UI Design :PDC status update screen</t>
  </si>
  <si>
    <t xml:space="preserve">UI Design :Bounce Queue </t>
  </si>
  <si>
    <t xml:space="preserve">UI Design :P2P Update </t>
  </si>
  <si>
    <t xml:space="preserve">UI Design :Credit Validation </t>
  </si>
  <si>
    <t>UI Design :Transaction Authorization Queue</t>
  </si>
  <si>
    <t>UI Design :Transaction Authorization Screen</t>
  </si>
  <si>
    <t xml:space="preserve">UI Design :Bounce Queue for Hub Manager </t>
  </si>
  <si>
    <t>UI Design :Bounce Queue for Recovery Agent</t>
  </si>
  <si>
    <t>UI Design :Deposit Stage Queue - Cash Payment</t>
  </si>
  <si>
    <t>Karthik</t>
  </si>
  <si>
    <t>UI Design :Write Off Queue</t>
  </si>
  <si>
    <t>UI Design :Restructuring Screen</t>
  </si>
  <si>
    <t>UI Design :Restructuring Approval - Level 1</t>
  </si>
  <si>
    <t>UI Design :Restructuring Approval - Level 2</t>
  </si>
  <si>
    <t>UI Integration with Service : Pending for Loan Booking Queue</t>
  </si>
  <si>
    <t>UI Integration with Service : Capture Disbursement Details</t>
  </si>
  <si>
    <t>UI Integration with Service : Document Generation and Upload Queue</t>
  </si>
  <si>
    <t>UI Integration with Service : Pending for Document Verification Queue</t>
  </si>
  <si>
    <t>UI Integration with Service : Verify Documents</t>
  </si>
  <si>
    <t>UI Integration with Service : Rejected Documents Queue</t>
  </si>
  <si>
    <t>UI Integration with Service : Ready for Disbursement Queue</t>
  </si>
  <si>
    <t>UI Integration with Service : Disbursement</t>
  </si>
  <si>
    <t>UI Integration with Service : Pending for Disbursement Confirmation Queue</t>
  </si>
  <si>
    <t>UI Integration with Service : Update Confirmation status</t>
  </si>
  <si>
    <t>UI Integration with Service : Rejected Disbursement Queue</t>
  </si>
  <si>
    <t xml:space="preserve">UI Integration with Service :ACH/ PDC Registartion </t>
  </si>
  <si>
    <t xml:space="preserve">UI Integration with Service :ACH Submission </t>
  </si>
  <si>
    <t xml:space="preserve">UI Integration with Service :ACH  Status update </t>
  </si>
  <si>
    <t xml:space="preserve">UI Integration with Service :ACH clearing </t>
  </si>
  <si>
    <t xml:space="preserve">UI Integration with Service :ACH/ PDC  Repaymnet - Upload/ Rejection screen </t>
  </si>
  <si>
    <t>UI Integration with Service :PDC status update screen</t>
  </si>
  <si>
    <t xml:space="preserve">UI Integration with Service :Bounce Queue </t>
  </si>
  <si>
    <t xml:space="preserve">UI Integration with Service :P2P Update </t>
  </si>
  <si>
    <t xml:space="preserve">UI Integration with Service :Overdue collection update </t>
  </si>
  <si>
    <t xml:space="preserve">UI Integration with Service :Credit Validation </t>
  </si>
  <si>
    <t>UI Integration with Service :Transaction Authorization Queue</t>
  </si>
  <si>
    <t>UI Integration with Service :Transaction Authorization Screen</t>
  </si>
  <si>
    <t xml:space="preserve">UI Integration with Service :Bounce Queue for Hub Manager </t>
  </si>
  <si>
    <t>UI Integration with Service :Bounce Queue for Recovery Agent</t>
  </si>
  <si>
    <t>UI Integration with Service :Deposit Stage Queue - Cash Payment</t>
  </si>
  <si>
    <t>UI Integration with Service :Cash Deposit Confirmation Queue</t>
  </si>
  <si>
    <t>UI Integration with Service :Write Off Queue</t>
  </si>
  <si>
    <t>UI Integration with Service :Restructuring Screen</t>
  </si>
  <si>
    <t>UI Integration with Service :Restructuring Approval - Level 1</t>
  </si>
  <si>
    <t>UI Integration with Service :Restructuring Approval - Level 2</t>
  </si>
  <si>
    <t>Actual/Expected Start Dt</t>
  </si>
  <si>
    <t>Actual/Expected End Dt</t>
  </si>
  <si>
    <t>Test Plan Communication</t>
  </si>
  <si>
    <t>Test Plan Preparation</t>
  </si>
  <si>
    <t>Test Plan Sign off</t>
  </si>
  <si>
    <t>Swapnil</t>
  </si>
  <si>
    <t>Migration Strategy Document Sign Off</t>
  </si>
  <si>
    <t>Migration Script generation</t>
  </si>
  <si>
    <t>Amit</t>
  </si>
  <si>
    <t>SIT Environment Preparation</t>
  </si>
  <si>
    <t>SIT Execution</t>
  </si>
  <si>
    <t>SIT Support</t>
  </si>
  <si>
    <t>Ajay</t>
  </si>
  <si>
    <t>User Training - Kinara</t>
  </si>
  <si>
    <t>Dhivya</t>
  </si>
  <si>
    <t>UAT Environment Setup</t>
  </si>
  <si>
    <t>Migration Round 1 Environment Setup</t>
  </si>
  <si>
    <t>Migration Testing &amp; Support Round 1</t>
  </si>
  <si>
    <t>Migration Round 2 Environment Refresh</t>
  </si>
  <si>
    <t>Migration Sign Off</t>
  </si>
  <si>
    <t>UAT Support</t>
  </si>
  <si>
    <t>UAT Sign Off</t>
  </si>
  <si>
    <t>On Site Support</t>
  </si>
  <si>
    <t>Karthik, Suraj, Shahal, Stalin</t>
  </si>
  <si>
    <t>Krithika, Karthikeyan</t>
  </si>
  <si>
    <t>Sales pipeline</t>
  </si>
  <si>
    <t>Target vs achieved</t>
  </si>
  <si>
    <t>Stagewise TAT</t>
  </si>
  <si>
    <t>Balakrishnan</t>
  </si>
  <si>
    <t>Portfolio Collection Report</t>
  </si>
  <si>
    <t>MSDF Ops Data</t>
  </si>
  <si>
    <t>PAR Report</t>
  </si>
  <si>
    <t>ALM Asset side</t>
  </si>
  <si>
    <t>Fund Allocation</t>
  </si>
  <si>
    <t>IRR Calculation</t>
  </si>
  <si>
    <t>IIR Calculation</t>
  </si>
  <si>
    <t>LTV details</t>
  </si>
  <si>
    <t>Expected Demand &amp; Actual Demand</t>
  </si>
  <si>
    <t>Regionwise POS</t>
  </si>
  <si>
    <t>AUM Management</t>
  </si>
  <si>
    <t>Portfolio Report for MAS</t>
  </si>
  <si>
    <t>Write off cases details</t>
  </si>
  <si>
    <t>Run Down Report</t>
  </si>
  <si>
    <t>Net NAP Calculation</t>
  </si>
  <si>
    <t>MAS Monthly Report</t>
  </si>
  <si>
    <t>MAS Loan Report</t>
  </si>
  <si>
    <t>Caspian Quarterly Report</t>
  </si>
  <si>
    <t>IFMR Quaretly Report</t>
  </si>
  <si>
    <t>PAR Provision Calculation</t>
  </si>
  <si>
    <t>Kaushik</t>
  </si>
  <si>
    <t>7 days</t>
  </si>
  <si>
    <t>Shahal</t>
  </si>
  <si>
    <t>UI Design Document Review: Loan Booking</t>
  </si>
  <si>
    <t>UI Design Document Review: ACH/PDC</t>
  </si>
  <si>
    <t>UI Design Document Review: Collections</t>
  </si>
  <si>
    <t>UI Design Document Review: Document Tracking</t>
  </si>
  <si>
    <t>UI Design Document Review: Inventory Management</t>
  </si>
  <si>
    <t>UI Design Document Review: Insurance Process</t>
  </si>
  <si>
    <t>UI Design Document Review: Write Off</t>
  </si>
  <si>
    <t>UI Design Document Review: NPA</t>
  </si>
  <si>
    <t>UI Design Document Review: Restructuring</t>
  </si>
  <si>
    <t>For Phase 2</t>
  </si>
  <si>
    <t>UI Design : Multi Tranche Disbursement Queue</t>
  </si>
  <si>
    <t>UI Design : Multi Tranche Disbursment Details Screen</t>
  </si>
  <si>
    <t>UI Design : FRO Approval Queue</t>
  </si>
  <si>
    <t>UI Design : FRO Approval Screen</t>
  </si>
  <si>
    <t>UI Design : CRO Approval Queue</t>
  </si>
  <si>
    <t>UI Design : CRO Approval Screen</t>
  </si>
  <si>
    <t>UI Design : Schedule Generation Queue</t>
  </si>
  <si>
    <t>UI Design : Update Account Details Screen</t>
  </si>
  <si>
    <t>UI Integration with Service : Basic Entity Enrolmment</t>
  </si>
  <si>
    <t>UI Integration with Service : Loan input screen</t>
  </si>
  <si>
    <t>UI Design : Rejected Disbursements Queue</t>
  </si>
  <si>
    <t>UI Design Document Rework: Loan Booking</t>
  </si>
  <si>
    <t>UI Design Deposit stage Screen</t>
  </si>
  <si>
    <t>P1SIT002</t>
  </si>
  <si>
    <t>SIT Test Plan</t>
  </si>
  <si>
    <t>P1SIT003</t>
  </si>
  <si>
    <t>SIT Test Plan Review</t>
  </si>
  <si>
    <t>6 days</t>
  </si>
  <si>
    <t>SIT Test Plan Preparation: Loan Booking</t>
  </si>
  <si>
    <t>SIT Test Plan Preparation: Collections</t>
  </si>
  <si>
    <t>SIT Test Plan Preparation: Customer Notification</t>
  </si>
  <si>
    <t>SIT Test Plan Preparation: Insurance Process</t>
  </si>
  <si>
    <t>SIT Test Plan Preparation: ACH/PDC</t>
  </si>
  <si>
    <t>Writeoff</t>
  </si>
  <si>
    <t>SIT Test Plan Preparation: Write Off</t>
  </si>
  <si>
    <t>SIT Test Plan Preparation: NPA</t>
  </si>
  <si>
    <t>SIT Test Plan Preparation: Finance/Accounting (Tally Integration)</t>
  </si>
  <si>
    <t>SIT Test Plan Preparation: Product Definition</t>
  </si>
  <si>
    <t>Rahul</t>
  </si>
  <si>
    <t>UI Design :Collect Payment</t>
  </si>
  <si>
    <t xml:space="preserve">UI Design :ACH/ PDC  Repayment - Upload/ Rejection screen </t>
  </si>
  <si>
    <t xml:space="preserve">UI Design : Pending for Loan Booking Queue </t>
  </si>
  <si>
    <t>Filename</t>
  </si>
  <si>
    <t>Pagename</t>
  </si>
  <si>
    <t>loans/individual/booking/PendingQueue.js</t>
  </si>
  <si>
    <t>loans.individual.booking.PendingQueue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</si>
</sst>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409]d/mmm;@"/>
    <numFmt numFmtId="165" formatCode="_(&quot;$&quot;* #,##0.00_);_(&quot;$&quot;* \(#,##0.00\);_(&quot;$&quot;* &quot;-&quot;??_);_(@_)"/>
    <numFmt numFmtId="166" formatCode="[$-1009]d/mmm/yy;@"/>
  </numFmts>
  <fonts count="38" x14ac:knownFonts="1">
    <font>
      <sz val="11"/>
      <color theme="1"/>
      <name val="Calibri"/>
      <family val="2"/>
      <scheme val="minor"/>
    </font>
    <font>
      <b/>
      <sz val="11"/>
      <color theme="1"/>
      <name val="Calibri"/>
      <family val="2"/>
      <scheme val="minor"/>
    </font>
    <font>
      <sz val="11"/>
      <color rgb="FF000000"/>
      <name val="Calibri"/>
      <family val="2"/>
    </font>
    <font>
      <u/>
      <sz val="11"/>
      <color theme="10"/>
      <name val="Calibri"/>
      <family val="2"/>
      <scheme val="minor"/>
    </font>
    <font>
      <sz val="11"/>
      <color theme="1"/>
      <name val="Calibri"/>
      <family val="2"/>
      <scheme val="minor"/>
    </font>
    <font>
      <sz val="10"/>
      <name val="Arial"/>
    </font>
    <font>
      <b/>
      <sz val="10"/>
      <color theme="1"/>
      <name val="Calibri"/>
      <family val="2"/>
      <scheme val="minor"/>
    </font>
    <font>
      <sz val="9"/>
      <name val="Arial"/>
      <family val="2"/>
    </font>
    <font>
      <strike/>
      <sz val="9"/>
      <name val="Arial"/>
      <family val="2"/>
    </font>
    <font>
      <strike/>
      <sz val="10"/>
      <name val="Arial"/>
      <family val="2"/>
    </font>
    <font>
      <b/>
      <strike/>
      <sz val="9"/>
      <color theme="1"/>
      <name val="Calibri"/>
      <family val="2"/>
      <scheme val="minor"/>
    </font>
    <font>
      <sz val="10"/>
      <name val="Arial"/>
      <family val="2"/>
    </font>
    <font>
      <sz val="10"/>
      <name val="Arial"/>
      <family val="2"/>
      <charset val="1"/>
    </font>
    <font>
      <sz val="11"/>
      <color indexed="8"/>
      <name val="Calibri"/>
      <family val="2"/>
    </font>
    <font>
      <sz val="10"/>
      <color theme="1"/>
      <name val="Arial"/>
      <family val="2"/>
    </font>
    <font>
      <b/>
      <sz val="9"/>
      <color indexed="8"/>
      <name val="Calibri"/>
      <family val="2"/>
    </font>
    <font>
      <b/>
      <sz val="8"/>
      <color theme="1"/>
      <name val="Calibri"/>
      <family val="2"/>
      <scheme val="minor"/>
    </font>
    <font>
      <b/>
      <sz val="8"/>
      <name val="Calibri"/>
      <family val="2"/>
      <scheme val="minor"/>
    </font>
    <font>
      <sz val="8"/>
      <name val="Arial"/>
      <family val="2"/>
    </font>
    <font>
      <sz val="8"/>
      <color theme="1"/>
      <name val="Calibri"/>
      <family val="2"/>
      <scheme val="minor"/>
    </font>
    <font>
      <sz val="8"/>
      <color indexed="8"/>
      <name val="Calibri"/>
      <family val="2"/>
    </font>
    <font>
      <u/>
      <sz val="11"/>
      <color indexed="12"/>
      <name val="Calibri"/>
      <family val="2"/>
    </font>
    <font>
      <b/>
      <sz val="11"/>
      <color indexed="8"/>
      <name val="Calibri"/>
      <family val="2"/>
    </font>
    <font>
      <sz val="8"/>
      <color indexed="23"/>
      <name val="Calibri"/>
      <family val="2"/>
    </font>
    <font>
      <b/>
      <sz val="12"/>
      <color theme="1"/>
      <name val="Calibri"/>
      <family val="2"/>
      <scheme val="minor"/>
    </font>
    <font>
      <sz val="9"/>
      <color theme="1"/>
      <name val="Calibri"/>
      <family val="2"/>
    </font>
    <font>
      <b/>
      <sz val="12"/>
      <color indexed="8"/>
      <name val="Calibri"/>
      <family val="2"/>
    </font>
    <font>
      <sz val="8"/>
      <color theme="3"/>
      <name val="Calibri"/>
      <family val="2"/>
      <scheme val="minor"/>
    </font>
    <font>
      <sz val="8"/>
      <color theme="3"/>
      <name val="Calibri"/>
      <family val="2"/>
    </font>
    <font>
      <sz val="8"/>
      <color theme="6" tint="-0.499984740745262"/>
      <name val="Calibri"/>
      <family val="2"/>
      <scheme val="minor"/>
    </font>
    <font>
      <sz val="8"/>
      <color theme="6" tint="-0.499984740745262"/>
      <name val="Calibri"/>
      <family val="2"/>
    </font>
    <font>
      <b/>
      <sz val="12"/>
      <color theme="1"/>
      <name val="Times New Roman"/>
      <family val="1"/>
    </font>
    <font>
      <sz val="12"/>
      <color theme="1"/>
      <name val="Times New Roman"/>
      <family val="1"/>
    </font>
    <font>
      <u/>
      <sz val="12"/>
      <color theme="10"/>
      <name val="Times New Roman"/>
      <family val="1"/>
    </font>
    <font>
      <sz val="9"/>
      <color rgb="FFFF0000"/>
      <name val="Calibri"/>
      <family val="2"/>
    </font>
    <font>
      <sz val="9"/>
      <name val="Calibri"/>
      <family val="2"/>
    </font>
    <font>
      <sz val="9"/>
      <color indexed="81"/>
      <name val="Tahoma"/>
      <charset val="1"/>
    </font>
    <font>
      <b/>
      <sz val="9"/>
      <color indexed="81"/>
      <name val="Tahoma"/>
      <charset val="1"/>
    </font>
  </fonts>
  <fills count="8">
    <fill>
      <patternFill patternType="none"/>
    </fill>
    <fill>
      <patternFill patternType="gray125"/>
    </fill>
    <fill>
      <patternFill patternType="solid">
        <fgColor theme="0"/>
        <bgColor indexed="64"/>
      </patternFill>
    </fill>
    <fill>
      <patternFill patternType="solid">
        <fgColor indexed="26"/>
        <bgColor indexed="64"/>
      </patternFill>
    </fill>
    <fill>
      <patternFill patternType="solid">
        <fgColor rgb="FFFFC000"/>
        <bgColor indexed="64"/>
      </patternFill>
    </fill>
    <fill>
      <patternFill patternType="solid">
        <fgColor rgb="FF92D050"/>
        <bgColor indexed="64"/>
      </patternFill>
    </fill>
    <fill>
      <patternFill patternType="solid">
        <fgColor rgb="FFFFFFCC"/>
        <bgColor indexed="64"/>
      </patternFill>
    </fill>
    <fill>
      <patternFill patternType="solid">
        <fgColor rgb="FFBEB5FD"/>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bottom style="thin">
        <color theme="0" tint="-4.9989318521683403E-2"/>
      </bottom>
      <diagonal/>
    </border>
    <border>
      <left/>
      <right/>
      <top style="thin">
        <color theme="0" tint="-4.9989318521683403E-2"/>
      </top>
      <bottom style="thin">
        <color theme="0" tint="-4.9989318521683403E-2"/>
      </bottom>
      <diagonal/>
    </border>
  </borders>
  <cellStyleXfs count="68">
    <xf numFmtId="0" fontId="0" fillId="0" borderId="0"/>
    <xf numFmtId="0" fontId="3" fillId="0" borderId="0" applyNumberFormat="0" applyFill="0" applyBorder="0" applyAlignment="0" applyProtection="0"/>
    <xf numFmtId="0" fontId="5" fillId="0" borderId="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12" fillId="0" borderId="0"/>
    <xf numFmtId="0" fontId="11" fillId="0" borderId="0"/>
    <xf numFmtId="0" fontId="2" fillId="0" borderId="0"/>
    <xf numFmtId="0" fontId="11" fillId="0" borderId="0"/>
    <xf numFmtId="0" fontId="11" fillId="0" borderId="0"/>
    <xf numFmtId="0" fontId="4" fillId="0" borderId="0"/>
    <xf numFmtId="0" fontId="4" fillId="0" borderId="0"/>
    <xf numFmtId="0" fontId="4" fillId="0" borderId="0"/>
    <xf numFmtId="0" fontId="11" fillId="0" borderId="0"/>
    <xf numFmtId="0" fontId="11" fillId="0" borderId="0"/>
    <xf numFmtId="0" fontId="11" fillId="0" borderId="0"/>
    <xf numFmtId="0" fontId="4" fillId="0" borderId="0"/>
    <xf numFmtId="0" fontId="4" fillId="0" borderId="0"/>
    <xf numFmtId="0" fontId="4" fillId="0" borderId="0"/>
    <xf numFmtId="0" fontId="4" fillId="0" borderId="0"/>
    <xf numFmtId="0" fontId="11" fillId="0" borderId="0"/>
    <xf numFmtId="0" fontId="11" fillId="0" borderId="0"/>
    <xf numFmtId="0" fontId="11" fillId="0" borderId="0"/>
    <xf numFmtId="0" fontId="11" fillId="0" borderId="0"/>
    <xf numFmtId="0" fontId="13" fillId="0" borderId="0"/>
    <xf numFmtId="0" fontId="11" fillId="0" borderId="0"/>
    <xf numFmtId="0" fontId="11" fillId="0" borderId="0"/>
    <xf numFmtId="0" fontId="4" fillId="0" borderId="0"/>
    <xf numFmtId="0" fontId="4" fillId="0" borderId="0"/>
    <xf numFmtId="0" fontId="4" fillId="0" borderId="0"/>
    <xf numFmtId="0" fontId="11" fillId="0" borderId="0"/>
    <xf numFmtId="0" fontId="13" fillId="0" borderId="0"/>
    <xf numFmtId="0" fontId="4" fillId="0" borderId="0"/>
    <xf numFmtId="0" fontId="4" fillId="0" borderId="0"/>
    <xf numFmtId="0" fontId="4" fillId="0" borderId="0"/>
    <xf numFmtId="0" fontId="4" fillId="0" borderId="0"/>
    <xf numFmtId="0" fontId="11" fillId="0" borderId="0"/>
    <xf numFmtId="0" fontId="11"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11" fillId="0" borderId="0" applyFont="0" applyFill="0" applyBorder="0" applyAlignment="0" applyProtection="0"/>
    <xf numFmtId="9" fontId="1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4"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5" fillId="0" borderId="0"/>
    <xf numFmtId="9" fontId="4" fillId="0" borderId="0" applyFont="0" applyFill="0" applyBorder="0" applyAlignment="0" applyProtection="0"/>
    <xf numFmtId="0" fontId="21" fillId="0" borderId="0" applyNumberFormat="0" applyFill="0" applyBorder="0" applyAlignment="0" applyProtection="0">
      <alignment vertical="top"/>
      <protection locked="0"/>
    </xf>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11" fillId="0" borderId="0"/>
  </cellStyleXfs>
  <cellXfs count="98">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15" fontId="0" fillId="0" borderId="0" xfId="0" applyNumberFormat="1" applyBorder="1"/>
    <xf numFmtId="0" fontId="0" fillId="0" borderId="4" xfId="0" applyBorder="1" applyAlignment="1">
      <alignment horizontal="center"/>
    </xf>
    <xf numFmtId="0" fontId="0" fillId="0" borderId="3" xfId="0" applyBorder="1" applyAlignment="1">
      <alignment horizontal="center"/>
    </xf>
    <xf numFmtId="0" fontId="22" fillId="4" borderId="5" xfId="0" applyFont="1" applyFill="1" applyBorder="1" applyAlignment="1">
      <alignment horizontal="center" wrapText="1"/>
    </xf>
    <xf numFmtId="0" fontId="0" fillId="0" borderId="0" xfId="0"/>
    <xf numFmtId="0" fontId="15" fillId="3" borderId="6" xfId="0" applyFont="1" applyFill="1" applyBorder="1" applyAlignment="1" applyProtection="1">
      <alignment horizontal="left" vertical="center" wrapText="1"/>
      <protection locked="0"/>
    </xf>
    <xf numFmtId="0" fontId="25" fillId="2" borderId="7" xfId="0" applyFont="1" applyFill="1" applyBorder="1" applyAlignment="1" applyProtection="1">
      <protection locked="0"/>
    </xf>
    <xf numFmtId="0" fontId="0" fillId="0" borderId="0" xfId="0" applyProtection="1">
      <protection locked="0"/>
    </xf>
    <xf numFmtId="0" fontId="0" fillId="0" borderId="0" xfId="0" applyAlignment="1" applyProtection="1">
      <alignment wrapText="1"/>
      <protection locked="0"/>
    </xf>
    <xf numFmtId="0" fontId="15" fillId="5" borderId="6" xfId="0" applyFont="1" applyFill="1" applyBorder="1" applyAlignment="1" applyProtection="1">
      <alignment horizontal="left" vertical="center" wrapText="1"/>
    </xf>
    <xf numFmtId="0" fontId="25" fillId="5" borderId="7" xfId="0" applyFont="1" applyFill="1" applyBorder="1" applyAlignment="1" applyProtection="1"/>
    <xf numFmtId="0" fontId="0" fillId="5" borderId="0" xfId="0" applyFill="1" applyProtection="1"/>
    <xf numFmtId="9" fontId="25" fillId="2" borderId="7" xfId="62" applyFont="1" applyFill="1" applyBorder="1" applyAlignment="1" applyProtection="1">
      <protection locked="0"/>
    </xf>
    <xf numFmtId="0" fontId="25" fillId="2" borderId="7" xfId="0" applyFont="1" applyFill="1" applyBorder="1" applyAlignment="1" applyProtection="1">
      <alignment wrapText="1"/>
      <protection locked="0"/>
    </xf>
    <xf numFmtId="0" fontId="19" fillId="0" borderId="0" xfId="16" applyFont="1" applyFill="1" applyBorder="1" applyProtection="1">
      <protection locked="0"/>
    </xf>
    <xf numFmtId="0" fontId="20" fillId="0" borderId="0" xfId="16" applyFont="1" applyFill="1" applyBorder="1" applyAlignment="1" applyProtection="1">
      <alignment horizontal="left" vertical="center" readingOrder="1"/>
      <protection locked="0"/>
    </xf>
    <xf numFmtId="15" fontId="19" fillId="0" borderId="0" xfId="16" applyNumberFormat="1" applyFont="1" applyFill="1" applyBorder="1" applyAlignment="1" applyProtection="1">
      <alignment horizontal="center" vertical="center"/>
      <protection locked="0"/>
    </xf>
    <xf numFmtId="0" fontId="5" fillId="0" borderId="0" xfId="2" applyFill="1" applyProtection="1">
      <protection locked="0"/>
    </xf>
    <xf numFmtId="0" fontId="7" fillId="0" borderId="0" xfId="2" applyFont="1" applyFill="1" applyProtection="1">
      <protection locked="0"/>
    </xf>
    <xf numFmtId="0" fontId="8" fillId="0" borderId="0" xfId="2" applyFont="1" applyFill="1" applyBorder="1" applyProtection="1">
      <protection locked="0"/>
    </xf>
    <xf numFmtId="0" fontId="9" fillId="0" borderId="0" xfId="2" applyFont="1" applyFill="1" applyProtection="1">
      <protection locked="0"/>
    </xf>
    <xf numFmtId="0" fontId="9" fillId="0" borderId="0" xfId="2" applyFont="1" applyFill="1" applyBorder="1" applyAlignment="1" applyProtection="1">
      <alignment horizontal="center"/>
      <protection locked="0"/>
    </xf>
    <xf numFmtId="17" fontId="10" fillId="0" borderId="0" xfId="2" applyNumberFormat="1" applyFont="1" applyFill="1" applyBorder="1" applyAlignment="1" applyProtection="1">
      <alignment horizontal="center"/>
      <protection locked="0"/>
    </xf>
    <xf numFmtId="0" fontId="9" fillId="0" borderId="0" xfId="2" applyFont="1" applyFill="1" applyBorder="1" applyProtection="1">
      <protection locked="0"/>
    </xf>
    <xf numFmtId="0" fontId="18" fillId="0" borderId="0" xfId="16" applyFont="1" applyFill="1" applyBorder="1" applyProtection="1">
      <protection locked="0"/>
    </xf>
    <xf numFmtId="0" fontId="5" fillId="0" borderId="0" xfId="2" applyFill="1" applyBorder="1" applyProtection="1">
      <protection locked="0"/>
    </xf>
    <xf numFmtId="15" fontId="17" fillId="0" borderId="0" xfId="2" applyNumberFormat="1" applyFont="1" applyFill="1" applyBorder="1" applyProtection="1">
      <protection locked="0"/>
    </xf>
    <xf numFmtId="0" fontId="17" fillId="0" borderId="0" xfId="2" applyFont="1" applyFill="1" applyBorder="1" applyProtection="1">
      <protection locked="0"/>
    </xf>
    <xf numFmtId="0" fontId="1" fillId="0" borderId="0" xfId="2" applyFont="1" applyFill="1" applyBorder="1" applyAlignment="1" applyProtection="1">
      <protection locked="0"/>
    </xf>
    <xf numFmtId="0" fontId="6" fillId="0" borderId="0" xfId="2" applyFont="1" applyFill="1" applyBorder="1" applyAlignment="1" applyProtection="1">
      <alignment horizontal="center" vertical="center"/>
      <protection locked="0"/>
    </xf>
    <xf numFmtId="0" fontId="1" fillId="0" borderId="0" xfId="2" applyFont="1" applyFill="1" applyBorder="1" applyProtection="1">
      <protection locked="0"/>
    </xf>
    <xf numFmtId="0" fontId="11" fillId="0" borderId="0" xfId="2" applyFont="1" applyFill="1" applyProtection="1">
      <protection locked="0"/>
    </xf>
    <xf numFmtId="15" fontId="5" fillId="0" borderId="0" xfId="2" applyNumberFormat="1" applyFill="1" applyProtection="1">
      <protection locked="0"/>
    </xf>
    <xf numFmtId="0" fontId="19" fillId="0" borderId="7" xfId="16" applyFont="1" applyFill="1" applyBorder="1" applyAlignment="1" applyProtection="1">
      <alignment horizontal="center" vertical="center"/>
    </xf>
    <xf numFmtId="164" fontId="17" fillId="6" borderId="0" xfId="16" applyNumberFormat="1" applyFont="1" applyFill="1" applyBorder="1" applyAlignment="1" applyProtection="1">
      <alignment textRotation="90"/>
    </xf>
    <xf numFmtId="0" fontId="19" fillId="7" borderId="0" xfId="16" applyFont="1" applyFill="1" applyBorder="1" applyAlignment="1" applyProtection="1">
      <alignment horizontal="center" vertical="center"/>
      <protection locked="0"/>
    </xf>
    <xf numFmtId="0" fontId="27" fillId="0" borderId="0" xfId="16" applyFont="1" applyFill="1" applyBorder="1" applyProtection="1"/>
    <xf numFmtId="0" fontId="28" fillId="0" borderId="0" xfId="16" applyFont="1" applyFill="1" applyBorder="1" applyAlignment="1" applyProtection="1">
      <alignment horizontal="left" vertical="center" readingOrder="1"/>
    </xf>
    <xf numFmtId="15" fontId="27" fillId="0" borderId="0" xfId="16" applyNumberFormat="1" applyFont="1" applyFill="1" applyBorder="1" applyAlignment="1" applyProtection="1">
      <alignment horizontal="center" vertical="center"/>
    </xf>
    <xf numFmtId="0" fontId="28" fillId="0" borderId="0" xfId="16" applyFont="1" applyFill="1" applyBorder="1" applyAlignment="1" applyProtection="1">
      <alignment vertical="center" readingOrder="1"/>
    </xf>
    <xf numFmtId="0" fontId="29" fillId="0" borderId="0" xfId="16" applyFont="1" applyFill="1" applyBorder="1" applyProtection="1"/>
    <xf numFmtId="0" fontId="30" fillId="0" borderId="0" xfId="16" applyFont="1" applyFill="1" applyBorder="1" applyAlignment="1" applyProtection="1">
      <alignment horizontal="left" vertical="center" readingOrder="1"/>
    </xf>
    <xf numFmtId="15" fontId="29" fillId="0" borderId="0" xfId="16" applyNumberFormat="1" applyFont="1" applyFill="1" applyBorder="1" applyAlignment="1" applyProtection="1">
      <alignment horizontal="center" vertical="center"/>
    </xf>
    <xf numFmtId="0" fontId="30" fillId="0" borderId="0" xfId="16" applyFont="1" applyFill="1" applyBorder="1" applyAlignment="1" applyProtection="1">
      <alignment vertical="center" readingOrder="1"/>
    </xf>
    <xf numFmtId="0" fontId="24" fillId="6" borderId="0" xfId="16" applyFont="1" applyFill="1" applyBorder="1" applyAlignment="1" applyProtection="1">
      <alignment vertical="center"/>
    </xf>
    <xf numFmtId="0" fontId="31" fillId="0" borderId="1" xfId="0" applyFont="1" applyBorder="1"/>
    <xf numFmtId="0" fontId="31" fillId="0" borderId="1" xfId="0" applyFont="1" applyBorder="1" applyAlignment="1">
      <alignment wrapText="1"/>
    </xf>
    <xf numFmtId="0" fontId="31" fillId="0" borderId="1" xfId="0" applyFont="1" applyFill="1" applyBorder="1"/>
    <xf numFmtId="0" fontId="31" fillId="0" borderId="2" xfId="0" applyFont="1" applyFill="1" applyBorder="1"/>
    <xf numFmtId="0" fontId="32" fillId="0" borderId="1" xfId="0" applyFont="1" applyBorder="1"/>
    <xf numFmtId="0" fontId="32" fillId="0" borderId="1" xfId="0" applyFont="1" applyBorder="1" applyAlignment="1">
      <alignment wrapText="1"/>
    </xf>
    <xf numFmtId="0" fontId="33" fillId="0" borderId="1" xfId="1" applyFont="1" applyBorder="1" applyAlignment="1">
      <alignment wrapText="1"/>
    </xf>
    <xf numFmtId="0" fontId="32" fillId="0" borderId="2" xfId="0" applyFont="1" applyBorder="1"/>
    <xf numFmtId="15" fontId="32" fillId="0" borderId="1" xfId="0" applyNumberFormat="1" applyFont="1" applyBorder="1"/>
    <xf numFmtId="0" fontId="32" fillId="0" borderId="0" xfId="0" applyFont="1" applyAlignment="1">
      <alignment wrapText="1"/>
    </xf>
    <xf numFmtId="0" fontId="27" fillId="0" borderId="0" xfId="16" applyFont="1" applyFill="1" applyProtection="1"/>
    <xf numFmtId="0" fontId="28" fillId="0" borderId="0" xfId="16" applyFont="1" applyFill="1" applyAlignment="1" applyProtection="1">
      <alignment horizontal="left" vertical="center" readingOrder="1"/>
    </xf>
    <xf numFmtId="15" fontId="27" fillId="0" borderId="0" xfId="16" applyNumberFormat="1" applyFont="1" applyFill="1" applyAlignment="1" applyProtection="1">
      <alignment horizontal="center" vertical="center"/>
    </xf>
    <xf numFmtId="0" fontId="23" fillId="3" borderId="7" xfId="0" applyFont="1" applyFill="1" applyBorder="1" applyAlignment="1" applyProtection="1">
      <alignment horizontal="center" vertical="top" wrapText="1"/>
      <protection locked="0"/>
    </xf>
    <xf numFmtId="0" fontId="16" fillId="6" borderId="0" xfId="16" applyFont="1" applyFill="1" applyBorder="1" applyProtection="1"/>
    <xf numFmtId="0" fontId="16" fillId="6" borderId="0" xfId="16" applyFont="1" applyFill="1" applyBorder="1" applyAlignment="1" applyProtection="1">
      <alignment horizontal="center" vertical="center"/>
    </xf>
    <xf numFmtId="15" fontId="16" fillId="6" borderId="0" xfId="16" applyNumberFormat="1" applyFont="1" applyFill="1" applyBorder="1" applyAlignment="1" applyProtection="1">
      <alignment horizontal="center" vertical="center"/>
    </xf>
    <xf numFmtId="15" fontId="27" fillId="0" borderId="0" xfId="16" applyNumberFormat="1" applyFont="1" applyFill="1" applyBorder="1" applyAlignment="1" applyProtection="1">
      <alignment horizontal="center" vertical="center"/>
    </xf>
    <xf numFmtId="0" fontId="15" fillId="3" borderId="6" xfId="0" applyFont="1" applyFill="1" applyBorder="1" applyAlignment="1" applyProtection="1">
      <alignment horizontal="center" vertical="center" wrapText="1"/>
      <protection locked="0"/>
    </xf>
    <xf numFmtId="0" fontId="25" fillId="2" borderId="7" xfId="0" applyFont="1" applyFill="1" applyBorder="1" applyAlignment="1" applyProtection="1">
      <alignment horizontal="center"/>
      <protection locked="0"/>
    </xf>
    <xf numFmtId="1" fontId="0" fillId="0" borderId="0" xfId="0" applyNumberFormat="1" applyAlignment="1" applyProtection="1">
      <alignment horizontal="center"/>
      <protection locked="0"/>
    </xf>
    <xf numFmtId="15" fontId="0" fillId="0" borderId="0" xfId="0" applyNumberFormat="1"/>
    <xf numFmtId="14" fontId="0" fillId="0" borderId="0" xfId="0" applyNumberFormat="1"/>
    <xf numFmtId="14" fontId="0" fillId="0" borderId="0" xfId="0" applyNumberFormat="1" applyAlignment="1">
      <alignment wrapText="1"/>
    </xf>
    <xf numFmtId="14" fontId="5" fillId="0" borderId="0" xfId="2" applyNumberFormat="1" applyFill="1" applyProtection="1">
      <protection locked="0"/>
    </xf>
    <xf numFmtId="15" fontId="0" fillId="0" borderId="0" xfId="0" applyNumberFormat="1" applyAlignment="1">
      <alignment wrapText="1"/>
    </xf>
    <xf numFmtId="0" fontId="16" fillId="6" borderId="0" xfId="16" applyFont="1" applyFill="1" applyBorder="1" applyAlignment="1" applyProtection="1">
      <alignment horizontal="center"/>
    </xf>
    <xf numFmtId="0" fontId="28" fillId="0" borderId="0" xfId="16" applyFont="1" applyFill="1" applyBorder="1" applyAlignment="1" applyProtection="1">
      <alignment horizontal="center" vertical="center"/>
    </xf>
    <xf numFmtId="0" fontId="28" fillId="0" borderId="0" xfId="16" applyFont="1" applyFill="1" applyAlignment="1" applyProtection="1">
      <alignment horizontal="center" vertical="center"/>
    </xf>
    <xf numFmtId="0" fontId="30" fillId="0" borderId="0" xfId="16" applyFont="1" applyFill="1" applyBorder="1" applyAlignment="1" applyProtection="1">
      <alignment horizontal="center" vertical="center"/>
    </xf>
    <xf numFmtId="0" fontId="20" fillId="0" borderId="0" xfId="16" applyFont="1" applyFill="1" applyBorder="1" applyAlignment="1" applyProtection="1">
      <alignment horizontal="center" vertical="center"/>
      <protection locked="0"/>
    </xf>
    <xf numFmtId="0" fontId="5" fillId="0" borderId="0" xfId="2" applyFill="1" applyAlignment="1" applyProtection="1">
      <alignment horizontal="center"/>
      <protection locked="0"/>
    </xf>
    <xf numFmtId="0" fontId="11" fillId="0" borderId="0" xfId="2" applyFont="1" applyFill="1" applyAlignment="1" applyProtection="1">
      <alignment horizontal="center"/>
      <protection locked="0"/>
    </xf>
    <xf numFmtId="0" fontId="34" fillId="2" borderId="7" xfId="0" applyFont="1" applyFill="1" applyBorder="1" applyAlignment="1" applyProtection="1">
      <alignment horizontal="center"/>
      <protection locked="0"/>
    </xf>
    <xf numFmtId="0" fontId="35" fillId="2" borderId="7" xfId="0" applyFont="1" applyFill="1" applyBorder="1" applyAlignment="1" applyProtection="1">
      <alignment horizontal="center"/>
      <protection locked="0"/>
    </xf>
    <xf numFmtId="166" fontId="15" fillId="3" borderId="6" xfId="0" applyNumberFormat="1" applyFont="1" applyFill="1" applyBorder="1" applyAlignment="1" applyProtection="1">
      <alignment horizontal="left" vertical="center" wrapText="1"/>
      <protection locked="0"/>
    </xf>
    <xf numFmtId="166" fontId="25" fillId="2" borderId="7" xfId="0" applyNumberFormat="1" applyFont="1" applyFill="1" applyBorder="1" applyAlignment="1" applyProtection="1">
      <protection locked="0"/>
    </xf>
    <xf numFmtId="166" fontId="0" fillId="0" borderId="0" xfId="0" applyNumberFormat="1" applyProtection="1">
      <protection locked="0"/>
    </xf>
    <xf numFmtId="0" fontId="25" fillId="2" borderId="7" xfId="0" applyFont="1" applyFill="1" applyBorder="1" applyAlignment="1" applyProtection="1">
      <protection locked="0"/>
    </xf>
    <xf numFmtId="0" fontId="25" fillId="5" borderId="7" xfId="0" applyFont="1" applyFill="1" applyBorder="1" applyAlignment="1" applyProtection="1"/>
    <xf numFmtId="166" fontId="25" fillId="2" borderId="7" xfId="0" applyNumberFormat="1" applyFont="1" applyFill="1" applyBorder="1" applyAlignment="1" applyProtection="1">
      <protection locked="0"/>
    </xf>
    <xf numFmtId="0" fontId="26" fillId="6" borderId="0" xfId="0" applyFont="1" applyFill="1" applyBorder="1" applyAlignment="1" applyProtection="1">
      <alignment horizontal="center" vertical="center" wrapText="1"/>
      <protection locked="0"/>
    </xf>
    <xf numFmtId="0" fontId="16" fillId="7" borderId="0" xfId="16" applyFont="1" applyFill="1" applyBorder="1" applyAlignment="1" applyProtection="1">
      <alignment horizontal="center" vertical="center"/>
      <protection locked="0"/>
    </xf>
    <xf numFmtId="0" fontId="16" fillId="6" borderId="0" xfId="16" applyFont="1" applyFill="1" applyBorder="1" applyAlignment="1" applyProtection="1">
      <alignment horizontal="center"/>
    </xf>
    <xf numFmtId="15" fontId="16" fillId="6" borderId="0" xfId="16" applyNumberFormat="1" applyFont="1" applyFill="1" applyBorder="1" applyAlignment="1" applyProtection="1">
      <alignment horizontal="center"/>
    </xf>
    <xf numFmtId="0" fontId="15" fillId="6" borderId="0" xfId="0" applyFont="1" applyFill="1" applyBorder="1" applyAlignment="1" applyProtection="1">
      <alignment horizontal="right" vertical="center" wrapText="1"/>
      <protection locked="0"/>
    </xf>
    <xf numFmtId="166" fontId="0" fillId="0" borderId="0" xfId="0" applyNumberFormat="1"/>
  </cellXfs>
  <cellStyles count="68">
    <cellStyle name="Comma 10" xfId="3"/>
    <cellStyle name="Comma 12" xfId="4"/>
    <cellStyle name="Comma 2" xfId="5"/>
    <cellStyle name="Currency 2" xfId="6"/>
    <cellStyle name="Currency 2 3" xfId="7"/>
    <cellStyle name="Excel Built-in Normal" xfId="8"/>
    <cellStyle name="Excel Built-in Normal 1" xfId="9"/>
    <cellStyle name="Excel Built-in Normal 1 2" xfId="10"/>
    <cellStyle name="Hyperlink" xfId="1" builtinId="8"/>
    <cellStyle name="Hyperlink 2" xfId="63"/>
    <cellStyle name="Normal" xfId="0" builtinId="0"/>
    <cellStyle name="Normal 10" xfId="11"/>
    <cellStyle name="Normal 11" xfId="12"/>
    <cellStyle name="Normal 12" xfId="13"/>
    <cellStyle name="Normal 13" xfId="14"/>
    <cellStyle name="Normal 14" xfId="15"/>
    <cellStyle name="Normal 2" xfId="2"/>
    <cellStyle name="Normal 2 2" xfId="16"/>
    <cellStyle name="Normal 2 2 2" xfId="17"/>
    <cellStyle name="Normal 2 2 3" xfId="18"/>
    <cellStyle name="Normal 2 2 4" xfId="19"/>
    <cellStyle name="Normal 2 2 4 2" xfId="20"/>
    <cellStyle name="Normal 2 2 4 2 2" xfId="21"/>
    <cellStyle name="Normal 2 2 4 3" xfId="22"/>
    <cellStyle name="Normal 2 3" xfId="23"/>
    <cellStyle name="Normal 2 3 2" xfId="24"/>
    <cellStyle name="Normal 2 4" xfId="25"/>
    <cellStyle name="Normal 2 4 2" xfId="26"/>
    <cellStyle name="Normal 2 5" xfId="27"/>
    <cellStyle name="Normal 2 6" xfId="28"/>
    <cellStyle name="Normal 2 6 2" xfId="29"/>
    <cellStyle name="Normal 2 7" xfId="30"/>
    <cellStyle name="Normal 2 7 2" xfId="31"/>
    <cellStyle name="Normal 2 8" xfId="32"/>
    <cellStyle name="Normal 2 9" xfId="61"/>
    <cellStyle name="Normal 2 9 2" xfId="67"/>
    <cellStyle name="Normal 3" xfId="33"/>
    <cellStyle name="Normal 3 2" xfId="34"/>
    <cellStyle name="Normal 4" xfId="35"/>
    <cellStyle name="Normal 4 2" xfId="36"/>
    <cellStyle name="Normal 4 2 2" xfId="37"/>
    <cellStyle name="Normal 4 3" xfId="38"/>
    <cellStyle name="Normal 4 4" xfId="39"/>
    <cellStyle name="Normal 5" xfId="40"/>
    <cellStyle name="Normal 6" xfId="41"/>
    <cellStyle name="Normal 7" xfId="42"/>
    <cellStyle name="Normal 7 2" xfId="43"/>
    <cellStyle name="Normal 7 2 2" xfId="44"/>
    <cellStyle name="Normal 7 3" xfId="45"/>
    <cellStyle name="Normal 8" xfId="46"/>
    <cellStyle name="Normal 8 2" xfId="47"/>
    <cellStyle name="Normal 8 2 2" xfId="48"/>
    <cellStyle name="Normal 8 3" xfId="49"/>
    <cellStyle name="Normal 9" xfId="50"/>
    <cellStyle name="Normal 9 2" xfId="51"/>
    <cellStyle name="Percent" xfId="62" builtinId="5"/>
    <cellStyle name="Percent 12" xfId="52"/>
    <cellStyle name="Percent 2" xfId="53"/>
    <cellStyle name="Percent 2 2" xfId="65"/>
    <cellStyle name="Percent 3" xfId="54"/>
    <cellStyle name="Percent 3 2" xfId="55"/>
    <cellStyle name="Percent 3 2 2" xfId="56"/>
    <cellStyle name="Percent 3 3" xfId="57"/>
    <cellStyle name="Percent 3 4" xfId="66"/>
    <cellStyle name="Percent 4" xfId="58"/>
    <cellStyle name="Percent 5" xfId="59"/>
    <cellStyle name="Percent 6" xfId="60"/>
    <cellStyle name="Percent 7" xfId="64"/>
  </cellStyles>
  <dxfs count="238">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patternFill>
      </fill>
    </dxf>
    <dxf>
      <fill>
        <patternFill>
          <bgColor theme="4"/>
        </patternFill>
      </fill>
      <border>
        <left style="thin">
          <color auto="1"/>
        </left>
        <right style="thin">
          <color auto="1"/>
        </right>
        <vertical/>
        <horizontal/>
      </border>
    </dxf>
    <dxf>
      <border>
        <left style="thin">
          <color rgb="FFFF0000"/>
        </left>
        <right style="thin">
          <color rgb="FFFF0000"/>
        </right>
        <vertical/>
        <horizontal/>
      </border>
    </dxf>
    <dxf>
      <fill>
        <patternFill>
          <bgColor theme="4"/>
        </patternFill>
      </fill>
    </dxf>
    <dxf>
      <fill>
        <patternFill>
          <bgColor theme="4"/>
        </patternFill>
      </fill>
      <border>
        <left style="thin">
          <color auto="1"/>
        </left>
        <right style="thin">
          <color auto="1"/>
        </right>
        <vertical/>
        <horizontal/>
      </border>
    </dxf>
    <dxf>
      <border>
        <left style="thin">
          <color rgb="FFFF0000"/>
        </left>
        <right style="thin">
          <color rgb="FFFF0000"/>
        </right>
        <vertical/>
        <horizontal/>
      </border>
    </dxf>
    <dxf>
      <fill>
        <patternFill>
          <bgColor theme="4"/>
        </patternFill>
      </fill>
    </dxf>
    <dxf>
      <fill>
        <patternFill>
          <bgColor theme="4"/>
        </patternFill>
      </fill>
      <border>
        <left style="thin">
          <color auto="1"/>
        </left>
        <right style="thin">
          <color auto="1"/>
        </right>
        <vertical/>
        <horizontal/>
      </border>
    </dxf>
    <dxf>
      <fill>
        <patternFill>
          <bgColor theme="4"/>
        </patternFill>
      </fill>
    </dxf>
    <dxf>
      <fill>
        <patternFill>
          <bgColor theme="4"/>
        </patternFill>
      </fill>
      <border>
        <left style="thin">
          <color auto="1"/>
        </left>
        <right style="thin">
          <color auto="1"/>
        </right>
        <vertical/>
        <horizontal/>
      </border>
    </dxf>
    <dxf>
      <border>
        <left style="thin">
          <color rgb="FFFF0000"/>
        </left>
        <right style="thin">
          <color rgb="FFFF0000"/>
        </right>
        <bottom style="thin">
          <color rgb="FFFF0000"/>
        </bottom>
        <vertical/>
        <horizontal/>
      </border>
    </dxf>
    <dxf>
      <border>
        <left style="thin">
          <color rgb="FFFF0000"/>
        </left>
        <right style="thin">
          <color rgb="FFFF0000"/>
        </right>
        <vertical/>
        <horizontal/>
      </border>
    </dxf>
    <dxf>
      <border>
        <left style="thin">
          <color theme="5"/>
        </left>
        <right style="thin">
          <color theme="5"/>
        </right>
        <top style="thin">
          <color theme="5"/>
        </top>
      </border>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b val="0"/>
        <i val="0"/>
        <strike val="0"/>
        <condense val="0"/>
        <extend val="0"/>
        <outline val="0"/>
        <shadow val="0"/>
        <u val="none"/>
        <vertAlign val="baseline"/>
        <sz val="8"/>
        <color theme="3"/>
        <name val="Calibri"/>
        <scheme val="minor"/>
      </font>
      <numFmt numFmtId="20" formatCode="dd/mmm/yy"/>
      <fill>
        <patternFill patternType="none">
          <fgColor indexed="64"/>
          <bgColor auto="1"/>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theme="3"/>
        <name val="Calibri"/>
        <scheme val="minor"/>
      </font>
      <numFmt numFmtId="20" formatCode="dd/mmm/yy"/>
      <fill>
        <patternFill patternType="none">
          <fgColor indexed="64"/>
          <bgColor auto="1"/>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theme="3"/>
        <name val="Calibri"/>
        <scheme val="minor"/>
      </font>
      <numFmt numFmtId="20" formatCode="dd/mmm/yy"/>
      <fill>
        <patternFill patternType="none">
          <fgColor indexed="64"/>
          <bgColor auto="1"/>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theme="3"/>
        <name val="Calibri"/>
        <scheme val="minor"/>
      </font>
      <numFmt numFmtId="20" formatCode="dd/mmm/yy"/>
      <fill>
        <patternFill patternType="none">
          <fgColor indexed="64"/>
          <bgColor auto="1"/>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theme="3"/>
        <name val="Calibri"/>
        <scheme val="minor"/>
      </font>
      <fill>
        <patternFill patternType="none">
          <fgColor indexed="64"/>
          <bgColor auto="1"/>
        </patternFill>
      </fill>
      <protection locked="1" hidden="0"/>
    </dxf>
    <dxf>
      <font>
        <b val="0"/>
        <i val="0"/>
        <strike val="0"/>
        <condense val="0"/>
        <extend val="0"/>
        <outline val="0"/>
        <shadow val="0"/>
        <u val="none"/>
        <vertAlign val="baseline"/>
        <sz val="8"/>
        <color theme="3"/>
        <name val="Calibri"/>
        <scheme val="minor"/>
      </font>
      <fill>
        <patternFill patternType="none">
          <fgColor indexed="64"/>
          <bgColor auto="1"/>
        </patternFill>
      </fill>
      <protection locked="1" hidden="0"/>
    </dxf>
    <dxf>
      <font>
        <b val="0"/>
        <i val="0"/>
        <strike val="0"/>
        <condense val="0"/>
        <extend val="0"/>
        <outline val="0"/>
        <shadow val="0"/>
        <u val="none"/>
        <vertAlign val="baseline"/>
        <sz val="8"/>
        <color theme="6" tint="-0.499984740745262"/>
        <name val="Calibri"/>
        <scheme val="none"/>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theme="3"/>
        <name val="Calibri"/>
        <scheme val="none"/>
      </font>
      <fill>
        <patternFill patternType="none">
          <fgColor indexed="64"/>
          <bgColor auto="1"/>
        </patternFill>
      </fill>
      <alignment horizontal="left" vertical="center" textRotation="0" wrapText="0" indent="0" justifyLastLine="0" shrinkToFit="0" readingOrder="1"/>
      <protection locked="1" hidden="0"/>
    </dxf>
    <dxf>
      <font>
        <b val="0"/>
        <i val="0"/>
        <strike val="0"/>
        <condense val="0"/>
        <extend val="0"/>
        <outline val="0"/>
        <shadow val="0"/>
        <u val="none"/>
        <vertAlign val="baseline"/>
        <sz val="8"/>
        <color theme="3"/>
        <name val="Calibri"/>
        <scheme val="minor"/>
      </font>
      <fill>
        <patternFill patternType="none">
          <fgColor indexed="64"/>
          <bgColor auto="1"/>
        </patternFill>
      </fill>
      <protection locked="1" hidden="0"/>
    </dxf>
    <dxf>
      <font>
        <b val="0"/>
        <i val="0"/>
        <strike val="0"/>
        <condense val="0"/>
        <extend val="0"/>
        <outline val="0"/>
        <shadow val="0"/>
        <u val="none"/>
        <vertAlign val="baseline"/>
        <sz val="8"/>
        <color theme="3"/>
        <name val="Calibri"/>
        <scheme val="minor"/>
      </font>
      <fill>
        <patternFill patternType="none">
          <fgColor indexed="64"/>
          <bgColor auto="1"/>
        </patternFill>
      </fill>
      <protection locked="1" hidden="0"/>
    </dxf>
    <dxf>
      <font>
        <strike val="0"/>
        <outline val="0"/>
        <shadow val="0"/>
        <u val="none"/>
        <vertAlign val="baseline"/>
        <sz val="8"/>
        <color theme="3"/>
        <name val="Calibri"/>
      </font>
      <fill>
        <patternFill patternType="none">
          <fgColor indexed="64"/>
          <bgColor auto="1"/>
        </patternFill>
      </fill>
      <protection locked="1" hidden="0"/>
    </dxf>
    <dxf>
      <font>
        <b/>
        <i val="0"/>
        <strike val="0"/>
        <condense val="0"/>
        <extend val="0"/>
        <outline val="0"/>
        <shadow val="0"/>
        <u val="none"/>
        <vertAlign val="baseline"/>
        <sz val="8"/>
        <color theme="1"/>
        <name val="Calibri"/>
        <scheme val="minor"/>
      </font>
      <fill>
        <patternFill patternType="none">
          <fgColor indexed="64"/>
          <bgColor rgb="FFFFFFCC"/>
        </patternFill>
      </fill>
      <alignment horizontal="center" vertical="center" textRotation="0" wrapText="0" indent="0" justifyLastLine="0" shrinkToFit="0" readingOrder="0"/>
      <protection locked="1" hidden="0"/>
    </dxf>
    <dxf>
      <fill>
        <patternFill>
          <bgColor theme="3" tint="0.79998168889431442"/>
        </patternFill>
      </fill>
    </dxf>
    <dxf>
      <fill>
        <patternFill>
          <bgColor theme="0"/>
        </patternFill>
      </fill>
    </dxf>
  </dxfs>
  <tableStyles count="1" defaultTableStyle="TableStyleMedium2" defaultPivotStyle="PivotStyleMedium9">
    <tableStyle name="Table Style 1" pivot="0" count="2">
      <tableStyleElement type="firstRowStripe" dxfId="237"/>
      <tableStyleElement type="secondRowStripe" dxfId="236"/>
    </tableStyle>
  </tableStyles>
  <colors>
    <mruColors>
      <color rgb="FFFFFF99"/>
      <color rgb="FFFFFFCC"/>
      <color rgb="FFBEB5FD"/>
      <color rgb="FFEEF40C"/>
      <color rgb="FFCDC6FE"/>
      <color rgb="FF9385FB"/>
      <color rgb="FFDCD6FE"/>
      <color rgb="FFFF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namita.sivasankaran\AppData\Local\Microsoft\Windows\INetCache\Content.Outlook\OQ382XTE\Kinara_Solution_BluePrint%20v2%200_updat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inara Project Status"/>
      <sheetName val="Kinara Project Plan"/>
      <sheetName val="Process"/>
      <sheetName val="Customizations"/>
      <sheetName val="Screens"/>
      <sheetName val="Formats"/>
      <sheetName val="Reports"/>
      <sheetName val="Migration"/>
      <sheetName val="Data"/>
      <sheetName val="ActivityTrackerPhase1"/>
      <sheetName val="Legend"/>
    </sheetNames>
    <sheetDataSet>
      <sheetData sheetId="0" refreshError="1"/>
      <sheetData sheetId="1" refreshError="1">
        <row r="4">
          <cell r="B4" t="str">
            <v>P1RS001</v>
          </cell>
          <cell r="C4" t="str">
            <v>Requirements/Process Deep Dive</v>
          </cell>
        </row>
        <row r="5">
          <cell r="B5" t="str">
            <v>P1RS002</v>
          </cell>
          <cell r="C5" t="str">
            <v>Requirements Signoff</v>
          </cell>
        </row>
        <row r="6">
          <cell r="B6" t="str">
            <v>P1UI001</v>
          </cell>
          <cell r="C6" t="str">
            <v>UI Design Development</v>
          </cell>
        </row>
        <row r="7">
          <cell r="B7" t="str">
            <v>P1UI002</v>
          </cell>
          <cell r="C7" t="str">
            <v>UI Design Sign Off</v>
          </cell>
        </row>
        <row r="8">
          <cell r="B8" t="str">
            <v>P1UI003</v>
          </cell>
          <cell r="C8" t="str">
            <v>UI Design Rework</v>
          </cell>
        </row>
        <row r="9">
          <cell r="B9" t="str">
            <v>P1TP001</v>
          </cell>
          <cell r="C9" t="str">
            <v>Test Plan Delivery</v>
          </cell>
        </row>
        <row r="10">
          <cell r="B10" t="str">
            <v>P1MG001</v>
          </cell>
          <cell r="C10" t="str">
            <v>Migration Discussion</v>
          </cell>
        </row>
        <row r="11">
          <cell r="B11" t="str">
            <v>P1MG002</v>
          </cell>
          <cell r="C11" t="str">
            <v>Migration Strategy Document</v>
          </cell>
        </row>
        <row r="12">
          <cell r="B12" t="str">
            <v>P1MG003</v>
          </cell>
          <cell r="C12" t="str">
            <v>Migration Strategy Document Sign off</v>
          </cell>
        </row>
        <row r="13">
          <cell r="B13" t="str">
            <v>P1MG004</v>
          </cell>
          <cell r="C13" t="str">
            <v>Migration Script Preparation</v>
          </cell>
        </row>
        <row r="14">
          <cell r="B14" t="str">
            <v>P1CD001</v>
          </cell>
          <cell r="C14" t="str">
            <v>Customization Delivery</v>
          </cell>
        </row>
        <row r="15">
          <cell r="B15" t="str">
            <v>P1CD002</v>
          </cell>
          <cell r="C15" t="str">
            <v>UI Integration with Services</v>
          </cell>
        </row>
        <row r="16">
          <cell r="B16" t="str">
            <v>P1SIT001</v>
          </cell>
          <cell r="C16" t="str">
            <v>System Integration Testing</v>
          </cell>
        </row>
        <row r="17">
          <cell r="B17" t="str">
            <v>P1UT001</v>
          </cell>
          <cell r="C17" t="str">
            <v>User Training</v>
          </cell>
        </row>
        <row r="18">
          <cell r="B18" t="str">
            <v>P1UAT001</v>
          </cell>
          <cell r="C18" t="str">
            <v>UAT Setup</v>
          </cell>
        </row>
        <row r="19">
          <cell r="B19" t="str">
            <v>P1MG005</v>
          </cell>
          <cell r="C19" t="str">
            <v>Migration Testing Round 1</v>
          </cell>
        </row>
        <row r="20">
          <cell r="B20" t="str">
            <v>P1MG006</v>
          </cell>
          <cell r="C20" t="str">
            <v>Migration Testing Round 2</v>
          </cell>
        </row>
        <row r="21">
          <cell r="B21" t="str">
            <v>P1MG007</v>
          </cell>
          <cell r="C21" t="str">
            <v>Migration Sign off</v>
          </cell>
        </row>
        <row r="22">
          <cell r="B22" t="str">
            <v>P1MP009</v>
          </cell>
          <cell r="C22" t="str">
            <v>User Acceptance Testing</v>
          </cell>
        </row>
        <row r="23">
          <cell r="B23" t="str">
            <v>P1MP010</v>
          </cell>
          <cell r="C23" t="str">
            <v xml:space="preserve">UAT Sign off </v>
          </cell>
        </row>
        <row r="24">
          <cell r="B24" t="str">
            <v>P1MP011</v>
          </cell>
          <cell r="C24" t="str">
            <v xml:space="preserve">Go Live </v>
          </cell>
        </row>
        <row r="25">
          <cell r="B25" t="str">
            <v>P1MP012</v>
          </cell>
          <cell r="C25" t="str">
            <v>Post Live  -Onsite support</v>
          </cell>
        </row>
      </sheetData>
      <sheetData sheetId="2" refreshError="1">
        <row r="2">
          <cell r="C2" t="str">
            <v>RM1001</v>
          </cell>
          <cell r="D2" t="str">
            <v>Loan Booking</v>
          </cell>
        </row>
        <row r="3">
          <cell r="C3" t="str">
            <v>RM1002</v>
          </cell>
          <cell r="D3" t="str">
            <v>Document Tracking</v>
          </cell>
        </row>
        <row r="4">
          <cell r="C4" t="str">
            <v>RM1003</v>
          </cell>
          <cell r="D4" t="str">
            <v xml:space="preserve">Inventory Management </v>
          </cell>
        </row>
        <row r="5">
          <cell r="C5" t="str">
            <v>RM1004</v>
          </cell>
          <cell r="D5" t="str">
            <v>Collections</v>
          </cell>
        </row>
        <row r="6">
          <cell r="C6" t="str">
            <v>RM1005</v>
          </cell>
          <cell r="D6" t="str">
            <v>Customer Notifications</v>
          </cell>
        </row>
        <row r="7">
          <cell r="C7" t="str">
            <v>RM1006</v>
          </cell>
          <cell r="D7" t="str">
            <v>ACH/PDC Process</v>
          </cell>
        </row>
        <row r="8">
          <cell r="C8" t="str">
            <v>RM1007</v>
          </cell>
          <cell r="D8" t="str">
            <v xml:space="preserve">Writeoff </v>
          </cell>
        </row>
        <row r="9">
          <cell r="C9" t="str">
            <v>RM1008</v>
          </cell>
          <cell r="D9" t="str">
            <v>Insurance Process</v>
          </cell>
        </row>
        <row r="10">
          <cell r="C10" t="str">
            <v>RM1009</v>
          </cell>
          <cell r="D10" t="str">
            <v>Finance/Accounting (Tally Integration)</v>
          </cell>
        </row>
        <row r="11">
          <cell r="C11" t="str">
            <v>RM1010</v>
          </cell>
          <cell r="D11" t="str">
            <v xml:space="preserve">Reporting </v>
          </cell>
        </row>
        <row r="12">
          <cell r="C12" t="str">
            <v>RM1011</v>
          </cell>
          <cell r="D12" t="str">
            <v xml:space="preserve">Product Definition </v>
          </cell>
        </row>
        <row r="13">
          <cell r="C13" t="str">
            <v>RM1012</v>
          </cell>
          <cell r="D13" t="str">
            <v>NPA</v>
          </cell>
        </row>
        <row r="14">
          <cell r="C14" t="str">
            <v>RM1013</v>
          </cell>
          <cell r="D14" t="str">
            <v>Restructuring</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tables/table1.xml><?xml version="1.0" encoding="utf-8"?>
<table xmlns="http://schemas.openxmlformats.org/spreadsheetml/2006/main" id="4" name="Table4" displayName="Table4" ref="A3:J46" totalsRowShown="0" headerRowDxfId="235" dataDxfId="234" headerRowCellStyle="Normal 2 2">
  <autoFilter ref="A3:J46"/>
  <tableColumns count="10">
    <tableColumn id="1" name="Phase " dataDxfId="233" dataCellStyle="Normal 2 2"/>
    <tableColumn id="2" name="Stage ID" dataDxfId="232" dataCellStyle="Normal 2 2"/>
    <tableColumn id="3" name="Stage" dataDxfId="231" dataCellStyle="Normal 2 2"/>
    <tableColumn id="10" name="% Completion" dataDxfId="230" dataCellStyle="Normal 2 2">
      <calculatedColumnFormula array="1">IF(SUM(IF(ActivityTrackerPhase1!$A:$A='Kinara Project Plan'!B4,IF(ActivityTrackerPhase1!$L:$L&lt;&gt;"",ActivityTrackerPhase1!$L:$L,0),0))&gt;0,ROUND(SUM(IF(ActivityTrackerPhase1!$A:$A='Kinara Project Plan'!B4,IF(ActivityTrackerPhase1!$L:$L&lt;&gt;"",ActivityTrackerPhase1!$L:$L,0),0))*100/SUM(IF(ActivityTrackerPhase1!$A:$A='Kinara Project Plan'!B4,IF(ActivityTrackerPhase1!$L:$L&lt;&gt;"",ActivityTrackerPhase1!$L:$L,ActivityTrackerPhase1!$K:$K),0)),0),0)</calculatedColumnFormula>
    </tableColumn>
    <tableColumn id="4" name="Responsibility" dataDxfId="229" dataCellStyle="Normal 2 2"/>
    <tableColumn id="5" name="Duration" dataDxfId="228" dataCellStyle="Normal 2 2"/>
    <tableColumn id="6" name="Start Date" dataDxfId="227" dataCellStyle="Normal 2 2"/>
    <tableColumn id="7" name="End Date" dataDxfId="226" dataCellStyle="Normal 2 2"/>
    <tableColumn id="8" name="Actual/Expected Start Dt" dataDxfId="225" dataCellStyle="Normal 2 2">
      <calculatedColumnFormula array="1">IF(MIN(IF(ActivityTrackerPhase1!$A:$A='Kinara Project Plan'!B4,ActivityTrackerPhase1!$I:$I,""))&gt;0,MIN(IF(ActivityTrackerPhase1!$A:$A='Kinara Project Plan'!B4,ActivityTrackerPhase1!$I:$I,"")),IF(MIN(IF(ActivityTrackerPhase1!$A:$A='Kinara Project Plan'!B4,ActivityTrackerPhase1!$G:$G,""))&gt;0,MIN(IF(ActivityTrackerPhase1!$A:$A='Kinara Project Plan'!B4,ActivityTrackerPhase1!$G:$G,"")),""))</calculatedColumnFormula>
    </tableColumn>
    <tableColumn id="9" name="Actual/Expected End Dt" dataDxfId="224" dataCellStyle="Normal 2 2">
      <calculatedColumnFormula array="1">IF(MAX(IF(ActivityTrackerPhase1!$A:$A='Kinara Project Plan'!B4,ActivityTrackerPhase1!$J:$J,""))&gt;0,MAX(IF(ActivityTrackerPhase1!$A:$A='Kinara Project Plan'!B4,ActivityTrackerPhase1!$J:$J,""),IF(ActivityTrackerPhase1!$A:$A='Kinara Project Plan'!B4,ActivityTrackerPhase1!$H:$H,"")),IF(MAX(IF(ActivityTrackerPhase1!$A:$A='Kinara Project Plan'!B4,ActivityTrackerPhase1!$H:$H,""))&gt;0,MAX(IF(ActivityTrackerPhase1!$A:$A='Kinara Project Plan'!B4,ActivityTrackerPhase1!$H:$H,"")),""))</calculatedColumnFormula>
    </tableColumn>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0ByaFA5DUraUDVGFoSXhqOVNkbkE/view?usp=sharing" TargetMode="External"/><Relationship Id="rId3" Type="http://schemas.openxmlformats.org/officeDocument/2006/relationships/hyperlink" Target="https://drive.google.com/file/d/0ByaFA5DUraUDVDVXOFpITFVZbTQ/view?usp=sharing" TargetMode="External"/><Relationship Id="rId7" Type="http://schemas.openxmlformats.org/officeDocument/2006/relationships/hyperlink" Target="https://drive.google.com/file/d/0ByaFA5DUraUDTmc2aGw1Rm5ORm8/view?usp=sharing" TargetMode="External"/><Relationship Id="rId2" Type="http://schemas.openxmlformats.org/officeDocument/2006/relationships/hyperlink" Target="https://drive.google.com/file/d/0ByaFA5DUraUDTlotRUdKOGo4dms/view?usp=sharing" TargetMode="External"/><Relationship Id="rId1" Type="http://schemas.openxmlformats.org/officeDocument/2006/relationships/hyperlink" Target="https://drive.google.com/file/d/0ByaFA5DUraUDRTlaMEFvcVJROFU/view?usp=sharing" TargetMode="External"/><Relationship Id="rId6" Type="http://schemas.openxmlformats.org/officeDocument/2006/relationships/hyperlink" Target="https://drive.google.com/file/d/0ByaFA5DUraUDS20xT1hxT2YxQXM/view?usp=sharing" TargetMode="External"/><Relationship Id="rId5" Type="http://schemas.openxmlformats.org/officeDocument/2006/relationships/hyperlink" Target="https://drive.google.com/file/d/0ByaFA5DUraUDRWV6N1pjaVpLR1k/view?usp=sharing" TargetMode="External"/><Relationship Id="rId4" Type="http://schemas.openxmlformats.org/officeDocument/2006/relationships/hyperlink" Target="https://drive.google.com/file/d/0ByaFA5DUraUDMW9NMVBGVTZEa1k/view?usp=sharing"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S132"/>
  <sheetViews>
    <sheetView showGridLines="0" showRuler="0" zoomScale="145" zoomScaleNormal="145" workbookViewId="0">
      <selection activeCell="D16" sqref="D16"/>
    </sheetView>
  </sheetViews>
  <sheetFormatPr defaultRowHeight="12.75" x14ac:dyDescent="0.2"/>
  <cols>
    <col min="1" max="1" width="6.7109375" style="23" customWidth="1"/>
    <col min="2" max="2" width="9.28515625" style="23" bestFit="1" customWidth="1"/>
    <col min="3" max="3" width="26.28515625" style="23" bestFit="1" customWidth="1"/>
    <col min="4" max="4" width="9" style="82" customWidth="1"/>
    <col min="5" max="5" width="11.28515625" style="23" customWidth="1"/>
    <col min="6" max="6" width="8.140625" style="23" customWidth="1"/>
    <col min="7" max="7" width="9" style="23" customWidth="1"/>
    <col min="8" max="8" width="8.42578125" style="23" bestFit="1" customWidth="1"/>
    <col min="9" max="9" width="13.85546875" style="38" customWidth="1"/>
    <col min="10" max="10" width="15.5703125" style="23" customWidth="1"/>
    <col min="11" max="19" width="2.5703125" style="23" customWidth="1"/>
    <col min="20" max="20" width="3" style="23" bestFit="1" customWidth="1"/>
    <col min="21" max="29" width="2.5703125" style="23" customWidth="1"/>
    <col min="30" max="32" width="3" style="23" bestFit="1" customWidth="1"/>
    <col min="33" max="38" width="3.28515625" style="23" bestFit="1" customWidth="1"/>
    <col min="39" max="39" width="4.42578125" style="23" bestFit="1" customWidth="1"/>
    <col min="40" max="43" width="3.28515625" style="23" bestFit="1" customWidth="1"/>
    <col min="44" max="45" width="2.7109375" style="23" bestFit="1" customWidth="1"/>
    <col min="46" max="16384" width="9.140625" style="23"/>
  </cols>
  <sheetData>
    <row r="1" spans="1:45" ht="15" customHeight="1" x14ac:dyDescent="0.2">
      <c r="A1" s="92" t="s">
        <v>203</v>
      </c>
      <c r="B1" s="92"/>
      <c r="C1" s="92"/>
      <c r="D1" s="92"/>
      <c r="E1" s="92"/>
      <c r="F1" s="92"/>
      <c r="G1" s="92"/>
      <c r="H1" s="92"/>
      <c r="I1" s="92"/>
      <c r="J1" s="92"/>
      <c r="K1" s="94" t="s">
        <v>189</v>
      </c>
      <c r="L1" s="94"/>
      <c r="M1" s="94"/>
      <c r="N1" s="93" t="s">
        <v>60</v>
      </c>
      <c r="O1" s="93"/>
      <c r="P1" s="93"/>
      <c r="Q1" s="93"/>
      <c r="R1" s="50"/>
      <c r="S1" s="95" t="s">
        <v>83</v>
      </c>
      <c r="T1" s="95"/>
      <c r="U1" s="95"/>
      <c r="V1" s="95"/>
      <c r="W1" s="41">
        <v>9</v>
      </c>
      <c r="X1" s="50"/>
      <c r="Y1" s="50"/>
      <c r="Z1" s="50"/>
      <c r="AA1" s="50"/>
      <c r="AB1" s="50"/>
      <c r="AC1" s="50"/>
      <c r="AD1" s="50"/>
      <c r="AE1" s="50"/>
      <c r="AF1" s="50"/>
      <c r="AG1" s="50"/>
      <c r="AH1" s="50"/>
      <c r="AI1" s="50"/>
      <c r="AJ1" s="50"/>
      <c r="AK1" s="50"/>
      <c r="AL1" s="50"/>
      <c r="AM1" s="50"/>
    </row>
    <row r="2" spans="1:45" ht="29.25" customHeight="1" x14ac:dyDescent="0.2">
      <c r="A2" s="96" t="s">
        <v>49</v>
      </c>
      <c r="B2" s="96"/>
      <c r="C2" s="96"/>
      <c r="D2" s="96"/>
      <c r="E2" s="96"/>
      <c r="F2" s="96"/>
      <c r="G2" s="96"/>
      <c r="H2" s="96"/>
      <c r="I2" s="96"/>
      <c r="J2" s="96"/>
      <c r="K2" s="40">
        <v>42527</v>
      </c>
      <c r="L2" s="40">
        <f>K2+7</f>
        <v>42534</v>
      </c>
      <c r="M2" s="40">
        <f t="shared" ref="M2:AM2" si="0">L2+7</f>
        <v>42541</v>
      </c>
      <c r="N2" s="40">
        <f t="shared" si="0"/>
        <v>42548</v>
      </c>
      <c r="O2" s="40">
        <f t="shared" si="0"/>
        <v>42555</v>
      </c>
      <c r="P2" s="40">
        <f t="shared" si="0"/>
        <v>42562</v>
      </c>
      <c r="Q2" s="40">
        <f t="shared" si="0"/>
        <v>42569</v>
      </c>
      <c r="R2" s="40">
        <f t="shared" si="0"/>
        <v>42576</v>
      </c>
      <c r="S2" s="40">
        <f t="shared" si="0"/>
        <v>42583</v>
      </c>
      <c r="T2" s="40">
        <f t="shared" si="0"/>
        <v>42590</v>
      </c>
      <c r="U2" s="40">
        <f t="shared" si="0"/>
        <v>42597</v>
      </c>
      <c r="V2" s="40">
        <f t="shared" si="0"/>
        <v>42604</v>
      </c>
      <c r="W2" s="40">
        <f t="shared" si="0"/>
        <v>42611</v>
      </c>
      <c r="X2" s="40">
        <f t="shared" si="0"/>
        <v>42618</v>
      </c>
      <c r="Y2" s="40">
        <f t="shared" si="0"/>
        <v>42625</v>
      </c>
      <c r="Z2" s="40">
        <f t="shared" si="0"/>
        <v>42632</v>
      </c>
      <c r="AA2" s="40">
        <f t="shared" si="0"/>
        <v>42639</v>
      </c>
      <c r="AB2" s="40">
        <f t="shared" si="0"/>
        <v>42646</v>
      </c>
      <c r="AC2" s="40">
        <f t="shared" si="0"/>
        <v>42653</v>
      </c>
      <c r="AD2" s="40">
        <f t="shared" si="0"/>
        <v>42660</v>
      </c>
      <c r="AE2" s="40">
        <f t="shared" si="0"/>
        <v>42667</v>
      </c>
      <c r="AF2" s="40">
        <f t="shared" si="0"/>
        <v>42674</v>
      </c>
      <c r="AG2" s="40">
        <f t="shared" si="0"/>
        <v>42681</v>
      </c>
      <c r="AH2" s="40">
        <f t="shared" si="0"/>
        <v>42688</v>
      </c>
      <c r="AI2" s="40">
        <f t="shared" si="0"/>
        <v>42695</v>
      </c>
      <c r="AJ2" s="40">
        <f t="shared" si="0"/>
        <v>42702</v>
      </c>
      <c r="AK2" s="40">
        <f t="shared" si="0"/>
        <v>42709</v>
      </c>
      <c r="AL2" s="40">
        <f t="shared" si="0"/>
        <v>42716</v>
      </c>
      <c r="AM2" s="40">
        <f t="shared" si="0"/>
        <v>42723</v>
      </c>
    </row>
    <row r="3" spans="1:45" ht="9.75" customHeight="1" x14ac:dyDescent="0.2">
      <c r="A3" s="65" t="s">
        <v>145</v>
      </c>
      <c r="B3" s="65" t="s">
        <v>125</v>
      </c>
      <c r="C3" s="65" t="s">
        <v>84</v>
      </c>
      <c r="D3" s="77" t="s">
        <v>131</v>
      </c>
      <c r="E3" s="65" t="s">
        <v>50</v>
      </c>
      <c r="F3" s="65" t="s">
        <v>51</v>
      </c>
      <c r="G3" s="66" t="s">
        <v>52</v>
      </c>
      <c r="H3" s="66" t="s">
        <v>53</v>
      </c>
      <c r="I3" s="67" t="s">
        <v>299</v>
      </c>
      <c r="J3" s="67" t="s">
        <v>300</v>
      </c>
      <c r="K3" s="64">
        <v>1</v>
      </c>
      <c r="L3" s="64">
        <v>2</v>
      </c>
      <c r="M3" s="64">
        <v>3</v>
      </c>
      <c r="N3" s="64">
        <v>4</v>
      </c>
      <c r="O3" s="64">
        <v>5</v>
      </c>
      <c r="P3" s="64">
        <v>6</v>
      </c>
      <c r="Q3" s="64">
        <v>7</v>
      </c>
      <c r="R3" s="64">
        <v>8</v>
      </c>
      <c r="S3" s="64">
        <v>9</v>
      </c>
      <c r="T3" s="64">
        <v>10</v>
      </c>
      <c r="U3" s="64">
        <v>11</v>
      </c>
      <c r="V3" s="64">
        <v>12</v>
      </c>
      <c r="W3" s="64">
        <v>13</v>
      </c>
      <c r="X3" s="64">
        <v>14</v>
      </c>
      <c r="Y3" s="64">
        <v>15</v>
      </c>
      <c r="Z3" s="64">
        <v>16</v>
      </c>
      <c r="AA3" s="64">
        <v>17</v>
      </c>
      <c r="AB3" s="64">
        <v>18</v>
      </c>
      <c r="AC3" s="64">
        <v>19</v>
      </c>
      <c r="AD3" s="64">
        <v>20</v>
      </c>
      <c r="AE3" s="64">
        <v>21</v>
      </c>
      <c r="AF3" s="64">
        <v>22</v>
      </c>
      <c r="AG3" s="64">
        <v>23</v>
      </c>
      <c r="AH3" s="64">
        <v>24</v>
      </c>
      <c r="AI3" s="64">
        <v>25</v>
      </c>
      <c r="AJ3" s="64">
        <v>26</v>
      </c>
      <c r="AK3" s="64">
        <v>27</v>
      </c>
      <c r="AL3" s="64">
        <v>28</v>
      </c>
      <c r="AM3" s="64">
        <v>29</v>
      </c>
      <c r="AN3" s="24"/>
      <c r="AO3" s="24"/>
      <c r="AP3" s="24"/>
      <c r="AQ3" s="24"/>
      <c r="AR3" s="24"/>
      <c r="AS3" s="24"/>
    </row>
    <row r="4" spans="1:45" ht="9" customHeight="1" x14ac:dyDescent="0.2">
      <c r="A4" s="42" t="s">
        <v>22</v>
      </c>
      <c r="B4" s="42" t="s">
        <v>146</v>
      </c>
      <c r="C4" s="43" t="s">
        <v>104</v>
      </c>
      <c r="D4" s="78">
        <f t="array" ref="D4">IF(SUM(IF(ActivityTrackerPhase1!$A:$A='Kinara Project Plan'!B4,IF(ActivityTrackerPhase1!$L:$L&lt;&gt;"",ActivityTrackerPhase1!$L:$L,0),0))&gt;0,ROUND(SUM(IF(ActivityTrackerPhase1!$A:$A='Kinara Project Plan'!B4,IF(ActivityTrackerPhase1!$L:$L&lt;&gt;"",ActivityTrackerPhase1!$L:$L,0),0))*100/SUM(IF(ActivityTrackerPhase1!$A:$A='Kinara Project Plan'!B4,IF(ActivityTrackerPhase1!$L:$L&lt;&gt;"",ActivityTrackerPhase1!$L:$L,ActivityTrackerPhase1!$K:$K),0)),0),0)</f>
        <v>100</v>
      </c>
      <c r="E4" s="42" t="s">
        <v>36</v>
      </c>
      <c r="F4" s="42" t="s">
        <v>63</v>
      </c>
      <c r="G4" s="44">
        <v>42527</v>
      </c>
      <c r="H4" s="44">
        <v>42563</v>
      </c>
      <c r="I4" s="44">
        <f t="array" ref="I4">IF(MIN(IF(ActivityTrackerPhase1!$A:$A='Kinara Project Plan'!B4,ActivityTrackerPhase1!$I:$I,""))&gt;0,MIN(IF(ActivityTrackerPhase1!$A:$A='Kinara Project Plan'!B4,ActivityTrackerPhase1!$I:$I,"")),IF(MIN(IF(ActivityTrackerPhase1!$A:$A='Kinara Project Plan'!B4,ActivityTrackerPhase1!$G:$G,""))&gt;0,MIN(IF(ActivityTrackerPhase1!$A:$A='Kinara Project Plan'!B4,ActivityTrackerPhase1!$G:$G,"")),""))</f>
        <v>42534</v>
      </c>
      <c r="J4" s="44">
        <f t="array" ref="J4">IF(MAX(IF(ActivityTrackerPhase1!$A:$A='Kinara Project Plan'!B4,ActivityTrackerPhase1!$J:$J,""))&gt;0,MAX(IF(ActivityTrackerPhase1!$A:$A='Kinara Project Plan'!B4,ActivityTrackerPhase1!$J:$J,""),IF(ActivityTrackerPhase1!$A:$A='Kinara Project Plan'!B4,ActivityTrackerPhase1!$H:$H,"")),IF(MAX(IF(ActivityTrackerPhase1!$A:$A='Kinara Project Plan'!B4,ActivityTrackerPhase1!$H:$H,""))&gt;0,MAX(IF(ActivityTrackerPhase1!$A:$A='Kinara Project Plan'!B4,ActivityTrackerPhase1!$H:$H,"")),""))</f>
        <v>42580</v>
      </c>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24"/>
      <c r="AO4" s="24"/>
      <c r="AP4" s="24"/>
      <c r="AQ4" s="24"/>
      <c r="AR4" s="24"/>
      <c r="AS4" s="24"/>
    </row>
    <row r="5" spans="1:45" ht="9" customHeight="1" x14ac:dyDescent="0.2">
      <c r="A5" s="42" t="s">
        <v>22</v>
      </c>
      <c r="B5" s="42" t="s">
        <v>147</v>
      </c>
      <c r="C5" s="45" t="s">
        <v>105</v>
      </c>
      <c r="D5" s="78">
        <f t="array" ref="D5">IF(SUM(IF(ActivityTrackerPhase1!$A:$A='Kinara Project Plan'!B5,IF(ActivityTrackerPhase1!$L:$L&lt;&gt;"",ActivityTrackerPhase1!$L:$L,0),0))&gt;0,ROUND(SUM(IF(ActivityTrackerPhase1!$A:$A='Kinara Project Plan'!B5,IF(ActivityTrackerPhase1!$L:$L&lt;&gt;"",ActivityTrackerPhase1!$L:$L,0),0))*100/SUM(IF(ActivityTrackerPhase1!$A:$A='Kinara Project Plan'!B5,IF(ActivityTrackerPhase1!$L:$L&lt;&gt;"",ActivityTrackerPhase1!$L:$L,ActivityTrackerPhase1!$K:$K),0)),0),0)</f>
        <v>100</v>
      </c>
      <c r="E5" s="42" t="s">
        <v>27</v>
      </c>
      <c r="F5" s="42" t="s">
        <v>64</v>
      </c>
      <c r="G5" s="44">
        <v>42527</v>
      </c>
      <c r="H5" s="44">
        <v>42564</v>
      </c>
      <c r="I5" s="44">
        <f t="array" ref="I5">IF(MIN(IF(ActivityTrackerPhase1!$A:$A='Kinara Project Plan'!B5,ActivityTrackerPhase1!$I:$I,""))&gt;0,MIN(IF(ActivityTrackerPhase1!$A:$A='Kinara Project Plan'!B5,ActivityTrackerPhase1!$I:$I,"")),IF(MIN(IF(ActivityTrackerPhase1!$A:$A='Kinara Project Plan'!B5,ActivityTrackerPhase1!$G:$G,""))&gt;0,MIN(IF(ActivityTrackerPhase1!$A:$A='Kinara Project Plan'!B5,ActivityTrackerPhase1!$G:$G,"")),""))</f>
        <v>42565</v>
      </c>
      <c r="J5" s="44">
        <f t="array" ref="J5">IF(MAX(IF(ActivityTrackerPhase1!$A:$A='Kinara Project Plan'!B5,ActivityTrackerPhase1!$J:$J,""))&gt;0,MAX(IF(ActivityTrackerPhase1!$A:$A='Kinara Project Plan'!B5,ActivityTrackerPhase1!$J:$J,""),IF(ActivityTrackerPhase1!$A:$A='Kinara Project Plan'!B5,ActivityTrackerPhase1!$H:$H,"")),IF(MAX(IF(ActivityTrackerPhase1!$A:$A='Kinara Project Plan'!B5,ActivityTrackerPhase1!$H:$H,""))&gt;0,MAX(IF(ActivityTrackerPhase1!$A:$A='Kinara Project Plan'!B5,ActivityTrackerPhase1!$H:$H,"")),""))</f>
        <v>42585</v>
      </c>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row>
    <row r="6" spans="1:45" ht="9" customHeight="1" x14ac:dyDescent="0.2">
      <c r="A6" s="42" t="s">
        <v>22</v>
      </c>
      <c r="B6" s="42" t="s">
        <v>148</v>
      </c>
      <c r="C6" s="45" t="s">
        <v>227</v>
      </c>
      <c r="D6" s="78">
        <f t="array" ref="D6">IF(SUM(IF(ActivityTrackerPhase1!$A:$A='Kinara Project Plan'!B6,IF(ActivityTrackerPhase1!$L:$L&lt;&gt;"",ActivityTrackerPhase1!$L:$L,0),0))&gt;0,ROUND(SUM(IF(ActivityTrackerPhase1!$A:$A='Kinara Project Plan'!B6,IF(ActivityTrackerPhase1!$L:$L&lt;&gt;"",ActivityTrackerPhase1!$L:$L,0),0))*100/SUM(IF(ActivityTrackerPhase1!$A:$A='Kinara Project Plan'!B6,IF(ActivityTrackerPhase1!$L:$L&lt;&gt;"",ActivityTrackerPhase1!$L:$L,ActivityTrackerPhase1!$K:$K),0)),0),0)</f>
        <v>55</v>
      </c>
      <c r="E6" s="42" t="s">
        <v>36</v>
      </c>
      <c r="F6" s="42" t="s">
        <v>185</v>
      </c>
      <c r="G6" s="44">
        <v>42585</v>
      </c>
      <c r="H6" s="44">
        <v>42595</v>
      </c>
      <c r="I6" s="44">
        <f t="array" ref="I6">IF(MIN(IF(ActivityTrackerPhase1!$A:$A='Kinara Project Plan'!B6,ActivityTrackerPhase1!$I:$I,""))&gt;0,MIN(IF(ActivityTrackerPhase1!$A:$A='Kinara Project Plan'!B6,ActivityTrackerPhase1!$I:$I,"")),IF(MIN(IF(ActivityTrackerPhase1!$A:$A='Kinara Project Plan'!B6,ActivityTrackerPhase1!$G:$G,""))&gt;0,MIN(IF(ActivityTrackerPhase1!$A:$A='Kinara Project Plan'!B6,ActivityTrackerPhase1!$G:$G,"")),""))</f>
        <v>42585</v>
      </c>
      <c r="J6" s="44">
        <f t="array" ref="J6">IF(MAX(IF(ActivityTrackerPhase1!$A:$A='Kinara Project Plan'!B6,ActivityTrackerPhase1!$J:$J,""))&gt;0,MAX(IF(ActivityTrackerPhase1!$A:$A='Kinara Project Plan'!B6,ActivityTrackerPhase1!$J:$J,""),IF(ActivityTrackerPhase1!$A:$A='Kinara Project Plan'!B6,ActivityTrackerPhase1!$H:$H,"")),IF(MAX(IF(ActivityTrackerPhase1!$A:$A='Kinara Project Plan'!B6,ActivityTrackerPhase1!$H:$H,""))&gt;0,MAX(IF(ActivityTrackerPhase1!$A:$A='Kinara Project Plan'!B6,ActivityTrackerPhase1!$H:$H,"")),""))</f>
        <v>42600</v>
      </c>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row>
    <row r="7" spans="1:45" ht="9" customHeight="1" x14ac:dyDescent="0.2">
      <c r="A7" s="42" t="s">
        <v>22</v>
      </c>
      <c r="B7" s="42" t="s">
        <v>231</v>
      </c>
      <c r="C7" s="62" t="s">
        <v>228</v>
      </c>
      <c r="D7" s="79">
        <f t="array" ref="D7">IF(SUM(IF(ActivityTrackerPhase1!$A:$A='Kinara Project Plan'!B7,IF(ActivityTrackerPhase1!$L:$L&lt;&gt;"",ActivityTrackerPhase1!$L:$L,0),0))&gt;0,ROUND(SUM(IF(ActivityTrackerPhase1!$A:$A='Kinara Project Plan'!B7,IF(ActivityTrackerPhase1!$L:$L&lt;&gt;"",ActivityTrackerPhase1!$L:$L,0),0))*100/SUM(IF(ActivityTrackerPhase1!$A:$A='Kinara Project Plan'!B7,IF(ActivityTrackerPhase1!$L:$L&lt;&gt;"",ActivityTrackerPhase1!$L:$L,ActivityTrackerPhase1!$K:$K),0)),0),0)</f>
        <v>0</v>
      </c>
      <c r="E7" s="61" t="s">
        <v>27</v>
      </c>
      <c r="F7" s="61" t="s">
        <v>54</v>
      </c>
      <c r="G7" s="68">
        <v>42598</v>
      </c>
      <c r="H7" s="68">
        <v>42599</v>
      </c>
      <c r="I7" s="63" t="str">
        <f t="array" ref="I7">IF(MIN(IF(ActivityTrackerPhase1!$A:$A='Kinara Project Plan'!B7,ActivityTrackerPhase1!$I:$I,""))&gt;0,MIN(IF(ActivityTrackerPhase1!$A:$A='Kinara Project Plan'!B7,ActivityTrackerPhase1!$I:$I,"")),IF(MIN(IF(ActivityTrackerPhase1!$A:$A='Kinara Project Plan'!B7,ActivityTrackerPhase1!$G:$G,""))&gt;0,MIN(IF(ActivityTrackerPhase1!$A:$A='Kinara Project Plan'!B7,ActivityTrackerPhase1!$G:$G,"")),""))</f>
        <v/>
      </c>
      <c r="J7" s="63" t="str">
        <f t="array" ref="J7">IF(MAX(IF(ActivityTrackerPhase1!$A:$A='Kinara Project Plan'!B7,ActivityTrackerPhase1!$J:$J,""))&gt;0,MAX(IF(ActivityTrackerPhase1!$A:$A='Kinara Project Plan'!B7,ActivityTrackerPhase1!$J:$J,""),IF(ActivityTrackerPhase1!$A:$A='Kinara Project Plan'!B7,ActivityTrackerPhase1!$H:$H,"")),IF(MAX(IF(ActivityTrackerPhase1!$A:$A='Kinara Project Plan'!B7,ActivityTrackerPhase1!$H:$H,""))&gt;0,MAX(IF(ActivityTrackerPhase1!$A:$A='Kinara Project Plan'!B7,ActivityTrackerPhase1!$H:$H,"")),""))</f>
        <v/>
      </c>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row>
    <row r="8" spans="1:45" ht="9" customHeight="1" x14ac:dyDescent="0.2">
      <c r="A8" s="42" t="s">
        <v>22</v>
      </c>
      <c r="B8" s="42" t="s">
        <v>233</v>
      </c>
      <c r="C8" s="62" t="s">
        <v>229</v>
      </c>
      <c r="D8" s="79">
        <f t="array" ref="D8">IF(SUM(IF(ActivityTrackerPhase1!$A:$A='Kinara Project Plan'!B8,IF(ActivityTrackerPhase1!$L:$L&lt;&gt;"",ActivityTrackerPhase1!$L:$L,0),0))&gt;0,ROUND(SUM(IF(ActivityTrackerPhase1!$A:$A='Kinara Project Plan'!B8,IF(ActivityTrackerPhase1!$L:$L&lt;&gt;"",ActivityTrackerPhase1!$L:$L,0),0))*100/SUM(IF(ActivityTrackerPhase1!$A:$A='Kinara Project Plan'!B8,IF(ActivityTrackerPhase1!$L:$L&lt;&gt;"",ActivityTrackerPhase1!$L:$L,ActivityTrackerPhase1!$K:$K),0)),0),0)</f>
        <v>0</v>
      </c>
      <c r="E8" s="61" t="s">
        <v>36</v>
      </c>
      <c r="F8" s="61" t="s">
        <v>59</v>
      </c>
      <c r="G8" s="63">
        <v>42599</v>
      </c>
      <c r="H8" s="63">
        <v>42601</v>
      </c>
      <c r="I8" s="63" t="str">
        <f t="array" ref="I8">IF(MIN(IF(ActivityTrackerPhase1!$A:$A='Kinara Project Plan'!B8,ActivityTrackerPhase1!$I:$I,""))&gt;0,MIN(IF(ActivityTrackerPhase1!$A:$A='Kinara Project Plan'!B8,ActivityTrackerPhase1!$I:$I,"")),IF(MIN(IF(ActivityTrackerPhase1!$A:$A='Kinara Project Plan'!B8,ActivityTrackerPhase1!$G:$G,""))&gt;0,MIN(IF(ActivityTrackerPhase1!$A:$A='Kinara Project Plan'!B8,ActivityTrackerPhase1!$G:$G,"")),""))</f>
        <v/>
      </c>
      <c r="J8" s="63" t="str">
        <f t="array" ref="J8">IF(MAX(IF(ActivityTrackerPhase1!$A:$A='Kinara Project Plan'!B8,ActivityTrackerPhase1!$J:$J,""))&gt;0,MAX(IF(ActivityTrackerPhase1!$A:$A='Kinara Project Plan'!B8,ActivityTrackerPhase1!$J:$J,""),IF(ActivityTrackerPhase1!$A:$A='Kinara Project Plan'!B8,ActivityTrackerPhase1!$H:$H,"")),IF(MAX(IF(ActivityTrackerPhase1!$A:$A='Kinara Project Plan'!B8,ActivityTrackerPhase1!$H:$H,""))&gt;0,MAX(IF(ActivityTrackerPhase1!$A:$A='Kinara Project Plan'!B8,ActivityTrackerPhase1!$H:$H,"")),""))</f>
        <v/>
      </c>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row>
    <row r="9" spans="1:45" ht="9" customHeight="1" x14ac:dyDescent="0.2">
      <c r="A9" s="42" t="s">
        <v>22</v>
      </c>
      <c r="B9" s="42" t="s">
        <v>149</v>
      </c>
      <c r="C9" s="45" t="s">
        <v>107</v>
      </c>
      <c r="D9" s="78">
        <f t="array" ref="D9">IF(SUM(IF(ActivityTrackerPhase1!$A:$A='Kinara Project Plan'!B9,IF(ActivityTrackerPhase1!$L:$L&lt;&gt;"",ActivityTrackerPhase1!$L:$L,0),0))&gt;0,ROUND(SUM(IF(ActivityTrackerPhase1!$A:$A='Kinara Project Plan'!B9,IF(ActivityTrackerPhase1!$L:$L&lt;&gt;"",ActivityTrackerPhase1!$L:$L,0),0))*100/SUM(IF(ActivityTrackerPhase1!$A:$A='Kinara Project Plan'!B9,IF(ActivityTrackerPhase1!$L:$L&lt;&gt;"",ActivityTrackerPhase1!$L:$L,ActivityTrackerPhase1!$K:$K),0)),0),0)</f>
        <v>0</v>
      </c>
      <c r="E9" s="42" t="s">
        <v>27</v>
      </c>
      <c r="F9" s="42" t="s">
        <v>81</v>
      </c>
      <c r="G9" s="44">
        <v>42567</v>
      </c>
      <c r="H9" s="44">
        <v>42581</v>
      </c>
      <c r="I9" s="44">
        <f t="array" ref="I9">IF(MIN(IF(ActivityTrackerPhase1!$A:$A='Kinara Project Plan'!B9,ActivityTrackerPhase1!$I:$I,""))&gt;0,MIN(IF(ActivityTrackerPhase1!$A:$A='Kinara Project Plan'!B9,ActivityTrackerPhase1!$I:$I,"")),IF(MIN(IF(ActivityTrackerPhase1!$A:$A='Kinara Project Plan'!B9,ActivityTrackerPhase1!$G:$G,""))&gt;0,MIN(IF(ActivityTrackerPhase1!$A:$A='Kinara Project Plan'!B9,ActivityTrackerPhase1!$G:$G,"")),""))</f>
        <v>42590</v>
      </c>
      <c r="J9" s="44">
        <f t="array" ref="J9">IF(MAX(IF(ActivityTrackerPhase1!$A:$A='Kinara Project Plan'!B9,ActivityTrackerPhase1!$J:$J,""))&gt;0,MAX(IF(ActivityTrackerPhase1!$A:$A='Kinara Project Plan'!B9,ActivityTrackerPhase1!$J:$J,""),IF(ActivityTrackerPhase1!$A:$A='Kinara Project Plan'!B9,ActivityTrackerPhase1!$H:$H,"")),IF(MAX(IF(ActivityTrackerPhase1!$A:$A='Kinara Project Plan'!B9,ActivityTrackerPhase1!$H:$H,""))&gt;0,MAX(IF(ActivityTrackerPhase1!$A:$A='Kinara Project Plan'!B9,ActivityTrackerPhase1!$H:$H,"")),""))</f>
        <v>42609</v>
      </c>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row>
    <row r="10" spans="1:45" ht="9" customHeight="1" x14ac:dyDescent="0.2">
      <c r="A10" s="42" t="s">
        <v>22</v>
      </c>
      <c r="B10" s="42" t="s">
        <v>150</v>
      </c>
      <c r="C10" s="45" t="s">
        <v>108</v>
      </c>
      <c r="D10" s="78">
        <f t="array" ref="D10">IF(SUM(IF(ActivityTrackerPhase1!$A:$A='Kinara Project Plan'!B10,IF(ActivityTrackerPhase1!$L:$L&lt;&gt;"",ActivityTrackerPhase1!$L:$L,0),0))&gt;0,ROUND(SUM(IF(ActivityTrackerPhase1!$A:$A='Kinara Project Plan'!B10,IF(ActivityTrackerPhase1!$L:$L&lt;&gt;"",ActivityTrackerPhase1!$L:$L,0),0))*100/SUM(IF(ActivityTrackerPhase1!$A:$A='Kinara Project Plan'!B10,IF(ActivityTrackerPhase1!$L:$L&lt;&gt;"",ActivityTrackerPhase1!$L:$L,ActivityTrackerPhase1!$K:$K),0)),0),0)</f>
        <v>100</v>
      </c>
      <c r="E10" s="42" t="s">
        <v>61</v>
      </c>
      <c r="F10" s="42" t="s">
        <v>55</v>
      </c>
      <c r="G10" s="44">
        <v>42572</v>
      </c>
      <c r="H10" s="44">
        <v>42572</v>
      </c>
      <c r="I10" s="44">
        <f t="array" ref="I10">IF(MIN(IF(ActivityTrackerPhase1!$A:$A='Kinara Project Plan'!B10,ActivityTrackerPhase1!$I:$I,""))&gt;0,MIN(IF(ActivityTrackerPhase1!$A:$A='Kinara Project Plan'!B10,ActivityTrackerPhase1!$I:$I,"")),IF(MIN(IF(ActivityTrackerPhase1!$A:$A='Kinara Project Plan'!B10,ActivityTrackerPhase1!$G:$G,""))&gt;0,MIN(IF(ActivityTrackerPhase1!$A:$A='Kinara Project Plan'!B10,ActivityTrackerPhase1!$G:$G,"")),""))</f>
        <v>42572</v>
      </c>
      <c r="J10" s="44">
        <f t="array" ref="J10">IF(MAX(IF(ActivityTrackerPhase1!$A:$A='Kinara Project Plan'!B10,ActivityTrackerPhase1!$J:$J,""))&gt;0,MAX(IF(ActivityTrackerPhase1!$A:$A='Kinara Project Plan'!B10,ActivityTrackerPhase1!$J:$J,""),IF(ActivityTrackerPhase1!$A:$A='Kinara Project Plan'!B10,ActivityTrackerPhase1!$H:$H,"")),IF(MAX(IF(ActivityTrackerPhase1!$A:$A='Kinara Project Plan'!B10,ActivityTrackerPhase1!$H:$H,""))&gt;0,MAX(IF(ActivityTrackerPhase1!$A:$A='Kinara Project Plan'!B10,ActivityTrackerPhase1!$H:$H,"")),""))</f>
        <v>42572</v>
      </c>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row>
    <row r="11" spans="1:45" ht="9" customHeight="1" x14ac:dyDescent="0.2">
      <c r="A11" s="42" t="s">
        <v>22</v>
      </c>
      <c r="B11" s="42" t="s">
        <v>151</v>
      </c>
      <c r="C11" s="45" t="s">
        <v>109</v>
      </c>
      <c r="D11" s="78">
        <f t="array" ref="D11">IF(SUM(IF(ActivityTrackerPhase1!$A:$A='Kinara Project Plan'!B11,IF(ActivityTrackerPhase1!$L:$L&lt;&gt;"",ActivityTrackerPhase1!$L:$L,0),0))&gt;0,ROUND(SUM(IF(ActivityTrackerPhase1!$A:$A='Kinara Project Plan'!B11,IF(ActivityTrackerPhase1!$L:$L&lt;&gt;"",ActivityTrackerPhase1!$L:$L,0),0))*100/SUM(IF(ActivityTrackerPhase1!$A:$A='Kinara Project Plan'!B11,IF(ActivityTrackerPhase1!$L:$L&lt;&gt;"",ActivityTrackerPhase1!$L:$L,ActivityTrackerPhase1!$K:$K),0)),0),0)</f>
        <v>100</v>
      </c>
      <c r="E11" s="42" t="s">
        <v>36</v>
      </c>
      <c r="F11" s="42" t="s">
        <v>57</v>
      </c>
      <c r="G11" s="44">
        <v>42579</v>
      </c>
      <c r="H11" s="44">
        <v>42585</v>
      </c>
      <c r="I11" s="44">
        <f t="array" ref="I11">IF(MIN(IF(ActivityTrackerPhase1!$A:$A='Kinara Project Plan'!B11,ActivityTrackerPhase1!$I:$I,""))&gt;0,MIN(IF(ActivityTrackerPhase1!$A:$A='Kinara Project Plan'!B11,ActivityTrackerPhase1!$I:$I,"")),IF(MIN(IF(ActivityTrackerPhase1!$A:$A='Kinara Project Plan'!B11,ActivityTrackerPhase1!$G:$G,""))&gt;0,MIN(IF(ActivityTrackerPhase1!$A:$A='Kinara Project Plan'!B11,ActivityTrackerPhase1!$G:$G,"")),""))</f>
        <v>42579</v>
      </c>
      <c r="J11" s="44">
        <f t="array" ref="J11">IF(MAX(IF(ActivityTrackerPhase1!$A:$A='Kinara Project Plan'!B11,ActivityTrackerPhase1!$J:$J,""))&gt;0,MAX(IF(ActivityTrackerPhase1!$A:$A='Kinara Project Plan'!B11,ActivityTrackerPhase1!$J:$J,""),IF(ActivityTrackerPhase1!$A:$A='Kinara Project Plan'!B11,ActivityTrackerPhase1!$H:$H,"")),IF(MAX(IF(ActivityTrackerPhase1!$A:$A='Kinara Project Plan'!B11,ActivityTrackerPhase1!$H:$H,""))&gt;0,MAX(IF(ActivityTrackerPhase1!$A:$A='Kinara Project Plan'!B11,ActivityTrackerPhase1!$H:$H,"")),""))</f>
        <v>42587</v>
      </c>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row>
    <row r="12" spans="1:45" ht="9" customHeight="1" x14ac:dyDescent="0.2">
      <c r="A12" s="42" t="s">
        <v>22</v>
      </c>
      <c r="B12" s="42" t="s">
        <v>152</v>
      </c>
      <c r="C12" s="45" t="s">
        <v>110</v>
      </c>
      <c r="D12" s="78">
        <f t="array" ref="D12">IF(SUM(IF(ActivityTrackerPhase1!$A:$A='Kinara Project Plan'!B12,IF(ActivityTrackerPhase1!$L:$L&lt;&gt;"",ActivityTrackerPhase1!$L:$L,0),0))&gt;0,ROUND(SUM(IF(ActivityTrackerPhase1!$A:$A='Kinara Project Plan'!B12,IF(ActivityTrackerPhase1!$L:$L&lt;&gt;"",ActivityTrackerPhase1!$L:$L,0),0))*100/SUM(IF(ActivityTrackerPhase1!$A:$A='Kinara Project Plan'!B12,IF(ActivityTrackerPhase1!$L:$L&lt;&gt;"",ActivityTrackerPhase1!$L:$L,ActivityTrackerPhase1!$K:$K),0)),0),0)</f>
        <v>0</v>
      </c>
      <c r="E12" s="42" t="s">
        <v>27</v>
      </c>
      <c r="F12" s="42" t="s">
        <v>57</v>
      </c>
      <c r="G12" s="44">
        <v>42586</v>
      </c>
      <c r="H12" s="44">
        <v>42594</v>
      </c>
      <c r="I12" s="44">
        <f t="array" ref="I12">IF(MIN(IF(ActivityTrackerPhase1!$A:$A='Kinara Project Plan'!B12,ActivityTrackerPhase1!$I:$I,""))&gt;0,MIN(IF(ActivityTrackerPhase1!$A:$A='Kinara Project Plan'!B12,ActivityTrackerPhase1!$I:$I,"")),IF(MIN(IF(ActivityTrackerPhase1!$A:$A='Kinara Project Plan'!B12,ActivityTrackerPhase1!$G:$G,""))&gt;0,MIN(IF(ActivityTrackerPhase1!$A:$A='Kinara Project Plan'!B12,ActivityTrackerPhase1!$G:$G,"")),""))</f>
        <v>42586</v>
      </c>
      <c r="J12" s="44">
        <f t="array" ref="J12">IF(MAX(IF(ActivityTrackerPhase1!$A:$A='Kinara Project Plan'!B12,ActivityTrackerPhase1!$J:$J,""))&gt;0,MAX(IF(ActivityTrackerPhase1!$A:$A='Kinara Project Plan'!B12,ActivityTrackerPhase1!$J:$J,""),IF(ActivityTrackerPhase1!$A:$A='Kinara Project Plan'!B12,ActivityTrackerPhase1!$H:$H,"")),IF(MAX(IF(ActivityTrackerPhase1!$A:$A='Kinara Project Plan'!B12,ActivityTrackerPhase1!$H:$H,""))&gt;0,MAX(IF(ActivityTrackerPhase1!$A:$A='Kinara Project Plan'!B12,ActivityTrackerPhase1!$H:$H,"")),""))</f>
        <v>42594</v>
      </c>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row>
    <row r="13" spans="1:45" ht="9" customHeight="1" x14ac:dyDescent="0.2">
      <c r="A13" s="42" t="s">
        <v>22</v>
      </c>
      <c r="B13" s="42" t="s">
        <v>153</v>
      </c>
      <c r="C13" s="45" t="s">
        <v>111</v>
      </c>
      <c r="D13" s="78">
        <f t="array" ref="D13">IF(SUM(IF(ActivityTrackerPhase1!$A:$A='Kinara Project Plan'!B13,IF(ActivityTrackerPhase1!$L:$L&lt;&gt;"",ActivityTrackerPhase1!$L:$L,0),0))&gt;0,ROUND(SUM(IF(ActivityTrackerPhase1!$A:$A='Kinara Project Plan'!B13,IF(ActivityTrackerPhase1!$L:$L&lt;&gt;"",ActivityTrackerPhase1!$L:$L,0),0))*100/SUM(IF(ActivityTrackerPhase1!$A:$A='Kinara Project Plan'!B13,IF(ActivityTrackerPhase1!$L:$L&lt;&gt;"",ActivityTrackerPhase1!$L:$L,ActivityTrackerPhase1!$K:$K),0)),0),0)</f>
        <v>0</v>
      </c>
      <c r="E13" s="42" t="s">
        <v>36</v>
      </c>
      <c r="F13" s="42" t="s">
        <v>57</v>
      </c>
      <c r="G13" s="44">
        <v>42598</v>
      </c>
      <c r="H13" s="44">
        <v>42602</v>
      </c>
      <c r="I13" s="44">
        <f t="array" ref="I13">IF(MIN(IF(ActivityTrackerPhase1!$A:$A='Kinara Project Plan'!B13,ActivityTrackerPhase1!$I:$I,""))&gt;0,MIN(IF(ActivityTrackerPhase1!$A:$A='Kinara Project Plan'!B13,ActivityTrackerPhase1!$I:$I,"")),IF(MIN(IF(ActivityTrackerPhase1!$A:$A='Kinara Project Plan'!B13,ActivityTrackerPhase1!$G:$G,""))&gt;0,MIN(IF(ActivityTrackerPhase1!$A:$A='Kinara Project Plan'!B13,ActivityTrackerPhase1!$G:$G,"")),""))</f>
        <v>42598</v>
      </c>
      <c r="J13" s="44">
        <f t="array" ref="J13">IF(MAX(IF(ActivityTrackerPhase1!$A:$A='Kinara Project Plan'!B13,ActivityTrackerPhase1!$J:$J,""))&gt;0,MAX(IF(ActivityTrackerPhase1!$A:$A='Kinara Project Plan'!B13,ActivityTrackerPhase1!$J:$J,""),IF(ActivityTrackerPhase1!$A:$A='Kinara Project Plan'!B13,ActivityTrackerPhase1!$H:$H,"")),IF(MAX(IF(ActivityTrackerPhase1!$A:$A='Kinara Project Plan'!B13,ActivityTrackerPhase1!$H:$H,""))&gt;0,MAX(IF(ActivityTrackerPhase1!$A:$A='Kinara Project Plan'!B13,ActivityTrackerPhase1!$H:$H,"")),""))</f>
        <v>42602</v>
      </c>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row>
    <row r="14" spans="1:45" s="26" customFormat="1" ht="9" customHeight="1" x14ac:dyDescent="0.2">
      <c r="A14" s="42" t="s">
        <v>22</v>
      </c>
      <c r="B14" s="42" t="s">
        <v>154</v>
      </c>
      <c r="C14" s="43" t="s">
        <v>112</v>
      </c>
      <c r="D14" s="78">
        <f t="array" ref="D14">IF(SUM(IF(ActivityTrackerPhase1!$A:$A='Kinara Project Plan'!B14,IF(ActivityTrackerPhase1!$L:$L&lt;&gt;"",ActivityTrackerPhase1!$L:$L,0),0))&gt;0,ROUND(SUM(IF(ActivityTrackerPhase1!$A:$A='Kinara Project Plan'!B14,IF(ActivityTrackerPhase1!$L:$L&lt;&gt;"",ActivityTrackerPhase1!$L:$L,0),0))*100/SUM(IF(ActivityTrackerPhase1!$A:$A='Kinara Project Plan'!B14,IF(ActivityTrackerPhase1!$L:$L&lt;&gt;"",ActivityTrackerPhase1!$L:$L,ActivityTrackerPhase1!$K:$K),0)),0),0)</f>
        <v>0</v>
      </c>
      <c r="E14" s="42" t="s">
        <v>36</v>
      </c>
      <c r="F14" s="42" t="s">
        <v>56</v>
      </c>
      <c r="G14" s="44">
        <v>42571</v>
      </c>
      <c r="H14" s="44">
        <v>42601</v>
      </c>
      <c r="I14" s="44" t="str">
        <f t="array" ref="I14">IF(MIN(IF(ActivityTrackerPhase1!$A:$A='Kinara Project Plan'!B14,ActivityTrackerPhase1!$I:$I,""))&gt;0,MIN(IF(ActivityTrackerPhase1!$A:$A='Kinara Project Plan'!B14,ActivityTrackerPhase1!$I:$I,"")),IF(MIN(IF(ActivityTrackerPhase1!$A:$A='Kinara Project Plan'!B14,ActivityTrackerPhase1!$G:$G,""))&gt;0,MIN(IF(ActivityTrackerPhase1!$A:$A='Kinara Project Plan'!B14,ActivityTrackerPhase1!$G:$G,"")),""))</f>
        <v/>
      </c>
      <c r="J14" s="44">
        <f t="array" ref="J14">IF(MAX(IF(ActivityTrackerPhase1!$A:$A='Kinara Project Plan'!B14,ActivityTrackerPhase1!$J:$J,""))&gt;0,MAX(IF(ActivityTrackerPhase1!$A:$A='Kinara Project Plan'!B14,ActivityTrackerPhase1!$J:$J,""),IF(ActivityTrackerPhase1!$A:$A='Kinara Project Plan'!B14,ActivityTrackerPhase1!$H:$H,"")),IF(MAX(IF(ActivityTrackerPhase1!$A:$A='Kinara Project Plan'!B14,ActivityTrackerPhase1!$H:$H,""))&gt;0,MAX(IF(ActivityTrackerPhase1!$A:$A='Kinara Project Plan'!B14,ActivityTrackerPhase1!$H:$H,"")),""))</f>
        <v>42608</v>
      </c>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25"/>
      <c r="AO14" s="25"/>
      <c r="AP14" s="25"/>
      <c r="AQ14" s="25"/>
      <c r="AR14" s="25"/>
      <c r="AS14" s="25"/>
    </row>
    <row r="15" spans="1:45" ht="9" customHeight="1" x14ac:dyDescent="0.2">
      <c r="A15" s="42" t="s">
        <v>22</v>
      </c>
      <c r="B15" s="42" t="s">
        <v>232</v>
      </c>
      <c r="C15" s="62" t="s">
        <v>230</v>
      </c>
      <c r="D15" s="79">
        <f t="array" ref="D15">IF(SUM(IF(ActivityTrackerPhase1!$A:$A='Kinara Project Plan'!B15,IF(ActivityTrackerPhase1!$L:$L&lt;&gt;"",ActivityTrackerPhase1!$L:$L,0),0))&gt;0,ROUND(SUM(IF(ActivityTrackerPhase1!$A:$A='Kinara Project Plan'!B15,IF(ActivityTrackerPhase1!$L:$L&lt;&gt;"",ActivityTrackerPhase1!$L:$L,0),0))*100/SUM(IF(ActivityTrackerPhase1!$A:$A='Kinara Project Plan'!B15,IF(ActivityTrackerPhase1!$L:$L&lt;&gt;"",ActivityTrackerPhase1!$L:$L,ActivityTrackerPhase1!$K:$K),0)),0),0)</f>
        <v>0</v>
      </c>
      <c r="E15" s="61" t="s">
        <v>36</v>
      </c>
      <c r="F15" s="61" t="s">
        <v>349</v>
      </c>
      <c r="G15" s="63">
        <v>42598</v>
      </c>
      <c r="H15" s="63">
        <v>42604</v>
      </c>
      <c r="I15" s="63">
        <f t="array" ref="I15">IF(MIN(IF(ActivityTrackerPhase1!$A:$A='Kinara Project Plan'!B15,ActivityTrackerPhase1!$I:$I,""))&gt;0,MIN(IF(ActivityTrackerPhase1!$A:$A='Kinara Project Plan'!B15,ActivityTrackerPhase1!$I:$I,"")),IF(MIN(IF(ActivityTrackerPhase1!$A:$A='Kinara Project Plan'!B15,ActivityTrackerPhase1!$G:$G,""))&gt;0,MIN(IF(ActivityTrackerPhase1!$A:$A='Kinara Project Plan'!B15,ActivityTrackerPhase1!$G:$G,"")),""))</f>
        <v>42598</v>
      </c>
      <c r="J15" s="63">
        <f t="array" ref="J15">IF(MAX(IF(ActivityTrackerPhase1!$A:$A='Kinara Project Plan'!B15,ActivityTrackerPhase1!$J:$J,""))&gt;0,MAX(IF(ActivityTrackerPhase1!$A:$A='Kinara Project Plan'!B15,ActivityTrackerPhase1!$J:$J,""),IF(ActivityTrackerPhase1!$A:$A='Kinara Project Plan'!B15,ActivityTrackerPhase1!$H:$H,"")),IF(MAX(IF(ActivityTrackerPhase1!$A:$A='Kinara Project Plan'!B15,ActivityTrackerPhase1!$H:$H,""))&gt;0,MAX(IF(ActivityTrackerPhase1!$A:$A='Kinara Project Plan'!B15,ActivityTrackerPhase1!$H:$H,"")),""))</f>
        <v>42633</v>
      </c>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row>
    <row r="16" spans="1:45" ht="9" customHeight="1" x14ac:dyDescent="0.2">
      <c r="A16" s="42" t="s">
        <v>22</v>
      </c>
      <c r="B16" s="42" t="s">
        <v>374</v>
      </c>
      <c r="C16" s="45" t="s">
        <v>375</v>
      </c>
      <c r="D16" s="78">
        <f t="array" ref="D16">IF(SUM(IF(ActivityTrackerPhase1!$A:$A='Kinara Project Plan'!B16,IF(ActivityTrackerPhase1!$L:$L&lt;&gt;"",ActivityTrackerPhase1!$L:$L,0),0))&gt;0,ROUND(SUM(IF(ActivityTrackerPhase1!$A:$A='Kinara Project Plan'!B16,IF(ActivityTrackerPhase1!$L:$L&lt;&gt;"",ActivityTrackerPhase1!$L:$L,0),0))*100/SUM(IF(ActivityTrackerPhase1!$A:$A='Kinara Project Plan'!B16,IF(ActivityTrackerPhase1!$L:$L&lt;&gt;"",ActivityTrackerPhase1!$L:$L,ActivityTrackerPhase1!$K:$K),0)),0),0)</f>
        <v>0</v>
      </c>
      <c r="E16" s="42" t="s">
        <v>36</v>
      </c>
      <c r="F16" s="42" t="s">
        <v>349</v>
      </c>
      <c r="G16" s="68">
        <v>42600</v>
      </c>
      <c r="H16" s="68">
        <v>42608</v>
      </c>
      <c r="I16" s="68">
        <f t="array" ref="I16">IF(MIN(IF(ActivityTrackerPhase1!$A:$A='Kinara Project Plan'!B16,ActivityTrackerPhase1!$I:$I,""))&gt;0,MIN(IF(ActivityTrackerPhase1!$A:$A='Kinara Project Plan'!B16,ActivityTrackerPhase1!$I:$I,"")),IF(MIN(IF(ActivityTrackerPhase1!$A:$A='Kinara Project Plan'!B16,ActivityTrackerPhase1!$G:$G,""))&gt;0,MIN(IF(ActivityTrackerPhase1!$A:$A='Kinara Project Plan'!B16,ActivityTrackerPhase1!$G:$G,"")),""))</f>
        <v>42600</v>
      </c>
      <c r="J16" s="68">
        <f t="array" ref="J16">IF(MAX(IF(ActivityTrackerPhase1!$A:$A='Kinara Project Plan'!B16,ActivityTrackerPhase1!$J:$J,""))&gt;0,MAX(IF(ActivityTrackerPhase1!$A:$A='Kinara Project Plan'!B16,ActivityTrackerPhase1!$J:$J,""),IF(ActivityTrackerPhase1!$A:$A='Kinara Project Plan'!B16,ActivityTrackerPhase1!$H:$H,"")),IF(MAX(IF(ActivityTrackerPhase1!$A:$A='Kinara Project Plan'!B16,ActivityTrackerPhase1!$H:$H,""))&gt;0,MAX(IF(ActivityTrackerPhase1!$A:$A='Kinara Project Plan'!B16,ActivityTrackerPhase1!$H:$H,"")),""))</f>
        <v>42608</v>
      </c>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row>
    <row r="17" spans="1:45" ht="9" customHeight="1" x14ac:dyDescent="0.2">
      <c r="A17" s="42" t="s">
        <v>22</v>
      </c>
      <c r="B17" s="42" t="s">
        <v>376</v>
      </c>
      <c r="C17" s="45" t="s">
        <v>377</v>
      </c>
      <c r="D17" s="78">
        <f t="array" ref="D17">IF(SUM(IF(ActivityTrackerPhase1!$A:$A='Kinara Project Plan'!B17,IF(ActivityTrackerPhase1!$L:$L&lt;&gt;"",ActivityTrackerPhase1!$L:$L,0),0))&gt;0,ROUND(SUM(IF(ActivityTrackerPhase1!$A:$A='Kinara Project Plan'!B17,IF(ActivityTrackerPhase1!$L:$L&lt;&gt;"",ActivityTrackerPhase1!$L:$L,0),0))*100/SUM(IF(ActivityTrackerPhase1!$A:$A='Kinara Project Plan'!B17,IF(ActivityTrackerPhase1!$L:$L&lt;&gt;"",ActivityTrackerPhase1!$L:$L,ActivityTrackerPhase1!$K:$K),0)),0),0)</f>
        <v>0</v>
      </c>
      <c r="E17" s="42" t="s">
        <v>36</v>
      </c>
      <c r="F17" s="42" t="s">
        <v>378</v>
      </c>
      <c r="G17" s="68">
        <v>42604</v>
      </c>
      <c r="H17" s="68">
        <v>42611</v>
      </c>
      <c r="I17" s="68">
        <f t="array" ref="I17">IF(MIN(IF(ActivityTrackerPhase1!$A:$A='Kinara Project Plan'!B17,ActivityTrackerPhase1!$I:$I,""))&gt;0,MIN(IF(ActivityTrackerPhase1!$A:$A='Kinara Project Plan'!B17,ActivityTrackerPhase1!$I:$I,"")),IF(MIN(IF(ActivityTrackerPhase1!$A:$A='Kinara Project Plan'!B17,ActivityTrackerPhase1!$G:$G,""))&gt;0,MIN(IF(ActivityTrackerPhase1!$A:$A='Kinara Project Plan'!B17,ActivityTrackerPhase1!$G:$G,"")),""))</f>
        <v>42604</v>
      </c>
      <c r="J17" s="68">
        <f t="array" ref="J17">IF(MAX(IF(ActivityTrackerPhase1!$A:$A='Kinara Project Plan'!B17,ActivityTrackerPhase1!$J:$J,""))&gt;0,MAX(IF(ActivityTrackerPhase1!$A:$A='Kinara Project Plan'!B17,ActivityTrackerPhase1!$J:$J,""),IF(ActivityTrackerPhase1!$A:$A='Kinara Project Plan'!B17,ActivityTrackerPhase1!$H:$H,"")),IF(MAX(IF(ActivityTrackerPhase1!$A:$A='Kinara Project Plan'!B17,ActivityTrackerPhase1!$H:$H,""))&gt;0,MAX(IF(ActivityTrackerPhase1!$A:$A='Kinara Project Plan'!B17,ActivityTrackerPhase1!$H:$H,"")),""))</f>
        <v>42611</v>
      </c>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row>
    <row r="18" spans="1:45" ht="9" customHeight="1" x14ac:dyDescent="0.2">
      <c r="A18" s="42" t="s">
        <v>22</v>
      </c>
      <c r="B18" s="42" t="s">
        <v>155</v>
      </c>
      <c r="C18" s="45" t="s">
        <v>113</v>
      </c>
      <c r="D18" s="78">
        <f t="array" ref="D18">IF(SUM(IF(ActivityTrackerPhase1!$A:$A='Kinara Project Plan'!B18,IF(ActivityTrackerPhase1!$L:$L&lt;&gt;"",ActivityTrackerPhase1!$L:$L,0),0))&gt;0,ROUND(SUM(IF(ActivityTrackerPhase1!$A:$A='Kinara Project Plan'!B18,IF(ActivityTrackerPhase1!$L:$L&lt;&gt;"",ActivityTrackerPhase1!$L:$L,0),0))*100/SUM(IF(ActivityTrackerPhase1!$A:$A='Kinara Project Plan'!B18,IF(ActivityTrackerPhase1!$L:$L&lt;&gt;"",ActivityTrackerPhase1!$L:$L,ActivityTrackerPhase1!$K:$K),0)),0),0)</f>
        <v>0</v>
      </c>
      <c r="E18" s="42" t="s">
        <v>36</v>
      </c>
      <c r="F18" s="42" t="s">
        <v>57</v>
      </c>
      <c r="G18" s="44">
        <v>42605</v>
      </c>
      <c r="H18" s="44">
        <v>42609</v>
      </c>
      <c r="I18" s="44">
        <f t="array" ref="I18">IF(MIN(IF(ActivityTrackerPhase1!$A:$A='Kinara Project Plan'!B18,ActivityTrackerPhase1!$I:$I,""))&gt;0,MIN(IF(ActivityTrackerPhase1!$A:$A='Kinara Project Plan'!B18,ActivityTrackerPhase1!$I:$I,"")),IF(MIN(IF(ActivityTrackerPhase1!$A:$A='Kinara Project Plan'!B18,ActivityTrackerPhase1!$G:$G,""))&gt;0,MIN(IF(ActivityTrackerPhase1!$A:$A='Kinara Project Plan'!B18,ActivityTrackerPhase1!$G:$G,"")),""))</f>
        <v>42606</v>
      </c>
      <c r="J18" s="44">
        <f t="array" ref="J18">IF(MAX(IF(ActivityTrackerPhase1!$A:$A='Kinara Project Plan'!B18,ActivityTrackerPhase1!$J:$J,""))&gt;0,MAX(IF(ActivityTrackerPhase1!$A:$A='Kinara Project Plan'!B18,ActivityTrackerPhase1!$J:$J,""),IF(ActivityTrackerPhase1!$A:$A='Kinara Project Plan'!B18,ActivityTrackerPhase1!$H:$H,"")),IF(MAX(IF(ActivityTrackerPhase1!$A:$A='Kinara Project Plan'!B18,ActivityTrackerPhase1!$H:$H,""))&gt;0,MAX(IF(ActivityTrackerPhase1!$A:$A='Kinara Project Plan'!B18,ActivityTrackerPhase1!$H:$H,"")),""))</f>
        <v>42616</v>
      </c>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row>
    <row r="19" spans="1:45" s="26" customFormat="1" ht="9" customHeight="1" x14ac:dyDescent="0.2">
      <c r="A19" s="42" t="s">
        <v>22</v>
      </c>
      <c r="B19" s="42" t="s">
        <v>156</v>
      </c>
      <c r="C19" s="45" t="s">
        <v>114</v>
      </c>
      <c r="D19" s="78">
        <f t="array" ref="D19">IF(SUM(IF(ActivityTrackerPhase1!$A:$A='Kinara Project Plan'!B19,IF(ActivityTrackerPhase1!$L:$L&lt;&gt;"",ActivityTrackerPhase1!$L:$L,0),0))&gt;0,ROUND(SUM(IF(ActivityTrackerPhase1!$A:$A='Kinara Project Plan'!B19,IF(ActivityTrackerPhase1!$L:$L&lt;&gt;"",ActivityTrackerPhase1!$L:$L,0),0))*100/SUM(IF(ActivityTrackerPhase1!$A:$A='Kinara Project Plan'!B19,IF(ActivityTrackerPhase1!$L:$L&lt;&gt;"",ActivityTrackerPhase1!$L:$L,ActivityTrackerPhase1!$K:$K),0)),0),0)</f>
        <v>0</v>
      </c>
      <c r="E19" s="42" t="s">
        <v>36</v>
      </c>
      <c r="F19" s="42" t="s">
        <v>57</v>
      </c>
      <c r="G19" s="44">
        <v>42604</v>
      </c>
      <c r="H19" s="44">
        <v>42609</v>
      </c>
      <c r="I19" s="44">
        <f t="array" ref="I19">IF(MIN(IF(ActivityTrackerPhase1!$A:$A='Kinara Project Plan'!B19,ActivityTrackerPhase1!$I:$I,""))&gt;0,MIN(IF(ActivityTrackerPhase1!$A:$A='Kinara Project Plan'!B19,ActivityTrackerPhase1!$I:$I,"")),IF(MIN(IF(ActivityTrackerPhase1!$A:$A='Kinara Project Plan'!B19,ActivityTrackerPhase1!$G:$G,""))&gt;0,MIN(IF(ActivityTrackerPhase1!$A:$A='Kinara Project Plan'!B19,ActivityTrackerPhase1!$G:$G,"")),""))</f>
        <v>42611</v>
      </c>
      <c r="J19" s="44">
        <f t="array" ref="J19">IF(MAX(IF(ActivityTrackerPhase1!$A:$A='Kinara Project Plan'!B19,ActivityTrackerPhase1!$J:$J,""))&gt;0,MAX(IF(ActivityTrackerPhase1!$A:$A='Kinara Project Plan'!B19,ActivityTrackerPhase1!$J:$J,""),IF(ActivityTrackerPhase1!$A:$A='Kinara Project Plan'!B19,ActivityTrackerPhase1!$H:$H,"")),IF(MAX(IF(ActivityTrackerPhase1!$A:$A='Kinara Project Plan'!B19,ActivityTrackerPhase1!$H:$H,""))&gt;0,MAX(IF(ActivityTrackerPhase1!$A:$A='Kinara Project Plan'!B19,ActivityTrackerPhase1!$H:$H,"")),""))</f>
        <v>42616</v>
      </c>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25"/>
      <c r="AO19" s="25"/>
      <c r="AP19" s="25"/>
      <c r="AQ19" s="25"/>
      <c r="AR19" s="25"/>
      <c r="AS19" s="25"/>
    </row>
    <row r="20" spans="1:45" s="26" customFormat="1" ht="9" customHeight="1" x14ac:dyDescent="0.2">
      <c r="A20" s="42" t="s">
        <v>22</v>
      </c>
      <c r="B20" s="42" t="s">
        <v>157</v>
      </c>
      <c r="C20" s="43" t="s">
        <v>115</v>
      </c>
      <c r="D20" s="78">
        <f t="array" ref="D20">IF(SUM(IF(ActivityTrackerPhase1!$A:$A='Kinara Project Plan'!B20,IF(ActivityTrackerPhase1!$L:$L&lt;&gt;"",ActivityTrackerPhase1!$L:$L,0),0))&gt;0,ROUND(SUM(IF(ActivityTrackerPhase1!$A:$A='Kinara Project Plan'!B20,IF(ActivityTrackerPhase1!$L:$L&lt;&gt;"",ActivityTrackerPhase1!$L:$L,0),0))*100/SUM(IF(ActivityTrackerPhase1!$A:$A='Kinara Project Plan'!B20,IF(ActivityTrackerPhase1!$L:$L&lt;&gt;"",ActivityTrackerPhase1!$L:$L,ActivityTrackerPhase1!$K:$K),0)),0),0)</f>
        <v>0</v>
      </c>
      <c r="E20" s="42" t="s">
        <v>36</v>
      </c>
      <c r="F20" s="42" t="s">
        <v>54</v>
      </c>
      <c r="G20" s="44">
        <v>42610</v>
      </c>
      <c r="H20" s="44">
        <v>42611</v>
      </c>
      <c r="I20" s="44">
        <f t="array" ref="I20">IF(MIN(IF(ActivityTrackerPhase1!$A:$A='Kinara Project Plan'!B20,ActivityTrackerPhase1!$I:$I,""))&gt;0,MIN(IF(ActivityTrackerPhase1!$A:$A='Kinara Project Plan'!B20,ActivityTrackerPhase1!$I:$I,"")),IF(MIN(IF(ActivityTrackerPhase1!$A:$A='Kinara Project Plan'!B20,ActivityTrackerPhase1!$G:$G,""))&gt;0,MIN(IF(ActivityTrackerPhase1!$A:$A='Kinara Project Plan'!B20,ActivityTrackerPhase1!$G:$G,"")),""))</f>
        <v>42608</v>
      </c>
      <c r="J20" s="44">
        <f t="array" ref="J20">IF(MAX(IF(ActivityTrackerPhase1!$A:$A='Kinara Project Plan'!B20,ActivityTrackerPhase1!$J:$J,""))&gt;0,MAX(IF(ActivityTrackerPhase1!$A:$A='Kinara Project Plan'!B20,ActivityTrackerPhase1!$J:$J,""),IF(ActivityTrackerPhase1!$A:$A='Kinara Project Plan'!B20,ActivityTrackerPhase1!$H:$H,"")),IF(MAX(IF(ActivityTrackerPhase1!$A:$A='Kinara Project Plan'!B20,ActivityTrackerPhase1!$H:$H,""))&gt;0,MAX(IF(ActivityTrackerPhase1!$A:$A='Kinara Project Plan'!B20,ActivityTrackerPhase1!$H:$H,"")),""))</f>
        <v>42609</v>
      </c>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25"/>
      <c r="AO20" s="25"/>
      <c r="AP20" s="25"/>
      <c r="AQ20" s="25"/>
      <c r="AR20" s="25"/>
      <c r="AS20" s="25"/>
    </row>
    <row r="21" spans="1:45" s="26" customFormat="1" ht="9" customHeight="1" x14ac:dyDescent="0.2">
      <c r="A21" s="42" t="s">
        <v>22</v>
      </c>
      <c r="B21" s="42" t="s">
        <v>158</v>
      </c>
      <c r="C21" s="43" t="s">
        <v>116</v>
      </c>
      <c r="D21" s="78">
        <f t="array" ref="D21">IF(SUM(IF(ActivityTrackerPhase1!$A:$A='Kinara Project Plan'!B21,IF(ActivityTrackerPhase1!$L:$L&lt;&gt;"",ActivityTrackerPhase1!$L:$L,0),0))&gt;0,ROUND(SUM(IF(ActivityTrackerPhase1!$A:$A='Kinara Project Plan'!B21,IF(ActivityTrackerPhase1!$L:$L&lt;&gt;"",ActivityTrackerPhase1!$L:$L,0),0))*100/SUM(IF(ActivityTrackerPhase1!$A:$A='Kinara Project Plan'!B21,IF(ActivityTrackerPhase1!$L:$L&lt;&gt;"",ActivityTrackerPhase1!$L:$L,ActivityTrackerPhase1!$K:$K),0)),0),0)</f>
        <v>0</v>
      </c>
      <c r="E21" s="42" t="s">
        <v>62</v>
      </c>
      <c r="F21" s="42" t="s">
        <v>57</v>
      </c>
      <c r="G21" s="44">
        <v>42612</v>
      </c>
      <c r="H21" s="44">
        <v>42615</v>
      </c>
      <c r="I21" s="44">
        <f t="array" ref="I21">IF(MIN(IF(ActivityTrackerPhase1!$A:$A='Kinara Project Plan'!B21,ActivityTrackerPhase1!$I:$I,""))&gt;0,MIN(IF(ActivityTrackerPhase1!$A:$A='Kinara Project Plan'!B21,ActivityTrackerPhase1!$I:$I,"")),IF(MIN(IF(ActivityTrackerPhase1!$A:$A='Kinara Project Plan'!B21,ActivityTrackerPhase1!$G:$G,""))&gt;0,MIN(IF(ActivityTrackerPhase1!$A:$A='Kinara Project Plan'!B21,ActivityTrackerPhase1!$G:$G,"")),""))</f>
        <v>42610</v>
      </c>
      <c r="J21" s="44">
        <f t="array" ref="J21">IF(MAX(IF(ActivityTrackerPhase1!$A:$A='Kinara Project Plan'!B21,ActivityTrackerPhase1!$J:$J,""))&gt;0,MAX(IF(ActivityTrackerPhase1!$A:$A='Kinara Project Plan'!B21,ActivityTrackerPhase1!$J:$J,""),IF(ActivityTrackerPhase1!$A:$A='Kinara Project Plan'!B21,ActivityTrackerPhase1!$H:$H,"")),IF(MAX(IF(ActivityTrackerPhase1!$A:$A='Kinara Project Plan'!B21,ActivityTrackerPhase1!$H:$H,""))&gt;0,MAX(IF(ActivityTrackerPhase1!$A:$A='Kinara Project Plan'!B21,ActivityTrackerPhase1!$H:$H,"")),""))</f>
        <v>42622</v>
      </c>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25"/>
      <c r="AO21" s="25"/>
      <c r="AP21" s="25"/>
      <c r="AQ21" s="25"/>
      <c r="AR21" s="25"/>
      <c r="AS21" s="25"/>
    </row>
    <row r="22" spans="1:45" s="26" customFormat="1" ht="9" customHeight="1" x14ac:dyDescent="0.2">
      <c r="A22" s="42" t="s">
        <v>22</v>
      </c>
      <c r="B22" s="42" t="s">
        <v>159</v>
      </c>
      <c r="C22" s="43" t="s">
        <v>117</v>
      </c>
      <c r="D22" s="78">
        <f t="array" ref="D22">IF(SUM(IF(ActivityTrackerPhase1!$A:$A='Kinara Project Plan'!B22,IF(ActivityTrackerPhase1!$L:$L&lt;&gt;"",ActivityTrackerPhase1!$L:$L,0),0))&gt;0,ROUND(SUM(IF(ActivityTrackerPhase1!$A:$A='Kinara Project Plan'!B22,IF(ActivityTrackerPhase1!$L:$L&lt;&gt;"",ActivityTrackerPhase1!$L:$L,0),0))*100/SUM(IF(ActivityTrackerPhase1!$A:$A='Kinara Project Plan'!B22,IF(ActivityTrackerPhase1!$L:$L&lt;&gt;"",ActivityTrackerPhase1!$L:$L,ActivityTrackerPhase1!$K:$K),0)),0),0)</f>
        <v>0</v>
      </c>
      <c r="E22" s="42" t="s">
        <v>62</v>
      </c>
      <c r="F22" s="42" t="s">
        <v>57</v>
      </c>
      <c r="G22" s="44">
        <v>42618</v>
      </c>
      <c r="H22" s="44">
        <v>42622</v>
      </c>
      <c r="I22" s="44" t="str">
        <f t="array" ref="I22">IF(MIN(IF(ActivityTrackerPhase1!$A:$A='Kinara Project Plan'!B22,ActivityTrackerPhase1!$I:$I,""))&gt;0,MIN(IF(ActivityTrackerPhase1!$A:$A='Kinara Project Plan'!B22,ActivityTrackerPhase1!$I:$I,"")),IF(MIN(IF(ActivityTrackerPhase1!$A:$A='Kinara Project Plan'!B22,ActivityTrackerPhase1!$G:$G,""))&gt;0,MIN(IF(ActivityTrackerPhase1!$A:$A='Kinara Project Plan'!B22,ActivityTrackerPhase1!$G:$G,"")),""))</f>
        <v/>
      </c>
      <c r="J22" s="44" t="str">
        <f t="array" ref="J22">IF(MAX(IF(ActivityTrackerPhase1!$A:$A='Kinara Project Plan'!B22,ActivityTrackerPhase1!$J:$J,""))&gt;0,MAX(IF(ActivityTrackerPhase1!$A:$A='Kinara Project Plan'!B22,ActivityTrackerPhase1!$J:$J,""),IF(ActivityTrackerPhase1!$A:$A='Kinara Project Plan'!B22,ActivityTrackerPhase1!$H:$H,"")),IF(MAX(IF(ActivityTrackerPhase1!$A:$A='Kinara Project Plan'!B22,ActivityTrackerPhase1!$H:$H,""))&gt;0,MAX(IF(ActivityTrackerPhase1!$A:$A='Kinara Project Plan'!B22,ActivityTrackerPhase1!$H:$H,"")),""))</f>
        <v/>
      </c>
      <c r="K22" s="39"/>
      <c r="L22" s="39"/>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25"/>
      <c r="AO22" s="25"/>
      <c r="AP22" s="25"/>
      <c r="AQ22" s="25"/>
      <c r="AR22" s="25"/>
      <c r="AS22" s="25"/>
    </row>
    <row r="23" spans="1:45" ht="9" customHeight="1" x14ac:dyDescent="0.2">
      <c r="A23" s="42" t="s">
        <v>22</v>
      </c>
      <c r="B23" s="42" t="s">
        <v>160</v>
      </c>
      <c r="C23" s="43" t="s">
        <v>118</v>
      </c>
      <c r="D23" s="78">
        <f t="array" ref="D23">IF(SUM(IF(ActivityTrackerPhase1!$A:$A='Kinara Project Plan'!B23,IF(ActivityTrackerPhase1!$L:$L&lt;&gt;"",ActivityTrackerPhase1!$L:$L,0),0))&gt;0,ROUND(SUM(IF(ActivityTrackerPhase1!$A:$A='Kinara Project Plan'!B23,IF(ActivityTrackerPhase1!$L:$L&lt;&gt;"",ActivityTrackerPhase1!$L:$L,0),0))*100/SUM(IF(ActivityTrackerPhase1!$A:$A='Kinara Project Plan'!B23,IF(ActivityTrackerPhase1!$L:$L&lt;&gt;"",ActivityTrackerPhase1!$L:$L,ActivityTrackerPhase1!$K:$K),0)),0),0)</f>
        <v>0</v>
      </c>
      <c r="E23" s="42" t="s">
        <v>27</v>
      </c>
      <c r="F23" s="42" t="s">
        <v>54</v>
      </c>
      <c r="G23" s="44">
        <v>42625</v>
      </c>
      <c r="H23" s="44">
        <v>42626</v>
      </c>
      <c r="I23" s="44">
        <f t="array" ref="I23">IF(MIN(IF(ActivityTrackerPhase1!$A:$A='Kinara Project Plan'!B23,ActivityTrackerPhase1!$I:$I,""))&gt;0,MIN(IF(ActivityTrackerPhase1!$A:$A='Kinara Project Plan'!B23,ActivityTrackerPhase1!$I:$I,"")),IF(MIN(IF(ActivityTrackerPhase1!$A:$A='Kinara Project Plan'!B23,ActivityTrackerPhase1!$G:$G,""))&gt;0,MIN(IF(ActivityTrackerPhase1!$A:$A='Kinara Project Plan'!B23,ActivityTrackerPhase1!$G:$G,"")),""))</f>
        <v>42625</v>
      </c>
      <c r="J23" s="44">
        <f t="array" ref="J23">IF(MAX(IF(ActivityTrackerPhase1!$A:$A='Kinara Project Plan'!B23,ActivityTrackerPhase1!$J:$J,""))&gt;0,MAX(IF(ActivityTrackerPhase1!$A:$A='Kinara Project Plan'!B23,ActivityTrackerPhase1!$J:$J,""),IF(ActivityTrackerPhase1!$A:$A='Kinara Project Plan'!B23,ActivityTrackerPhase1!$H:$H,"")),IF(MAX(IF(ActivityTrackerPhase1!$A:$A='Kinara Project Plan'!B23,ActivityTrackerPhase1!$H:$H,""))&gt;0,MAX(IF(ActivityTrackerPhase1!$A:$A='Kinara Project Plan'!B23,ActivityTrackerPhase1!$H:$H,"")),""))</f>
        <v>42626</v>
      </c>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row>
    <row r="24" spans="1:45" ht="9" customHeight="1" x14ac:dyDescent="0.2">
      <c r="A24" s="42" t="s">
        <v>22</v>
      </c>
      <c r="B24" s="42" t="s">
        <v>161</v>
      </c>
      <c r="C24" s="45" t="s">
        <v>119</v>
      </c>
      <c r="D24" s="78">
        <f t="array" ref="D24">IF(SUM(IF(ActivityTrackerPhase1!$A:$A='Kinara Project Plan'!B24,IF(ActivityTrackerPhase1!$L:$L&lt;&gt;"",ActivityTrackerPhase1!$L:$L,0),0))&gt;0,ROUND(SUM(IF(ActivityTrackerPhase1!$A:$A='Kinara Project Plan'!B24,IF(ActivityTrackerPhase1!$L:$L&lt;&gt;"",ActivityTrackerPhase1!$L:$L,0),0))*100/SUM(IF(ActivityTrackerPhase1!$A:$A='Kinara Project Plan'!B24,IF(ActivityTrackerPhase1!$L:$L&lt;&gt;"",ActivityTrackerPhase1!$L:$L,ActivityTrackerPhase1!$K:$K),0)),0),0)</f>
        <v>0</v>
      </c>
      <c r="E24" s="42" t="s">
        <v>62</v>
      </c>
      <c r="F24" s="42" t="s">
        <v>184</v>
      </c>
      <c r="G24" s="44">
        <v>42612</v>
      </c>
      <c r="H24" s="44">
        <v>42630</v>
      </c>
      <c r="I24" s="44">
        <f t="array" ref="I24">IF(MIN(IF(ActivityTrackerPhase1!$A:$A='Kinara Project Plan'!B24,ActivityTrackerPhase1!$I:$I,""))&gt;0,MIN(IF(ActivityTrackerPhase1!$A:$A='Kinara Project Plan'!B24,ActivityTrackerPhase1!$I:$I,"")),IF(MIN(IF(ActivityTrackerPhase1!$A:$A='Kinara Project Plan'!B24,ActivityTrackerPhase1!$G:$G,""))&gt;0,MIN(IF(ActivityTrackerPhase1!$A:$A='Kinara Project Plan'!B24,ActivityTrackerPhase1!$G:$G,"")),""))</f>
        <v>42618</v>
      </c>
      <c r="J24" s="44">
        <f t="array" ref="J24">IF(MAX(IF(ActivityTrackerPhase1!$A:$A='Kinara Project Plan'!B24,ActivityTrackerPhase1!$J:$J,""))&gt;0,MAX(IF(ActivityTrackerPhase1!$A:$A='Kinara Project Plan'!B24,ActivityTrackerPhase1!$J:$J,""),IF(ActivityTrackerPhase1!$A:$A='Kinara Project Plan'!B24,ActivityTrackerPhase1!$H:$H,"")),IF(MAX(IF(ActivityTrackerPhase1!$A:$A='Kinara Project Plan'!B24,ActivityTrackerPhase1!$H:$H,""))&gt;0,MAX(IF(ActivityTrackerPhase1!$A:$A='Kinara Project Plan'!B24,ActivityTrackerPhase1!$H:$H,"")),""))</f>
        <v>42641</v>
      </c>
      <c r="K24" s="39"/>
      <c r="L24" s="39"/>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row>
    <row r="25" spans="1:45" s="26" customFormat="1" ht="9" customHeight="1" x14ac:dyDescent="0.2">
      <c r="A25" s="42" t="s">
        <v>22</v>
      </c>
      <c r="B25" s="42" t="s">
        <v>162</v>
      </c>
      <c r="C25" s="45" t="s">
        <v>120</v>
      </c>
      <c r="D25" s="78">
        <f t="array" ref="D25">IF(SUM(IF(ActivityTrackerPhase1!$A:$A='Kinara Project Plan'!B25,IF(ActivityTrackerPhase1!$L:$L&lt;&gt;"",ActivityTrackerPhase1!$L:$L,0),0))&gt;0,ROUND(SUM(IF(ActivityTrackerPhase1!$A:$A='Kinara Project Plan'!B25,IF(ActivityTrackerPhase1!$L:$L&lt;&gt;"",ActivityTrackerPhase1!$L:$L,0),0))*100/SUM(IF(ActivityTrackerPhase1!$A:$A='Kinara Project Plan'!B25,IF(ActivityTrackerPhase1!$L:$L&lt;&gt;"",ActivityTrackerPhase1!$L:$L,ActivityTrackerPhase1!$K:$K),0)),0),0)</f>
        <v>0</v>
      </c>
      <c r="E25" s="42" t="s">
        <v>27</v>
      </c>
      <c r="F25" s="42" t="s">
        <v>55</v>
      </c>
      <c r="G25" s="44">
        <v>42637</v>
      </c>
      <c r="H25" s="44">
        <v>42637</v>
      </c>
      <c r="I25" s="44">
        <f t="array" ref="I25">IF(MIN(IF(ActivityTrackerPhase1!$A:$A='Kinara Project Plan'!B25,ActivityTrackerPhase1!$I:$I,""))&gt;0,MIN(IF(ActivityTrackerPhase1!$A:$A='Kinara Project Plan'!B25,ActivityTrackerPhase1!$I:$I,"")),IF(MIN(IF(ActivityTrackerPhase1!$A:$A='Kinara Project Plan'!B25,ActivityTrackerPhase1!$G:$G,""))&gt;0,MIN(IF(ActivityTrackerPhase1!$A:$A='Kinara Project Plan'!B25,ActivityTrackerPhase1!$G:$G,"")),""))</f>
        <v>42642</v>
      </c>
      <c r="J25" s="44">
        <f t="array" ref="J25">IF(MAX(IF(ActivityTrackerPhase1!$A:$A='Kinara Project Plan'!B25,ActivityTrackerPhase1!$J:$J,""))&gt;0,MAX(IF(ActivityTrackerPhase1!$A:$A='Kinara Project Plan'!B25,ActivityTrackerPhase1!$J:$J,""),IF(ActivityTrackerPhase1!$A:$A='Kinara Project Plan'!B25,ActivityTrackerPhase1!$H:$H,"")),IF(MAX(IF(ActivityTrackerPhase1!$A:$A='Kinara Project Plan'!B25,ActivityTrackerPhase1!$H:$H,""))&gt;0,MAX(IF(ActivityTrackerPhase1!$A:$A='Kinara Project Plan'!B25,ActivityTrackerPhase1!$H:$H,"")),""))</f>
        <v>42642</v>
      </c>
      <c r="K25" s="39"/>
      <c r="L25" s="39"/>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25"/>
      <c r="AO25" s="25"/>
      <c r="AP25" s="25"/>
      <c r="AQ25" s="25"/>
      <c r="AR25" s="25"/>
      <c r="AS25" s="25"/>
    </row>
    <row r="26" spans="1:45" s="26" customFormat="1" ht="9" customHeight="1" x14ac:dyDescent="0.2">
      <c r="A26" s="42" t="s">
        <v>22</v>
      </c>
      <c r="B26" s="42" t="s">
        <v>163</v>
      </c>
      <c r="C26" s="43" t="s">
        <v>121</v>
      </c>
      <c r="D26" s="78">
        <f t="array" ref="D26">IF(SUM(IF(ActivityTrackerPhase1!$A:$A='Kinara Project Plan'!B26,IF(ActivityTrackerPhase1!$L:$L&lt;&gt;"",ActivityTrackerPhase1!$L:$L,0),0))&gt;0,ROUND(SUM(IF(ActivityTrackerPhase1!$A:$A='Kinara Project Plan'!B26,IF(ActivityTrackerPhase1!$L:$L&lt;&gt;"",ActivityTrackerPhase1!$L:$L,0),0))*100/SUM(IF(ActivityTrackerPhase1!$A:$A='Kinara Project Plan'!B26,IF(ActivityTrackerPhase1!$L:$L&lt;&gt;"",ActivityTrackerPhase1!$L:$L,ActivityTrackerPhase1!$K:$K),0)),0),0)</f>
        <v>0</v>
      </c>
      <c r="E26" s="42" t="s">
        <v>36</v>
      </c>
      <c r="F26" s="42" t="s">
        <v>59</v>
      </c>
      <c r="G26" s="44">
        <v>42643</v>
      </c>
      <c r="H26" s="44">
        <v>42645</v>
      </c>
      <c r="I26" s="44" t="str">
        <f t="array" ref="I26">IF(MIN(IF(ActivityTrackerPhase1!$A:$A='Kinara Project Plan'!B26,ActivityTrackerPhase1!$I:$I,""))&gt;0,MIN(IF(ActivityTrackerPhase1!$A:$A='Kinara Project Plan'!B26,ActivityTrackerPhase1!$I:$I,"")),IF(MIN(IF(ActivityTrackerPhase1!$A:$A='Kinara Project Plan'!B26,ActivityTrackerPhase1!$G:$G,""))&gt;0,MIN(IF(ActivityTrackerPhase1!$A:$A='Kinara Project Plan'!B26,ActivityTrackerPhase1!$G:$G,"")),""))</f>
        <v/>
      </c>
      <c r="J26" s="44" t="str">
        <f t="array" ref="J26">IF(MAX(IF(ActivityTrackerPhase1!$A:$A='Kinara Project Plan'!B26,ActivityTrackerPhase1!$J:$J,""))&gt;0,MAX(IF(ActivityTrackerPhase1!$A:$A='Kinara Project Plan'!B26,ActivityTrackerPhase1!$J:$J,""),IF(ActivityTrackerPhase1!$A:$A='Kinara Project Plan'!B26,ActivityTrackerPhase1!$H:$H,"")),IF(MAX(IF(ActivityTrackerPhase1!$A:$A='Kinara Project Plan'!B26,ActivityTrackerPhase1!$H:$H,""))&gt;0,MAX(IF(ActivityTrackerPhase1!$A:$A='Kinara Project Plan'!B26,ActivityTrackerPhase1!$H:$H,"")),""))</f>
        <v/>
      </c>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39"/>
      <c r="AL26" s="39"/>
      <c r="AM26" s="39"/>
      <c r="AN26" s="27"/>
      <c r="AO26" s="27"/>
      <c r="AP26" s="28"/>
      <c r="AQ26" s="27"/>
      <c r="AR26" s="27"/>
      <c r="AS26" s="29"/>
    </row>
    <row r="27" spans="1:45" ht="9" customHeight="1" x14ac:dyDescent="0.2">
      <c r="A27" s="42" t="s">
        <v>22</v>
      </c>
      <c r="B27" s="42" t="s">
        <v>164</v>
      </c>
      <c r="C27" s="43" t="s">
        <v>122</v>
      </c>
      <c r="D27" s="78">
        <f t="array" ref="D27">IF(SUM(IF(ActivityTrackerPhase1!$A:$A='Kinara Project Plan'!B27,IF(ActivityTrackerPhase1!$L:$L&lt;&gt;"",ActivityTrackerPhase1!$L:$L,0),0))&gt;0,ROUND(SUM(IF(ActivityTrackerPhase1!$A:$A='Kinara Project Plan'!B27,IF(ActivityTrackerPhase1!$L:$L&lt;&gt;"",ActivityTrackerPhase1!$L:$L,0),0))*100/SUM(IF(ActivityTrackerPhase1!$A:$A='Kinara Project Plan'!B27,IF(ActivityTrackerPhase1!$L:$L&lt;&gt;"",ActivityTrackerPhase1!$L:$L,ActivityTrackerPhase1!$K:$K),0)),0),0)</f>
        <v>0</v>
      </c>
      <c r="E27" s="42" t="s">
        <v>36</v>
      </c>
      <c r="F27" s="42" t="s">
        <v>54</v>
      </c>
      <c r="G27" s="44">
        <v>42646</v>
      </c>
      <c r="H27" s="44">
        <v>42658</v>
      </c>
      <c r="I27" s="44">
        <f t="array" ref="I27">IF(MIN(IF(ActivityTrackerPhase1!$A:$A='Kinara Project Plan'!B27,ActivityTrackerPhase1!$I:$I,""))&gt;0,MIN(IF(ActivityTrackerPhase1!$A:$A='Kinara Project Plan'!B27,ActivityTrackerPhase1!$I:$I,"")),IF(MIN(IF(ActivityTrackerPhase1!$A:$A='Kinara Project Plan'!B27,ActivityTrackerPhase1!$G:$G,""))&gt;0,MIN(IF(ActivityTrackerPhase1!$A:$A='Kinara Project Plan'!B27,ActivityTrackerPhase1!$G:$G,"")),""))</f>
        <v>42646</v>
      </c>
      <c r="J27" s="44">
        <f t="array" ref="J27">IF(MAX(IF(ActivityTrackerPhase1!$A:$A='Kinara Project Plan'!B27,ActivityTrackerPhase1!$J:$J,""))&gt;0,MAX(IF(ActivityTrackerPhase1!$A:$A='Kinara Project Plan'!B27,ActivityTrackerPhase1!$J:$J,""),IF(ActivityTrackerPhase1!$A:$A='Kinara Project Plan'!B27,ActivityTrackerPhase1!$H:$H,"")),IF(MAX(IF(ActivityTrackerPhase1!$A:$A='Kinara Project Plan'!B27,ActivityTrackerPhase1!$H:$H,""))&gt;0,MAX(IF(ActivityTrackerPhase1!$A:$A='Kinara Project Plan'!B27,ActivityTrackerPhase1!$H:$H,"")),""))</f>
        <v>42658</v>
      </c>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24"/>
      <c r="AO27" s="24"/>
      <c r="AP27" s="24"/>
      <c r="AQ27" s="24"/>
      <c r="AR27" s="24"/>
      <c r="AS27" s="24"/>
    </row>
    <row r="28" spans="1:45" ht="9" customHeight="1" x14ac:dyDescent="0.2">
      <c r="A28" s="46" t="s">
        <v>28</v>
      </c>
      <c r="B28" s="46" t="s">
        <v>165</v>
      </c>
      <c r="C28" s="47" t="s">
        <v>104</v>
      </c>
      <c r="D28" s="80">
        <f t="array" ref="D28">IF(SUM(IF(ActivityTrackerPhase1!$A:$A='Kinara Project Plan'!B28,IF(ActivityTrackerPhase1!$L:$L&lt;&gt;"",ActivityTrackerPhase1!$L:$L,0),0))&gt;0,ROUND(SUM(IF(ActivityTrackerPhase1!$A:$A='Kinara Project Plan'!B28,IF(ActivityTrackerPhase1!$L:$L&lt;&gt;"",ActivityTrackerPhase1!$L:$L,0),0))*100/SUM(IF(ActivityTrackerPhase1!$A:$A='Kinara Project Plan'!B28,IF(ActivityTrackerPhase1!$L:$L&lt;&gt;"",ActivityTrackerPhase1!$L:$L,ActivityTrackerPhase1!$K:$K),0)),0),0)</f>
        <v>0</v>
      </c>
      <c r="E28" s="46" t="s">
        <v>36</v>
      </c>
      <c r="F28" s="46" t="s">
        <v>184</v>
      </c>
      <c r="G28" s="48">
        <v>42572</v>
      </c>
      <c r="H28" s="48">
        <v>42592</v>
      </c>
      <c r="I28" s="48" t="str">
        <f t="array" ref="I28">IF(MIN(IF(ActivityTrackerPhase1!$A:$A='Kinara Project Plan'!B28,ActivityTrackerPhase1!$I:$I,""))&gt;0,MIN(IF(ActivityTrackerPhase1!$A:$A='Kinara Project Plan'!B28,ActivityTrackerPhase1!$I:$I,"")),IF(MIN(IF(ActivityTrackerPhase1!$A:$A='Kinara Project Plan'!B28,ActivityTrackerPhase1!$G:$G,""))&gt;0,MIN(IF(ActivityTrackerPhase1!$A:$A='Kinara Project Plan'!B28,ActivityTrackerPhase1!$G:$G,"")),""))</f>
        <v/>
      </c>
      <c r="J28" s="48" t="str">
        <f t="array" ref="J28">IF(MAX(IF(ActivityTrackerPhase1!$A:$A='Kinara Project Plan'!B28,ActivityTrackerPhase1!$J:$J,""))&gt;0,MAX(IF(ActivityTrackerPhase1!$A:$A='Kinara Project Plan'!B28,ActivityTrackerPhase1!$J:$J,""),IF(ActivityTrackerPhase1!$A:$A='Kinara Project Plan'!B28,ActivityTrackerPhase1!$H:$H,"")),IF(MAX(IF(ActivityTrackerPhase1!$A:$A='Kinara Project Plan'!B28,ActivityTrackerPhase1!$H:$H,""))&gt;0,MAX(IF(ActivityTrackerPhase1!$A:$A='Kinara Project Plan'!B28,ActivityTrackerPhase1!$H:$H,"")),""))</f>
        <v/>
      </c>
      <c r="K28" s="39"/>
      <c r="L28" s="39"/>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row>
    <row r="29" spans="1:45" ht="9" customHeight="1" x14ac:dyDescent="0.2">
      <c r="A29" s="46" t="s">
        <v>28</v>
      </c>
      <c r="B29" s="46" t="s">
        <v>166</v>
      </c>
      <c r="C29" s="49" t="s">
        <v>105</v>
      </c>
      <c r="D29" s="80">
        <f t="array" ref="D29">IF(SUM(IF(ActivityTrackerPhase1!$A:$A='Kinara Project Plan'!B29,IF(ActivityTrackerPhase1!$L:$L&lt;&gt;"",ActivityTrackerPhase1!$L:$L,0),0))&gt;0,ROUND(SUM(IF(ActivityTrackerPhase1!$A:$A='Kinara Project Plan'!B29,IF(ActivityTrackerPhase1!$L:$L&lt;&gt;"",ActivityTrackerPhase1!$L:$L,0),0))*100/SUM(IF(ActivityTrackerPhase1!$A:$A='Kinara Project Plan'!B29,IF(ActivityTrackerPhase1!$L:$L&lt;&gt;"",ActivityTrackerPhase1!$L:$L,ActivityTrackerPhase1!$K:$K),0)),0),0)</f>
        <v>0</v>
      </c>
      <c r="E29" s="46" t="s">
        <v>27</v>
      </c>
      <c r="F29" s="46" t="s">
        <v>57</v>
      </c>
      <c r="G29" s="48">
        <v>42593</v>
      </c>
      <c r="H29" s="48">
        <v>42598</v>
      </c>
      <c r="I29" s="48" t="str">
        <f t="array" ref="I29">IF(MIN(IF(ActivityTrackerPhase1!$A:$A='Kinara Project Plan'!B29,ActivityTrackerPhase1!$I:$I,""))&gt;0,MIN(IF(ActivityTrackerPhase1!$A:$A='Kinara Project Plan'!B29,ActivityTrackerPhase1!$I:$I,"")),IF(MIN(IF(ActivityTrackerPhase1!$A:$A='Kinara Project Plan'!B29,ActivityTrackerPhase1!$G:$G,""))&gt;0,MIN(IF(ActivityTrackerPhase1!$A:$A='Kinara Project Plan'!B29,ActivityTrackerPhase1!$G:$G,"")),""))</f>
        <v/>
      </c>
      <c r="J29" s="48" t="str">
        <f t="array" ref="J29">IF(MAX(IF(ActivityTrackerPhase1!$A:$A='Kinara Project Plan'!B29,ActivityTrackerPhase1!$J:$J,""))&gt;0,MAX(IF(ActivityTrackerPhase1!$A:$A='Kinara Project Plan'!B29,ActivityTrackerPhase1!$J:$J,""),IF(ActivityTrackerPhase1!$A:$A='Kinara Project Plan'!B29,ActivityTrackerPhase1!$H:$H,"")),IF(MAX(IF(ActivityTrackerPhase1!$A:$A='Kinara Project Plan'!B29,ActivityTrackerPhase1!$H:$H,""))&gt;0,MAX(IF(ActivityTrackerPhase1!$A:$A='Kinara Project Plan'!B29,ActivityTrackerPhase1!$H:$H,"")),""))</f>
        <v/>
      </c>
      <c r="K29" s="39"/>
      <c r="L29" s="39"/>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39"/>
      <c r="AL29" s="39"/>
      <c r="AM29" s="39"/>
    </row>
    <row r="30" spans="1:45" ht="9" customHeight="1" x14ac:dyDescent="0.2">
      <c r="A30" s="46" t="s">
        <v>28</v>
      </c>
      <c r="B30" s="46" t="s">
        <v>167</v>
      </c>
      <c r="C30" s="49" t="s">
        <v>106</v>
      </c>
      <c r="D30" s="80">
        <f t="array" ref="D30">IF(SUM(IF(ActivityTrackerPhase1!$A:$A='Kinara Project Plan'!B30,IF(ActivityTrackerPhase1!$L:$L&lt;&gt;"",ActivityTrackerPhase1!$L:$L,0),0))&gt;0,ROUND(SUM(IF(ActivityTrackerPhase1!$A:$A='Kinara Project Plan'!B30,IF(ActivityTrackerPhase1!$L:$L&lt;&gt;"",ActivityTrackerPhase1!$L:$L,0),0))*100/SUM(IF(ActivityTrackerPhase1!$A:$A='Kinara Project Plan'!B30,IF(ActivityTrackerPhase1!$L:$L&lt;&gt;"",ActivityTrackerPhase1!$L:$L,ActivityTrackerPhase1!$K:$K),0)),0),0)</f>
        <v>0</v>
      </c>
      <c r="E30" s="46" t="s">
        <v>61</v>
      </c>
      <c r="F30" s="46" t="s">
        <v>57</v>
      </c>
      <c r="G30" s="48">
        <v>42599</v>
      </c>
      <c r="H30" s="48">
        <v>42605</v>
      </c>
      <c r="I30" s="48" t="str">
        <f t="array" ref="I30">IF(MIN(IF(ActivityTrackerPhase1!$A:$A='Kinara Project Plan'!B30,ActivityTrackerPhase1!$I:$I,""))&gt;0,MIN(IF(ActivityTrackerPhase1!$A:$A='Kinara Project Plan'!B30,ActivityTrackerPhase1!$I:$I,"")),IF(MIN(IF(ActivityTrackerPhase1!$A:$A='Kinara Project Plan'!B30,ActivityTrackerPhase1!$G:$G,""))&gt;0,MIN(IF(ActivityTrackerPhase1!$A:$A='Kinara Project Plan'!B30,ActivityTrackerPhase1!$G:$G,"")),""))</f>
        <v/>
      </c>
      <c r="J30" s="48" t="str">
        <f t="array" ref="J30">IF(MAX(IF(ActivityTrackerPhase1!$A:$A='Kinara Project Plan'!B30,ActivityTrackerPhase1!$J:$J,""))&gt;0,MAX(IF(ActivityTrackerPhase1!$A:$A='Kinara Project Plan'!B30,ActivityTrackerPhase1!$J:$J,""),IF(ActivityTrackerPhase1!$A:$A='Kinara Project Plan'!B30,ActivityTrackerPhase1!$H:$H,"")),IF(MAX(IF(ActivityTrackerPhase1!$A:$A='Kinara Project Plan'!B30,ActivityTrackerPhase1!$H:$H,""))&gt;0,MAX(IF(ActivityTrackerPhase1!$A:$A='Kinara Project Plan'!B30,ActivityTrackerPhase1!$H:$H,"")),""))</f>
        <v/>
      </c>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row>
    <row r="31" spans="1:45" ht="9" customHeight="1" x14ac:dyDescent="0.2">
      <c r="A31" s="46" t="s">
        <v>28</v>
      </c>
      <c r="B31" s="46" t="s">
        <v>168</v>
      </c>
      <c r="C31" s="49" t="s">
        <v>107</v>
      </c>
      <c r="D31" s="80">
        <f t="array" ref="D31">IF(SUM(IF(ActivityTrackerPhase1!$A:$A='Kinara Project Plan'!B31,IF(ActivityTrackerPhase1!$L:$L&lt;&gt;"",ActivityTrackerPhase1!$L:$L,0),0))&gt;0,ROUND(SUM(IF(ActivityTrackerPhase1!$A:$A='Kinara Project Plan'!B31,IF(ActivityTrackerPhase1!$L:$L&lt;&gt;"",ActivityTrackerPhase1!$L:$L,0),0))*100/SUM(IF(ActivityTrackerPhase1!$A:$A='Kinara Project Plan'!B31,IF(ActivityTrackerPhase1!$L:$L&lt;&gt;"",ActivityTrackerPhase1!$L:$L,ActivityTrackerPhase1!$K:$K),0)),0),0)</f>
        <v>0</v>
      </c>
      <c r="E31" s="46" t="s">
        <v>27</v>
      </c>
      <c r="F31" s="46" t="s">
        <v>185</v>
      </c>
      <c r="G31" s="48">
        <v>42599</v>
      </c>
      <c r="H31" s="48">
        <v>42608</v>
      </c>
      <c r="I31" s="48" t="str">
        <f t="array" ref="I31">IF(MIN(IF(ActivityTrackerPhase1!$A:$A='Kinara Project Plan'!B31,ActivityTrackerPhase1!$I:$I,""))&gt;0,MIN(IF(ActivityTrackerPhase1!$A:$A='Kinara Project Plan'!B31,ActivityTrackerPhase1!$I:$I,"")),IF(MIN(IF(ActivityTrackerPhase1!$A:$A='Kinara Project Plan'!B31,ActivityTrackerPhase1!$G:$G,""))&gt;0,MIN(IF(ActivityTrackerPhase1!$A:$A='Kinara Project Plan'!B31,ActivityTrackerPhase1!$G:$G,"")),""))</f>
        <v/>
      </c>
      <c r="J31" s="48" t="str">
        <f t="array" ref="J31">IF(MAX(IF(ActivityTrackerPhase1!$A:$A='Kinara Project Plan'!B31,ActivityTrackerPhase1!$J:$J,""))&gt;0,MAX(IF(ActivityTrackerPhase1!$A:$A='Kinara Project Plan'!B31,ActivityTrackerPhase1!$J:$J,""),IF(ActivityTrackerPhase1!$A:$A='Kinara Project Plan'!B31,ActivityTrackerPhase1!$H:$H,"")),IF(MAX(IF(ActivityTrackerPhase1!$A:$A='Kinara Project Plan'!B31,ActivityTrackerPhase1!$H:$H,""))&gt;0,MAX(IF(ActivityTrackerPhase1!$A:$A='Kinara Project Plan'!B31,ActivityTrackerPhase1!$H:$H,"")),""))</f>
        <v/>
      </c>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row>
    <row r="32" spans="1:45" ht="9" customHeight="1" x14ac:dyDescent="0.2">
      <c r="A32" s="46" t="s">
        <v>28</v>
      </c>
      <c r="B32" s="46" t="s">
        <v>169</v>
      </c>
      <c r="C32" s="49" t="s">
        <v>108</v>
      </c>
      <c r="D32" s="80">
        <f t="array" ref="D32">IF(SUM(IF(ActivityTrackerPhase1!$A:$A='Kinara Project Plan'!B32,IF(ActivityTrackerPhase1!$L:$L&lt;&gt;"",ActivityTrackerPhase1!$L:$L,0),0))&gt;0,ROUND(SUM(IF(ActivityTrackerPhase1!$A:$A='Kinara Project Plan'!B32,IF(ActivityTrackerPhase1!$L:$L&lt;&gt;"",ActivityTrackerPhase1!$L:$L,0),0))*100/SUM(IF(ActivityTrackerPhase1!$A:$A='Kinara Project Plan'!B32,IF(ActivityTrackerPhase1!$L:$L&lt;&gt;"",ActivityTrackerPhase1!$L:$L,ActivityTrackerPhase1!$K:$K),0)),0),0)</f>
        <v>0</v>
      </c>
      <c r="E32" s="46" t="s">
        <v>61</v>
      </c>
      <c r="F32" s="46" t="s">
        <v>55</v>
      </c>
      <c r="G32" s="48">
        <v>42611</v>
      </c>
      <c r="H32" s="48">
        <v>42611</v>
      </c>
      <c r="I32" s="48" t="str">
        <f t="array" ref="I32">IF(MIN(IF(ActivityTrackerPhase1!$A:$A='Kinara Project Plan'!B32,ActivityTrackerPhase1!$I:$I,""))&gt;0,MIN(IF(ActivityTrackerPhase1!$A:$A='Kinara Project Plan'!B32,ActivityTrackerPhase1!$I:$I,"")),IF(MIN(IF(ActivityTrackerPhase1!$A:$A='Kinara Project Plan'!B32,ActivityTrackerPhase1!$G:$G,""))&gt;0,MIN(IF(ActivityTrackerPhase1!$A:$A='Kinara Project Plan'!B32,ActivityTrackerPhase1!$G:$G,"")),""))</f>
        <v/>
      </c>
      <c r="J32" s="48" t="str">
        <f t="array" ref="J32">IF(MAX(IF(ActivityTrackerPhase1!$A:$A='Kinara Project Plan'!B32,ActivityTrackerPhase1!$J:$J,""))&gt;0,MAX(IF(ActivityTrackerPhase1!$A:$A='Kinara Project Plan'!B32,ActivityTrackerPhase1!$J:$J,""),IF(ActivityTrackerPhase1!$A:$A='Kinara Project Plan'!B32,ActivityTrackerPhase1!$H:$H,"")),IF(MAX(IF(ActivityTrackerPhase1!$A:$A='Kinara Project Plan'!B32,ActivityTrackerPhase1!$H:$H,""))&gt;0,MAX(IF(ActivityTrackerPhase1!$A:$A='Kinara Project Plan'!B32,ActivityTrackerPhase1!$H:$H,"")),""))</f>
        <v/>
      </c>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row>
    <row r="33" spans="1:45" ht="9" customHeight="1" x14ac:dyDescent="0.2">
      <c r="A33" s="46" t="s">
        <v>28</v>
      </c>
      <c r="B33" s="46" t="s">
        <v>170</v>
      </c>
      <c r="C33" s="49" t="s">
        <v>109</v>
      </c>
      <c r="D33" s="80">
        <f t="array" ref="D33">IF(SUM(IF(ActivityTrackerPhase1!$A:$A='Kinara Project Plan'!B33,IF(ActivityTrackerPhase1!$L:$L&lt;&gt;"",ActivityTrackerPhase1!$L:$L,0),0))&gt;0,ROUND(SUM(IF(ActivityTrackerPhase1!$A:$A='Kinara Project Plan'!B33,IF(ActivityTrackerPhase1!$L:$L&lt;&gt;"",ActivityTrackerPhase1!$L:$L,0),0))*100/SUM(IF(ActivityTrackerPhase1!$A:$A='Kinara Project Plan'!B33,IF(ActivityTrackerPhase1!$L:$L&lt;&gt;"",ActivityTrackerPhase1!$L:$L,ActivityTrackerPhase1!$K:$K),0)),0),0)</f>
        <v>0</v>
      </c>
      <c r="E33" s="46" t="s">
        <v>36</v>
      </c>
      <c r="F33" s="46" t="s">
        <v>58</v>
      </c>
      <c r="G33" s="48">
        <v>42612</v>
      </c>
      <c r="H33" s="48">
        <v>42615</v>
      </c>
      <c r="I33" s="48" t="str">
        <f t="array" ref="I33">IF(MIN(IF(ActivityTrackerPhase1!$A:$A='Kinara Project Plan'!B33,ActivityTrackerPhase1!$I:$I,""))&gt;0,MIN(IF(ActivityTrackerPhase1!$A:$A='Kinara Project Plan'!B33,ActivityTrackerPhase1!$I:$I,"")),IF(MIN(IF(ActivityTrackerPhase1!$A:$A='Kinara Project Plan'!B33,ActivityTrackerPhase1!$G:$G,""))&gt;0,MIN(IF(ActivityTrackerPhase1!$A:$A='Kinara Project Plan'!B33,ActivityTrackerPhase1!$G:$G,"")),""))</f>
        <v/>
      </c>
      <c r="J33" s="48" t="str">
        <f t="array" ref="J33">IF(MAX(IF(ActivityTrackerPhase1!$A:$A='Kinara Project Plan'!B33,ActivityTrackerPhase1!$J:$J,""))&gt;0,MAX(IF(ActivityTrackerPhase1!$A:$A='Kinara Project Plan'!B33,ActivityTrackerPhase1!$J:$J,""),IF(ActivityTrackerPhase1!$A:$A='Kinara Project Plan'!B33,ActivityTrackerPhase1!$H:$H,"")),IF(MAX(IF(ActivityTrackerPhase1!$A:$A='Kinara Project Plan'!B33,ActivityTrackerPhase1!$H:$H,""))&gt;0,MAX(IF(ActivityTrackerPhase1!$A:$A='Kinara Project Plan'!B33,ActivityTrackerPhase1!$H:$H,"")),""))</f>
        <v/>
      </c>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row>
    <row r="34" spans="1:45" ht="9" customHeight="1" x14ac:dyDescent="0.2">
      <c r="A34" s="46" t="s">
        <v>28</v>
      </c>
      <c r="B34" s="46" t="s">
        <v>171</v>
      </c>
      <c r="C34" s="49" t="s">
        <v>110</v>
      </c>
      <c r="D34" s="80">
        <f t="array" ref="D34">IF(SUM(IF(ActivityTrackerPhase1!$A:$A='Kinara Project Plan'!B34,IF(ActivityTrackerPhase1!$L:$L&lt;&gt;"",ActivityTrackerPhase1!$L:$L,0),0))&gt;0,ROUND(SUM(IF(ActivityTrackerPhase1!$A:$A='Kinara Project Plan'!B34,IF(ActivityTrackerPhase1!$L:$L&lt;&gt;"",ActivityTrackerPhase1!$L:$L,0),0))*100/SUM(IF(ActivityTrackerPhase1!$A:$A='Kinara Project Plan'!B34,IF(ActivityTrackerPhase1!$L:$L&lt;&gt;"",ActivityTrackerPhase1!$L:$L,ActivityTrackerPhase1!$K:$K),0)),0),0)</f>
        <v>0</v>
      </c>
      <c r="E34" s="46" t="s">
        <v>27</v>
      </c>
      <c r="F34" s="46" t="s">
        <v>59</v>
      </c>
      <c r="G34" s="48">
        <v>42618</v>
      </c>
      <c r="H34" s="48">
        <v>42620</v>
      </c>
      <c r="I34" s="48" t="str">
        <f t="array" ref="I34">IF(MIN(IF(ActivityTrackerPhase1!$A:$A='Kinara Project Plan'!B34,ActivityTrackerPhase1!$I:$I,""))&gt;0,MIN(IF(ActivityTrackerPhase1!$A:$A='Kinara Project Plan'!B34,ActivityTrackerPhase1!$I:$I,"")),IF(MIN(IF(ActivityTrackerPhase1!$A:$A='Kinara Project Plan'!B34,ActivityTrackerPhase1!$G:$G,""))&gt;0,MIN(IF(ActivityTrackerPhase1!$A:$A='Kinara Project Plan'!B34,ActivityTrackerPhase1!$G:$G,"")),""))</f>
        <v/>
      </c>
      <c r="J34" s="48" t="str">
        <f t="array" ref="J34">IF(MAX(IF(ActivityTrackerPhase1!$A:$A='Kinara Project Plan'!B34,ActivityTrackerPhase1!$J:$J,""))&gt;0,MAX(IF(ActivityTrackerPhase1!$A:$A='Kinara Project Plan'!B34,ActivityTrackerPhase1!$J:$J,""),IF(ActivityTrackerPhase1!$A:$A='Kinara Project Plan'!B34,ActivityTrackerPhase1!$H:$H,"")),IF(MAX(IF(ActivityTrackerPhase1!$A:$A='Kinara Project Plan'!B34,ActivityTrackerPhase1!$H:$H,""))&gt;0,MAX(IF(ActivityTrackerPhase1!$A:$A='Kinara Project Plan'!B34,ActivityTrackerPhase1!$H:$H,"")),""))</f>
        <v/>
      </c>
      <c r="K34" s="39"/>
      <c r="L34" s="39"/>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row>
    <row r="35" spans="1:45" s="26" customFormat="1" ht="9" customHeight="1" x14ac:dyDescent="0.2">
      <c r="A35" s="46" t="s">
        <v>28</v>
      </c>
      <c r="B35" s="46" t="s">
        <v>172</v>
      </c>
      <c r="C35" s="49" t="s">
        <v>111</v>
      </c>
      <c r="D35" s="80">
        <f t="array" ref="D35">IF(SUM(IF(ActivityTrackerPhase1!$A:$A='Kinara Project Plan'!B35,IF(ActivityTrackerPhase1!$L:$L&lt;&gt;"",ActivityTrackerPhase1!$L:$L,0),0))&gt;0,ROUND(SUM(IF(ActivityTrackerPhase1!$A:$A='Kinara Project Plan'!B35,IF(ActivityTrackerPhase1!$L:$L&lt;&gt;"",ActivityTrackerPhase1!$L:$L,0),0))*100/SUM(IF(ActivityTrackerPhase1!$A:$A='Kinara Project Plan'!B35,IF(ActivityTrackerPhase1!$L:$L&lt;&gt;"",ActivityTrackerPhase1!$L:$L,ActivityTrackerPhase1!$K:$K),0)),0),0)</f>
        <v>0</v>
      </c>
      <c r="E35" s="46" t="s">
        <v>36</v>
      </c>
      <c r="F35" s="46" t="s">
        <v>57</v>
      </c>
      <c r="G35" s="48">
        <v>42621</v>
      </c>
      <c r="H35" s="48">
        <v>42627</v>
      </c>
      <c r="I35" s="48" t="str">
        <f t="array" ref="I35">IF(MIN(IF(ActivityTrackerPhase1!$A:$A='Kinara Project Plan'!B35,ActivityTrackerPhase1!$I:$I,""))&gt;0,MIN(IF(ActivityTrackerPhase1!$A:$A='Kinara Project Plan'!B35,ActivityTrackerPhase1!$I:$I,"")),IF(MIN(IF(ActivityTrackerPhase1!$A:$A='Kinara Project Plan'!B35,ActivityTrackerPhase1!$G:$G,""))&gt;0,MIN(IF(ActivityTrackerPhase1!$A:$A='Kinara Project Plan'!B35,ActivityTrackerPhase1!$G:$G,"")),""))</f>
        <v/>
      </c>
      <c r="J35" s="48" t="str">
        <f t="array" ref="J35">IF(MAX(IF(ActivityTrackerPhase1!$A:$A='Kinara Project Plan'!B35,ActivityTrackerPhase1!$J:$J,""))&gt;0,MAX(IF(ActivityTrackerPhase1!$A:$A='Kinara Project Plan'!B35,ActivityTrackerPhase1!$J:$J,""),IF(ActivityTrackerPhase1!$A:$A='Kinara Project Plan'!B35,ActivityTrackerPhase1!$H:$H,"")),IF(MAX(IF(ActivityTrackerPhase1!$A:$A='Kinara Project Plan'!B35,ActivityTrackerPhase1!$H:$H,""))&gt;0,MAX(IF(ActivityTrackerPhase1!$A:$A='Kinara Project Plan'!B35,ActivityTrackerPhase1!$H:$H,"")),""))</f>
        <v/>
      </c>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25"/>
      <c r="AO35" s="25"/>
      <c r="AP35" s="25"/>
      <c r="AQ35" s="25"/>
      <c r="AR35" s="25"/>
      <c r="AS35" s="25"/>
    </row>
    <row r="36" spans="1:45" ht="9" customHeight="1" x14ac:dyDescent="0.2">
      <c r="A36" s="46" t="s">
        <v>28</v>
      </c>
      <c r="B36" s="46" t="s">
        <v>173</v>
      </c>
      <c r="C36" s="47" t="s">
        <v>112</v>
      </c>
      <c r="D36" s="80">
        <f t="array" ref="D36">IF(SUM(IF(ActivityTrackerPhase1!$A:$A='Kinara Project Plan'!B36,IF(ActivityTrackerPhase1!$L:$L&lt;&gt;"",ActivityTrackerPhase1!$L:$L,0),0))&gt;0,ROUND(SUM(IF(ActivityTrackerPhase1!$A:$A='Kinara Project Plan'!B36,IF(ActivityTrackerPhase1!$L:$L&lt;&gt;"",ActivityTrackerPhase1!$L:$L,0),0))*100/SUM(IF(ActivityTrackerPhase1!$A:$A='Kinara Project Plan'!B36,IF(ActivityTrackerPhase1!$L:$L&lt;&gt;"",ActivityTrackerPhase1!$L:$L,ActivityTrackerPhase1!$K:$K),0)),0),0)</f>
        <v>0</v>
      </c>
      <c r="E36" s="46" t="s">
        <v>36</v>
      </c>
      <c r="F36" s="46" t="s">
        <v>186</v>
      </c>
      <c r="G36" s="48">
        <v>42606</v>
      </c>
      <c r="H36" s="48">
        <v>42657</v>
      </c>
      <c r="I36" s="48" t="str">
        <f t="array" ref="I36">IF(MIN(IF(ActivityTrackerPhase1!$A:$A='Kinara Project Plan'!B36,ActivityTrackerPhase1!$I:$I,""))&gt;0,MIN(IF(ActivityTrackerPhase1!$A:$A='Kinara Project Plan'!B36,ActivityTrackerPhase1!$I:$I,"")),IF(MIN(IF(ActivityTrackerPhase1!$A:$A='Kinara Project Plan'!B36,ActivityTrackerPhase1!$G:$G,""))&gt;0,MIN(IF(ActivityTrackerPhase1!$A:$A='Kinara Project Plan'!B36,ActivityTrackerPhase1!$G:$G,"")),""))</f>
        <v/>
      </c>
      <c r="J36" s="48" t="str">
        <f t="array" ref="J36">IF(MAX(IF(ActivityTrackerPhase1!$A:$A='Kinara Project Plan'!B36,ActivityTrackerPhase1!$J:$J,""))&gt;0,MAX(IF(ActivityTrackerPhase1!$A:$A='Kinara Project Plan'!B36,ActivityTrackerPhase1!$J:$J,""),IF(ActivityTrackerPhase1!$A:$A='Kinara Project Plan'!B36,ActivityTrackerPhase1!$H:$H,"")),IF(MAX(IF(ActivityTrackerPhase1!$A:$A='Kinara Project Plan'!B36,ActivityTrackerPhase1!$H:$H,""))&gt;0,MAX(IF(ActivityTrackerPhase1!$A:$A='Kinara Project Plan'!B36,ActivityTrackerPhase1!$H:$H,"")),""))</f>
        <v/>
      </c>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row>
    <row r="37" spans="1:45" ht="9" customHeight="1" x14ac:dyDescent="0.2">
      <c r="A37" s="46" t="s">
        <v>28</v>
      </c>
      <c r="B37" s="46" t="s">
        <v>174</v>
      </c>
      <c r="C37" s="49" t="s">
        <v>113</v>
      </c>
      <c r="D37" s="80">
        <f t="array" ref="D37">IF(SUM(IF(ActivityTrackerPhase1!$A:$A='Kinara Project Plan'!B37,IF(ActivityTrackerPhase1!$L:$L&lt;&gt;"",ActivityTrackerPhase1!$L:$L,0),0))&gt;0,ROUND(SUM(IF(ActivityTrackerPhase1!$A:$A='Kinara Project Plan'!B37,IF(ActivityTrackerPhase1!$L:$L&lt;&gt;"",ActivityTrackerPhase1!$L:$L,0),0))*100/SUM(IF(ActivityTrackerPhase1!$A:$A='Kinara Project Plan'!B37,IF(ActivityTrackerPhase1!$L:$L&lt;&gt;"",ActivityTrackerPhase1!$L:$L,ActivityTrackerPhase1!$K:$K),0)),0),0)</f>
        <v>0</v>
      </c>
      <c r="E37" s="46" t="s">
        <v>36</v>
      </c>
      <c r="F37" s="46" t="s">
        <v>57</v>
      </c>
      <c r="G37" s="48">
        <v>42660</v>
      </c>
      <c r="H37" s="48">
        <v>42664</v>
      </c>
      <c r="I37" s="48" t="str">
        <f t="array" ref="I37">IF(MIN(IF(ActivityTrackerPhase1!$A:$A='Kinara Project Plan'!B37,ActivityTrackerPhase1!$I:$I,""))&gt;0,MIN(IF(ActivityTrackerPhase1!$A:$A='Kinara Project Plan'!B37,ActivityTrackerPhase1!$I:$I,"")),IF(MIN(IF(ActivityTrackerPhase1!$A:$A='Kinara Project Plan'!B37,ActivityTrackerPhase1!$G:$G,""))&gt;0,MIN(IF(ActivityTrackerPhase1!$A:$A='Kinara Project Plan'!B37,ActivityTrackerPhase1!$G:$G,"")),""))</f>
        <v/>
      </c>
      <c r="J37" s="48" t="str">
        <f t="array" ref="J37">IF(MAX(IF(ActivityTrackerPhase1!$A:$A='Kinara Project Plan'!B37,ActivityTrackerPhase1!$J:$J,""))&gt;0,MAX(IF(ActivityTrackerPhase1!$A:$A='Kinara Project Plan'!B37,ActivityTrackerPhase1!$J:$J,""),IF(ActivityTrackerPhase1!$A:$A='Kinara Project Plan'!B37,ActivityTrackerPhase1!$H:$H,"")),IF(MAX(IF(ActivityTrackerPhase1!$A:$A='Kinara Project Plan'!B37,ActivityTrackerPhase1!$H:$H,""))&gt;0,MAX(IF(ActivityTrackerPhase1!$A:$A='Kinara Project Plan'!B37,ActivityTrackerPhase1!$H:$H,"")),""))</f>
        <v/>
      </c>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row>
    <row r="38" spans="1:45" s="26" customFormat="1" ht="9" customHeight="1" x14ac:dyDescent="0.2">
      <c r="A38" s="46" t="s">
        <v>28</v>
      </c>
      <c r="B38" s="46" t="s">
        <v>175</v>
      </c>
      <c r="C38" s="49" t="s">
        <v>114</v>
      </c>
      <c r="D38" s="80">
        <f t="array" ref="D38">IF(SUM(IF(ActivityTrackerPhase1!$A:$A='Kinara Project Plan'!B38,IF(ActivityTrackerPhase1!$L:$L&lt;&gt;"",ActivityTrackerPhase1!$L:$L,0),0))&gt;0,ROUND(SUM(IF(ActivityTrackerPhase1!$A:$A='Kinara Project Plan'!B38,IF(ActivityTrackerPhase1!$L:$L&lt;&gt;"",ActivityTrackerPhase1!$L:$L,0),0))*100/SUM(IF(ActivityTrackerPhase1!$A:$A='Kinara Project Plan'!B38,IF(ActivityTrackerPhase1!$L:$L&lt;&gt;"",ActivityTrackerPhase1!$L:$L,ActivityTrackerPhase1!$K:$K),0)),0),0)</f>
        <v>0</v>
      </c>
      <c r="E38" s="46" t="s">
        <v>36</v>
      </c>
      <c r="F38" s="46" t="s">
        <v>59</v>
      </c>
      <c r="G38" s="48">
        <v>42662</v>
      </c>
      <c r="H38" s="48">
        <v>42664</v>
      </c>
      <c r="I38" s="48" t="str">
        <f t="array" ref="I38">IF(MIN(IF(ActivityTrackerPhase1!$A:$A='Kinara Project Plan'!B38,ActivityTrackerPhase1!$I:$I,""))&gt;0,MIN(IF(ActivityTrackerPhase1!$A:$A='Kinara Project Plan'!B38,ActivityTrackerPhase1!$I:$I,"")),IF(MIN(IF(ActivityTrackerPhase1!$A:$A='Kinara Project Plan'!B38,ActivityTrackerPhase1!$G:$G,""))&gt;0,MIN(IF(ActivityTrackerPhase1!$A:$A='Kinara Project Plan'!B38,ActivityTrackerPhase1!$G:$G,"")),""))</f>
        <v/>
      </c>
      <c r="J38" s="48" t="str">
        <f t="array" ref="J38">IF(MAX(IF(ActivityTrackerPhase1!$A:$A='Kinara Project Plan'!B38,ActivityTrackerPhase1!$J:$J,""))&gt;0,MAX(IF(ActivityTrackerPhase1!$A:$A='Kinara Project Plan'!B38,ActivityTrackerPhase1!$J:$J,""),IF(ActivityTrackerPhase1!$A:$A='Kinara Project Plan'!B38,ActivityTrackerPhase1!$H:$H,"")),IF(MAX(IF(ActivityTrackerPhase1!$A:$A='Kinara Project Plan'!B38,ActivityTrackerPhase1!$H:$H,""))&gt;0,MAX(IF(ActivityTrackerPhase1!$A:$A='Kinara Project Plan'!B38,ActivityTrackerPhase1!$H:$H,"")),""))</f>
        <v/>
      </c>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25"/>
      <c r="AO38" s="25"/>
      <c r="AP38" s="25"/>
      <c r="AQ38" s="25"/>
      <c r="AR38" s="25"/>
      <c r="AS38" s="25"/>
    </row>
    <row r="39" spans="1:45" s="26" customFormat="1" ht="9" customHeight="1" x14ac:dyDescent="0.2">
      <c r="A39" s="46" t="s">
        <v>28</v>
      </c>
      <c r="B39" s="46" t="s">
        <v>176</v>
      </c>
      <c r="C39" s="47" t="s">
        <v>115</v>
      </c>
      <c r="D39" s="80">
        <f t="array" ref="D39">IF(SUM(IF(ActivityTrackerPhase1!$A:$A='Kinara Project Plan'!B39,IF(ActivityTrackerPhase1!$L:$L&lt;&gt;"",ActivityTrackerPhase1!$L:$L,0),0))&gt;0,ROUND(SUM(IF(ActivityTrackerPhase1!$A:$A='Kinara Project Plan'!B39,IF(ActivityTrackerPhase1!$L:$L&lt;&gt;"",ActivityTrackerPhase1!$L:$L,0),0))*100/SUM(IF(ActivityTrackerPhase1!$A:$A='Kinara Project Plan'!B39,IF(ActivityTrackerPhase1!$L:$L&lt;&gt;"",ActivityTrackerPhase1!$L:$L,ActivityTrackerPhase1!$K:$K),0)),0),0)</f>
        <v>0</v>
      </c>
      <c r="E39" s="46" t="s">
        <v>36</v>
      </c>
      <c r="F39" s="46" t="s">
        <v>54</v>
      </c>
      <c r="G39" s="48">
        <v>42665</v>
      </c>
      <c r="H39" s="48">
        <v>42666</v>
      </c>
      <c r="I39" s="48" t="str">
        <f t="array" ref="I39">IF(MIN(IF(ActivityTrackerPhase1!$A:$A='Kinara Project Plan'!B39,ActivityTrackerPhase1!$I:$I,""))&gt;0,MIN(IF(ActivityTrackerPhase1!$A:$A='Kinara Project Plan'!B39,ActivityTrackerPhase1!$I:$I,"")),IF(MIN(IF(ActivityTrackerPhase1!$A:$A='Kinara Project Plan'!B39,ActivityTrackerPhase1!$G:$G,""))&gt;0,MIN(IF(ActivityTrackerPhase1!$A:$A='Kinara Project Plan'!B39,ActivityTrackerPhase1!$G:$G,"")),""))</f>
        <v/>
      </c>
      <c r="J39" s="48" t="str">
        <f t="array" ref="J39">IF(MAX(IF(ActivityTrackerPhase1!$A:$A='Kinara Project Plan'!B39,ActivityTrackerPhase1!$J:$J,""))&gt;0,MAX(IF(ActivityTrackerPhase1!$A:$A='Kinara Project Plan'!B39,ActivityTrackerPhase1!$J:$J,""),IF(ActivityTrackerPhase1!$A:$A='Kinara Project Plan'!B39,ActivityTrackerPhase1!$H:$H,"")),IF(MAX(IF(ActivityTrackerPhase1!$A:$A='Kinara Project Plan'!B39,ActivityTrackerPhase1!$H:$H,""))&gt;0,MAX(IF(ActivityTrackerPhase1!$A:$A='Kinara Project Plan'!B39,ActivityTrackerPhase1!$H:$H,"")),""))</f>
        <v/>
      </c>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25"/>
      <c r="AO39" s="25"/>
      <c r="AP39" s="25"/>
      <c r="AQ39" s="25"/>
      <c r="AR39" s="25"/>
      <c r="AS39" s="25"/>
    </row>
    <row r="40" spans="1:45" s="26" customFormat="1" ht="9" customHeight="1" x14ac:dyDescent="0.2">
      <c r="A40" s="46" t="s">
        <v>28</v>
      </c>
      <c r="B40" s="46" t="s">
        <v>177</v>
      </c>
      <c r="C40" s="47" t="s">
        <v>116</v>
      </c>
      <c r="D40" s="80">
        <f t="array" ref="D40">IF(SUM(IF(ActivityTrackerPhase1!$A:$A='Kinara Project Plan'!B40,IF(ActivityTrackerPhase1!$L:$L&lt;&gt;"",ActivityTrackerPhase1!$L:$L,0),0))&gt;0,ROUND(SUM(IF(ActivityTrackerPhase1!$A:$A='Kinara Project Plan'!B40,IF(ActivityTrackerPhase1!$L:$L&lt;&gt;"",ActivityTrackerPhase1!$L:$L,0),0))*100/SUM(IF(ActivityTrackerPhase1!$A:$A='Kinara Project Plan'!B40,IF(ActivityTrackerPhase1!$L:$L&lt;&gt;"",ActivityTrackerPhase1!$L:$L,ActivityTrackerPhase1!$K:$K),0)),0),0)</f>
        <v>0</v>
      </c>
      <c r="E40" s="46" t="s">
        <v>62</v>
      </c>
      <c r="F40" s="46" t="s">
        <v>57</v>
      </c>
      <c r="G40" s="48">
        <v>42667</v>
      </c>
      <c r="H40" s="48">
        <v>42671</v>
      </c>
      <c r="I40" s="48" t="str">
        <f t="array" ref="I40">IF(MIN(IF(ActivityTrackerPhase1!$A:$A='Kinara Project Plan'!B40,ActivityTrackerPhase1!$I:$I,""))&gt;0,MIN(IF(ActivityTrackerPhase1!$A:$A='Kinara Project Plan'!B40,ActivityTrackerPhase1!$I:$I,"")),IF(MIN(IF(ActivityTrackerPhase1!$A:$A='Kinara Project Plan'!B40,ActivityTrackerPhase1!$G:$G,""))&gt;0,MIN(IF(ActivityTrackerPhase1!$A:$A='Kinara Project Plan'!B40,ActivityTrackerPhase1!$G:$G,"")),""))</f>
        <v/>
      </c>
      <c r="J40" s="48" t="str">
        <f t="array" ref="J40">IF(MAX(IF(ActivityTrackerPhase1!$A:$A='Kinara Project Plan'!B40,ActivityTrackerPhase1!$J:$J,""))&gt;0,MAX(IF(ActivityTrackerPhase1!$A:$A='Kinara Project Plan'!B40,ActivityTrackerPhase1!$J:$J,""),IF(ActivityTrackerPhase1!$A:$A='Kinara Project Plan'!B40,ActivityTrackerPhase1!$H:$H,"")),IF(MAX(IF(ActivityTrackerPhase1!$A:$A='Kinara Project Plan'!B40,ActivityTrackerPhase1!$H:$H,""))&gt;0,MAX(IF(ActivityTrackerPhase1!$A:$A='Kinara Project Plan'!B40,ActivityTrackerPhase1!$H:$H,"")),""))</f>
        <v/>
      </c>
      <c r="K40" s="39"/>
      <c r="L40" s="39"/>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25"/>
      <c r="AO40" s="25"/>
      <c r="AP40" s="25"/>
      <c r="AQ40" s="25"/>
      <c r="AR40" s="25"/>
      <c r="AS40" s="25"/>
    </row>
    <row r="41" spans="1:45" s="26" customFormat="1" ht="9" customHeight="1" x14ac:dyDescent="0.2">
      <c r="A41" s="46" t="s">
        <v>28</v>
      </c>
      <c r="B41" s="46" t="s">
        <v>178</v>
      </c>
      <c r="C41" s="47" t="s">
        <v>117</v>
      </c>
      <c r="D41" s="80">
        <f t="array" ref="D41">IF(SUM(IF(ActivityTrackerPhase1!$A:$A='Kinara Project Plan'!B41,IF(ActivityTrackerPhase1!$L:$L&lt;&gt;"",ActivityTrackerPhase1!$L:$L,0),0))&gt;0,ROUND(SUM(IF(ActivityTrackerPhase1!$A:$A='Kinara Project Plan'!B41,IF(ActivityTrackerPhase1!$L:$L&lt;&gt;"",ActivityTrackerPhase1!$L:$L,0),0))*100/SUM(IF(ActivityTrackerPhase1!$A:$A='Kinara Project Plan'!B41,IF(ActivityTrackerPhase1!$L:$L&lt;&gt;"",ActivityTrackerPhase1!$L:$L,ActivityTrackerPhase1!$K:$K),0)),0),0)</f>
        <v>0</v>
      </c>
      <c r="E41" s="46" t="s">
        <v>62</v>
      </c>
      <c r="F41" s="46" t="s">
        <v>57</v>
      </c>
      <c r="G41" s="48">
        <v>42674</v>
      </c>
      <c r="H41" s="48">
        <v>42678</v>
      </c>
      <c r="I41" s="48" t="str">
        <f t="array" ref="I41">IF(MIN(IF(ActivityTrackerPhase1!$A:$A='Kinara Project Plan'!B41,ActivityTrackerPhase1!$I:$I,""))&gt;0,MIN(IF(ActivityTrackerPhase1!$A:$A='Kinara Project Plan'!B41,ActivityTrackerPhase1!$I:$I,"")),IF(MIN(IF(ActivityTrackerPhase1!$A:$A='Kinara Project Plan'!B41,ActivityTrackerPhase1!$G:$G,""))&gt;0,MIN(IF(ActivityTrackerPhase1!$A:$A='Kinara Project Plan'!B41,ActivityTrackerPhase1!$G:$G,"")),""))</f>
        <v/>
      </c>
      <c r="J41" s="48" t="str">
        <f t="array" ref="J41">IF(MAX(IF(ActivityTrackerPhase1!$A:$A='Kinara Project Plan'!B41,ActivityTrackerPhase1!$J:$J,""))&gt;0,MAX(IF(ActivityTrackerPhase1!$A:$A='Kinara Project Plan'!B41,ActivityTrackerPhase1!$J:$J,""),IF(ActivityTrackerPhase1!$A:$A='Kinara Project Plan'!B41,ActivityTrackerPhase1!$H:$H,"")),IF(MAX(IF(ActivityTrackerPhase1!$A:$A='Kinara Project Plan'!B41,ActivityTrackerPhase1!$H:$H,""))&gt;0,MAX(IF(ActivityTrackerPhase1!$A:$A='Kinara Project Plan'!B41,ActivityTrackerPhase1!$H:$H,"")),""))</f>
        <v/>
      </c>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c r="AN41" s="25"/>
      <c r="AO41" s="25"/>
      <c r="AP41" s="25"/>
      <c r="AQ41" s="25"/>
      <c r="AR41" s="25"/>
      <c r="AS41" s="25"/>
    </row>
    <row r="42" spans="1:45" ht="9" customHeight="1" x14ac:dyDescent="0.2">
      <c r="A42" s="46" t="s">
        <v>28</v>
      </c>
      <c r="B42" s="46" t="s">
        <v>179</v>
      </c>
      <c r="C42" s="47" t="s">
        <v>118</v>
      </c>
      <c r="D42" s="80">
        <f t="array" ref="D42">IF(SUM(IF(ActivityTrackerPhase1!$A:$A='Kinara Project Plan'!B42,IF(ActivityTrackerPhase1!$L:$L&lt;&gt;"",ActivityTrackerPhase1!$L:$L,0),0))&gt;0,ROUND(SUM(IF(ActivityTrackerPhase1!$A:$A='Kinara Project Plan'!B42,IF(ActivityTrackerPhase1!$L:$L&lt;&gt;"",ActivityTrackerPhase1!$L:$L,0),0))*100/SUM(IF(ActivityTrackerPhase1!$A:$A='Kinara Project Plan'!B42,IF(ActivityTrackerPhase1!$L:$L&lt;&gt;"",ActivityTrackerPhase1!$L:$L,ActivityTrackerPhase1!$K:$K),0)),0),0)</f>
        <v>0</v>
      </c>
      <c r="E42" s="46" t="s">
        <v>27</v>
      </c>
      <c r="F42" s="46" t="s">
        <v>54</v>
      </c>
      <c r="G42" s="48">
        <v>42681</v>
      </c>
      <c r="H42" s="48">
        <v>42682</v>
      </c>
      <c r="I42" s="48" t="str">
        <f t="array" ref="I42">IF(MIN(IF(ActivityTrackerPhase1!$A:$A='Kinara Project Plan'!B42,ActivityTrackerPhase1!$I:$I,""))&gt;0,MIN(IF(ActivityTrackerPhase1!$A:$A='Kinara Project Plan'!B42,ActivityTrackerPhase1!$I:$I,"")),IF(MIN(IF(ActivityTrackerPhase1!$A:$A='Kinara Project Plan'!B42,ActivityTrackerPhase1!$G:$G,""))&gt;0,MIN(IF(ActivityTrackerPhase1!$A:$A='Kinara Project Plan'!B42,ActivityTrackerPhase1!$G:$G,"")),""))</f>
        <v/>
      </c>
      <c r="J42" s="48" t="str">
        <f t="array" ref="J42">IF(MAX(IF(ActivityTrackerPhase1!$A:$A='Kinara Project Plan'!B42,ActivityTrackerPhase1!$J:$J,""))&gt;0,MAX(IF(ActivityTrackerPhase1!$A:$A='Kinara Project Plan'!B42,ActivityTrackerPhase1!$J:$J,""),IF(ActivityTrackerPhase1!$A:$A='Kinara Project Plan'!B42,ActivityTrackerPhase1!$H:$H,"")),IF(MAX(IF(ActivityTrackerPhase1!$A:$A='Kinara Project Plan'!B42,ActivityTrackerPhase1!$H:$H,""))&gt;0,MAX(IF(ActivityTrackerPhase1!$A:$A='Kinara Project Plan'!B42,ActivityTrackerPhase1!$H:$H,"")),""))</f>
        <v/>
      </c>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row>
    <row r="43" spans="1:45" ht="9" customHeight="1" x14ac:dyDescent="0.2">
      <c r="A43" s="46" t="s">
        <v>28</v>
      </c>
      <c r="B43" s="46" t="s">
        <v>180</v>
      </c>
      <c r="C43" s="49" t="s">
        <v>119</v>
      </c>
      <c r="D43" s="80">
        <f t="array" ref="D43">IF(SUM(IF(ActivityTrackerPhase1!$A:$A='Kinara Project Plan'!B43,IF(ActivityTrackerPhase1!$L:$L&lt;&gt;"",ActivityTrackerPhase1!$L:$L,0),0))&gt;0,ROUND(SUM(IF(ActivityTrackerPhase1!$A:$A='Kinara Project Plan'!B43,IF(ActivityTrackerPhase1!$L:$L&lt;&gt;"",ActivityTrackerPhase1!$L:$L,0),0))*100/SUM(IF(ActivityTrackerPhase1!$A:$A='Kinara Project Plan'!B43,IF(ActivityTrackerPhase1!$L:$L&lt;&gt;"",ActivityTrackerPhase1!$L:$L,ActivityTrackerPhase1!$K:$K),0)),0),0)</f>
        <v>0</v>
      </c>
      <c r="E43" s="46" t="s">
        <v>62</v>
      </c>
      <c r="F43" s="46" t="s">
        <v>184</v>
      </c>
      <c r="G43" s="48">
        <v>42678</v>
      </c>
      <c r="H43" s="48">
        <v>42698</v>
      </c>
      <c r="I43" s="48" t="str">
        <f t="array" ref="I43">IF(MIN(IF(ActivityTrackerPhase1!$A:$A='Kinara Project Plan'!B43,ActivityTrackerPhase1!$I:$I,""))&gt;0,MIN(IF(ActivityTrackerPhase1!$A:$A='Kinara Project Plan'!B43,ActivityTrackerPhase1!$I:$I,"")),IF(MIN(IF(ActivityTrackerPhase1!$A:$A='Kinara Project Plan'!B43,ActivityTrackerPhase1!$G:$G,""))&gt;0,MIN(IF(ActivityTrackerPhase1!$A:$A='Kinara Project Plan'!B43,ActivityTrackerPhase1!$G:$G,"")),""))</f>
        <v/>
      </c>
      <c r="J43" s="48" t="str">
        <f t="array" ref="J43">IF(MAX(IF(ActivityTrackerPhase1!$A:$A='Kinara Project Plan'!B43,ActivityTrackerPhase1!$J:$J,""))&gt;0,MAX(IF(ActivityTrackerPhase1!$A:$A='Kinara Project Plan'!B43,ActivityTrackerPhase1!$J:$J,""),IF(ActivityTrackerPhase1!$A:$A='Kinara Project Plan'!B43,ActivityTrackerPhase1!$H:$H,"")),IF(MAX(IF(ActivityTrackerPhase1!$A:$A='Kinara Project Plan'!B43,ActivityTrackerPhase1!$H:$H,""))&gt;0,MAX(IF(ActivityTrackerPhase1!$A:$A='Kinara Project Plan'!B43,ActivityTrackerPhase1!$H:$H,"")),""))</f>
        <v/>
      </c>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row>
    <row r="44" spans="1:45" s="26" customFormat="1" ht="9" customHeight="1" x14ac:dyDescent="0.2">
      <c r="A44" s="46" t="s">
        <v>28</v>
      </c>
      <c r="B44" s="46" t="s">
        <v>181</v>
      </c>
      <c r="C44" s="49" t="s">
        <v>120</v>
      </c>
      <c r="D44" s="80">
        <f t="array" ref="D44">IF(SUM(IF(ActivityTrackerPhase1!$A:$A='Kinara Project Plan'!B44,IF(ActivityTrackerPhase1!$L:$L&lt;&gt;"",ActivityTrackerPhase1!$L:$L,0),0))&gt;0,ROUND(SUM(IF(ActivityTrackerPhase1!$A:$A='Kinara Project Plan'!B44,IF(ActivityTrackerPhase1!$L:$L&lt;&gt;"",ActivityTrackerPhase1!$L:$L,0),0))*100/SUM(IF(ActivityTrackerPhase1!$A:$A='Kinara Project Plan'!B44,IF(ActivityTrackerPhase1!$L:$L&lt;&gt;"",ActivityTrackerPhase1!$L:$L,ActivityTrackerPhase1!$K:$K),0)),0),0)</f>
        <v>0</v>
      </c>
      <c r="E44" s="46" t="s">
        <v>27</v>
      </c>
      <c r="F44" s="46" t="s">
        <v>55</v>
      </c>
      <c r="G44" s="48">
        <v>42699</v>
      </c>
      <c r="H44" s="48">
        <v>42699</v>
      </c>
      <c r="I44" s="48" t="str">
        <f t="array" ref="I44">IF(MIN(IF(ActivityTrackerPhase1!$A:$A='Kinara Project Plan'!B44,ActivityTrackerPhase1!$I:$I,""))&gt;0,MIN(IF(ActivityTrackerPhase1!$A:$A='Kinara Project Plan'!B44,ActivityTrackerPhase1!$I:$I,"")),IF(MIN(IF(ActivityTrackerPhase1!$A:$A='Kinara Project Plan'!B44,ActivityTrackerPhase1!$G:$G,""))&gt;0,MIN(IF(ActivityTrackerPhase1!$A:$A='Kinara Project Plan'!B44,ActivityTrackerPhase1!$G:$G,"")),""))</f>
        <v/>
      </c>
      <c r="J44" s="48" t="str">
        <f t="array" ref="J44">IF(MAX(IF(ActivityTrackerPhase1!$A:$A='Kinara Project Plan'!B44,ActivityTrackerPhase1!$J:$J,""))&gt;0,MAX(IF(ActivityTrackerPhase1!$A:$A='Kinara Project Plan'!B44,ActivityTrackerPhase1!$J:$J,""),IF(ActivityTrackerPhase1!$A:$A='Kinara Project Plan'!B44,ActivityTrackerPhase1!$H:$H,"")),IF(MAX(IF(ActivityTrackerPhase1!$A:$A='Kinara Project Plan'!B44,ActivityTrackerPhase1!$H:$H,""))&gt;0,MAX(IF(ActivityTrackerPhase1!$A:$A='Kinara Project Plan'!B44,ActivityTrackerPhase1!$H:$H,"")),""))</f>
        <v/>
      </c>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25"/>
      <c r="AO44" s="25"/>
      <c r="AP44" s="25"/>
      <c r="AQ44" s="25"/>
      <c r="AR44" s="25"/>
      <c r="AS44" s="25"/>
    </row>
    <row r="45" spans="1:45" s="26" customFormat="1" ht="9" customHeight="1" x14ac:dyDescent="0.2">
      <c r="A45" s="46" t="s">
        <v>28</v>
      </c>
      <c r="B45" s="46" t="s">
        <v>182</v>
      </c>
      <c r="C45" s="47" t="s">
        <v>121</v>
      </c>
      <c r="D45" s="80">
        <f t="array" ref="D45">IF(SUM(IF(ActivityTrackerPhase1!$A:$A='Kinara Project Plan'!B45,IF(ActivityTrackerPhase1!$L:$L&lt;&gt;"",ActivityTrackerPhase1!$L:$L,0),0))&gt;0,ROUND(SUM(IF(ActivityTrackerPhase1!$A:$A='Kinara Project Plan'!B45,IF(ActivityTrackerPhase1!$L:$L&lt;&gt;"",ActivityTrackerPhase1!$L:$L,0),0))*100/SUM(IF(ActivityTrackerPhase1!$A:$A='Kinara Project Plan'!B45,IF(ActivityTrackerPhase1!$L:$L&lt;&gt;"",ActivityTrackerPhase1!$L:$L,ActivityTrackerPhase1!$K:$K),0)),0),0)</f>
        <v>0</v>
      </c>
      <c r="E45" s="46" t="s">
        <v>36</v>
      </c>
      <c r="F45" s="46" t="s">
        <v>59</v>
      </c>
      <c r="G45" s="48">
        <v>42707</v>
      </c>
      <c r="H45" s="48">
        <v>42709</v>
      </c>
      <c r="I45" s="48" t="str">
        <f t="array" ref="I45">IF(MIN(IF(ActivityTrackerPhase1!$A:$A='Kinara Project Plan'!B45,ActivityTrackerPhase1!$I:$I,""))&gt;0,MIN(IF(ActivityTrackerPhase1!$A:$A='Kinara Project Plan'!B45,ActivityTrackerPhase1!$I:$I,"")),IF(MIN(IF(ActivityTrackerPhase1!$A:$A='Kinara Project Plan'!B45,ActivityTrackerPhase1!$G:$G,""))&gt;0,MIN(IF(ActivityTrackerPhase1!$A:$A='Kinara Project Plan'!B45,ActivityTrackerPhase1!$G:$G,"")),""))</f>
        <v/>
      </c>
      <c r="J45" s="48" t="str">
        <f t="array" ref="J45">IF(MAX(IF(ActivityTrackerPhase1!$A:$A='Kinara Project Plan'!B45,ActivityTrackerPhase1!$J:$J,""))&gt;0,MAX(IF(ActivityTrackerPhase1!$A:$A='Kinara Project Plan'!B45,ActivityTrackerPhase1!$J:$J,""),IF(ActivityTrackerPhase1!$A:$A='Kinara Project Plan'!B45,ActivityTrackerPhase1!$H:$H,"")),IF(MAX(IF(ActivityTrackerPhase1!$A:$A='Kinara Project Plan'!B45,ActivityTrackerPhase1!$H:$H,""))&gt;0,MAX(IF(ActivityTrackerPhase1!$A:$A='Kinara Project Plan'!B45,ActivityTrackerPhase1!$H:$H,"")),""))</f>
        <v/>
      </c>
      <c r="K45" s="39"/>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27"/>
      <c r="AO45" s="27"/>
      <c r="AP45" s="28"/>
      <c r="AQ45" s="27"/>
      <c r="AR45" s="27"/>
      <c r="AS45" s="29"/>
    </row>
    <row r="46" spans="1:45" s="26" customFormat="1" ht="9" customHeight="1" x14ac:dyDescent="0.2">
      <c r="A46" s="46" t="s">
        <v>28</v>
      </c>
      <c r="B46" s="46" t="s">
        <v>183</v>
      </c>
      <c r="C46" s="47" t="s">
        <v>122</v>
      </c>
      <c r="D46" s="80">
        <f t="array" ref="D46">IF(SUM(IF(ActivityTrackerPhase1!$A:$A='Kinara Project Plan'!B46,IF(ActivityTrackerPhase1!$L:$L&lt;&gt;"",ActivityTrackerPhase1!$L:$L,0),0))&gt;0,ROUND(SUM(IF(ActivityTrackerPhase1!$A:$A='Kinara Project Plan'!B46,IF(ActivityTrackerPhase1!$L:$L&lt;&gt;"",ActivityTrackerPhase1!$L:$L,0),0))*100/SUM(IF(ActivityTrackerPhase1!$A:$A='Kinara Project Plan'!B46,IF(ActivityTrackerPhase1!$L:$L&lt;&gt;"",ActivityTrackerPhase1!$L:$L,ActivityTrackerPhase1!$K:$K),0)),0),0)</f>
        <v>0</v>
      </c>
      <c r="E46" s="46" t="s">
        <v>36</v>
      </c>
      <c r="F46" s="46" t="s">
        <v>54</v>
      </c>
      <c r="G46" s="48">
        <v>42710</v>
      </c>
      <c r="H46" s="48">
        <v>42620</v>
      </c>
      <c r="I46" s="48" t="str">
        <f t="array" ref="I46">IF(MIN(IF(ActivityTrackerPhase1!$A:$A='Kinara Project Plan'!B46,ActivityTrackerPhase1!$I:$I,""))&gt;0,MIN(IF(ActivityTrackerPhase1!$A:$A='Kinara Project Plan'!B46,ActivityTrackerPhase1!$I:$I,"")),IF(MIN(IF(ActivityTrackerPhase1!$A:$A='Kinara Project Plan'!B46,ActivityTrackerPhase1!$G:$G,""))&gt;0,MIN(IF(ActivityTrackerPhase1!$A:$A='Kinara Project Plan'!B46,ActivityTrackerPhase1!$G:$G,"")),""))</f>
        <v/>
      </c>
      <c r="J46" s="48" t="str">
        <f t="array" ref="J46">IF(MAX(IF(ActivityTrackerPhase1!$A:$A='Kinara Project Plan'!B46,ActivityTrackerPhase1!$J:$J,""))&gt;0,MAX(IF(ActivityTrackerPhase1!$A:$A='Kinara Project Plan'!B46,ActivityTrackerPhase1!$J:$J,""),IF(ActivityTrackerPhase1!$A:$A='Kinara Project Plan'!B46,ActivityTrackerPhase1!$H:$H,"")),IF(MAX(IF(ActivityTrackerPhase1!$A:$A='Kinara Project Plan'!B46,ActivityTrackerPhase1!$H:$H,""))&gt;0,MAX(IF(ActivityTrackerPhase1!$A:$A='Kinara Project Plan'!B46,ActivityTrackerPhase1!$H:$H,"")),""))</f>
        <v/>
      </c>
      <c r="K46" s="30"/>
      <c r="L46" s="30"/>
      <c r="M46" s="30"/>
      <c r="N46" s="30"/>
      <c r="O46" s="30"/>
      <c r="P46" s="30"/>
      <c r="Q46" s="30"/>
      <c r="R46" s="30"/>
      <c r="S46" s="30"/>
      <c r="T46" s="30"/>
      <c r="U46" s="30"/>
      <c r="V46" s="30"/>
      <c r="W46" s="30"/>
      <c r="X46" s="30"/>
      <c r="Y46" s="30"/>
      <c r="Z46" s="30"/>
      <c r="AA46" s="30"/>
      <c r="AB46" s="31"/>
      <c r="AC46" s="31"/>
      <c r="AD46" s="31"/>
      <c r="AE46" s="23"/>
      <c r="AF46" s="23"/>
      <c r="AG46" s="23"/>
      <c r="AH46" s="23"/>
      <c r="AI46" s="23"/>
      <c r="AJ46" s="23"/>
      <c r="AK46" s="23"/>
      <c r="AL46" s="23"/>
      <c r="AM46" s="27"/>
      <c r="AN46" s="27"/>
      <c r="AO46" s="27"/>
      <c r="AP46" s="28"/>
      <c r="AQ46" s="27"/>
      <c r="AR46" s="27"/>
      <c r="AS46" s="29"/>
    </row>
    <row r="47" spans="1:45" ht="12" customHeight="1" x14ac:dyDescent="0.25">
      <c r="A47" s="20"/>
      <c r="B47" s="20"/>
      <c r="C47" s="21"/>
      <c r="D47" s="81"/>
      <c r="E47" s="20"/>
      <c r="F47" s="20"/>
      <c r="G47" s="22"/>
      <c r="H47" s="22"/>
      <c r="I47" s="22"/>
      <c r="J47" s="22"/>
      <c r="K47" s="34"/>
      <c r="L47" s="31"/>
      <c r="M47" s="31"/>
      <c r="N47" s="31"/>
      <c r="O47" s="31"/>
      <c r="P47" s="31"/>
      <c r="Q47" s="31"/>
      <c r="R47" s="31"/>
      <c r="S47" s="31"/>
      <c r="T47" s="31"/>
      <c r="U47" s="31"/>
      <c r="V47" s="31"/>
      <c r="W47" s="31"/>
      <c r="X47" s="31"/>
      <c r="Y47" s="31"/>
      <c r="Z47" s="31"/>
      <c r="AA47" s="31"/>
      <c r="AB47" s="31"/>
      <c r="AC47" s="31"/>
      <c r="AD47" s="31"/>
    </row>
    <row r="48" spans="1:45" ht="12" customHeight="1" x14ac:dyDescent="0.2">
      <c r="I48" s="32"/>
      <c r="J48" s="33"/>
      <c r="K48" s="35"/>
      <c r="L48" s="31"/>
      <c r="M48" s="31"/>
      <c r="N48" s="31"/>
      <c r="O48" s="31"/>
      <c r="P48" s="31"/>
      <c r="Q48" s="31"/>
      <c r="R48" s="31"/>
      <c r="S48" s="31"/>
      <c r="T48" s="31"/>
      <c r="U48" s="31"/>
      <c r="V48" s="31"/>
      <c r="W48" s="31"/>
      <c r="X48" s="31"/>
      <c r="Y48" s="31"/>
      <c r="Z48" s="31"/>
      <c r="AA48" s="31"/>
      <c r="AB48" s="31"/>
      <c r="AC48" s="31"/>
      <c r="AD48" s="31"/>
    </row>
    <row r="49" spans="3:30" ht="12" customHeight="1" x14ac:dyDescent="0.25">
      <c r="I49" s="32"/>
      <c r="J49" s="33"/>
      <c r="K49" s="36"/>
      <c r="L49" s="31"/>
      <c r="M49" s="31"/>
      <c r="N49" s="31"/>
      <c r="O49" s="31"/>
      <c r="P49" s="31"/>
      <c r="Q49" s="31"/>
      <c r="R49" s="31"/>
      <c r="S49" s="31"/>
      <c r="T49" s="31"/>
      <c r="U49" s="31"/>
      <c r="V49" s="31"/>
      <c r="W49" s="31"/>
      <c r="X49" s="31"/>
      <c r="Y49" s="31"/>
      <c r="Z49" s="31"/>
      <c r="AA49" s="31"/>
      <c r="AB49" s="31"/>
      <c r="AC49" s="31"/>
      <c r="AD49" s="31"/>
    </row>
    <row r="50" spans="3:30" ht="12" customHeight="1" x14ac:dyDescent="0.25">
      <c r="I50" s="32"/>
      <c r="J50" s="33"/>
      <c r="K50" s="36"/>
    </row>
    <row r="51" spans="3:30" x14ac:dyDescent="0.2">
      <c r="I51" s="32"/>
      <c r="J51" s="33"/>
    </row>
    <row r="55" spans="3:30" x14ac:dyDescent="0.2">
      <c r="C55" s="37"/>
      <c r="D55" s="83"/>
    </row>
    <row r="85" spans="9:9" x14ac:dyDescent="0.2">
      <c r="I85" s="38">
        <v>42607</v>
      </c>
    </row>
    <row r="86" spans="9:9" x14ac:dyDescent="0.2">
      <c r="I86" s="38">
        <v>42607</v>
      </c>
    </row>
    <row r="87" spans="9:9" x14ac:dyDescent="0.2">
      <c r="I87" s="38">
        <v>42607</v>
      </c>
    </row>
    <row r="88" spans="9:9" x14ac:dyDescent="0.2">
      <c r="I88" s="38">
        <v>42607</v>
      </c>
    </row>
    <row r="89" spans="9:9" x14ac:dyDescent="0.2">
      <c r="I89" s="38">
        <v>42607</v>
      </c>
    </row>
    <row r="90" spans="9:9" x14ac:dyDescent="0.2">
      <c r="I90" s="38">
        <v>42607</v>
      </c>
    </row>
    <row r="91" spans="9:9" x14ac:dyDescent="0.2">
      <c r="I91" s="38">
        <v>42607</v>
      </c>
    </row>
    <row r="92" spans="9:9" x14ac:dyDescent="0.2">
      <c r="I92" s="38">
        <v>42607</v>
      </c>
    </row>
    <row r="93" spans="9:9" x14ac:dyDescent="0.2">
      <c r="I93" s="38">
        <v>42607</v>
      </c>
    </row>
    <row r="94" spans="9:9" x14ac:dyDescent="0.2">
      <c r="I94" s="38">
        <v>42607</v>
      </c>
    </row>
    <row r="95" spans="9:9" x14ac:dyDescent="0.2">
      <c r="I95" s="38">
        <v>42607</v>
      </c>
    </row>
    <row r="96" spans="9:9" x14ac:dyDescent="0.2">
      <c r="I96" s="38">
        <v>42607</v>
      </c>
    </row>
    <row r="97" spans="9:9" x14ac:dyDescent="0.2">
      <c r="I97" s="38">
        <v>42607</v>
      </c>
    </row>
    <row r="98" spans="9:9" x14ac:dyDescent="0.2">
      <c r="I98" s="38">
        <v>42607</v>
      </c>
    </row>
    <row r="99" spans="9:9" x14ac:dyDescent="0.2">
      <c r="I99" s="38">
        <v>42607</v>
      </c>
    </row>
    <row r="100" spans="9:9" x14ac:dyDescent="0.2">
      <c r="I100" s="38">
        <v>42607</v>
      </c>
    </row>
    <row r="101" spans="9:9" x14ac:dyDescent="0.2">
      <c r="I101" s="38">
        <v>42607</v>
      </c>
    </row>
    <row r="102" spans="9:9" x14ac:dyDescent="0.2">
      <c r="I102" s="38">
        <v>42607</v>
      </c>
    </row>
    <row r="103" spans="9:9" x14ac:dyDescent="0.2">
      <c r="I103" s="38">
        <v>42607</v>
      </c>
    </row>
    <row r="104" spans="9:9" x14ac:dyDescent="0.2">
      <c r="I104" s="38">
        <v>42607</v>
      </c>
    </row>
    <row r="105" spans="9:9" x14ac:dyDescent="0.2">
      <c r="I105" s="38">
        <v>42607</v>
      </c>
    </row>
    <row r="106" spans="9:9" x14ac:dyDescent="0.2">
      <c r="I106" s="38">
        <v>42607</v>
      </c>
    </row>
    <row r="107" spans="9:9" x14ac:dyDescent="0.2">
      <c r="I107" s="38">
        <v>42607</v>
      </c>
    </row>
    <row r="108" spans="9:9" x14ac:dyDescent="0.2">
      <c r="I108" s="38">
        <v>42607</v>
      </c>
    </row>
    <row r="121" spans="8:12" x14ac:dyDescent="0.2">
      <c r="H121" s="75">
        <v>42606</v>
      </c>
      <c r="I121" s="38">
        <v>42607</v>
      </c>
      <c r="L121" s="23">
        <v>14</v>
      </c>
    </row>
    <row r="122" spans="8:12" x14ac:dyDescent="0.2">
      <c r="H122" s="75">
        <v>42608</v>
      </c>
      <c r="I122" s="38">
        <v>42616</v>
      </c>
      <c r="L122" s="23">
        <v>14</v>
      </c>
    </row>
    <row r="123" spans="8:12" x14ac:dyDescent="0.2">
      <c r="H123" s="75">
        <v>42608</v>
      </c>
      <c r="I123" s="38">
        <v>42616</v>
      </c>
    </row>
    <row r="124" spans="8:12" x14ac:dyDescent="0.2">
      <c r="H124" s="38">
        <v>42611</v>
      </c>
      <c r="I124" s="38">
        <v>42616</v>
      </c>
    </row>
    <row r="131" spans="8:9" x14ac:dyDescent="0.2">
      <c r="H131" s="38">
        <v>42618</v>
      </c>
      <c r="I131" s="38">
        <v>42641</v>
      </c>
    </row>
    <row r="132" spans="8:9" x14ac:dyDescent="0.2">
      <c r="H132" s="38">
        <v>42642</v>
      </c>
      <c r="I132" s="38">
        <v>42642</v>
      </c>
    </row>
  </sheetData>
  <sheetProtection selectLockedCells="1"/>
  <mergeCells count="5">
    <mergeCell ref="A1:J1"/>
    <mergeCell ref="N1:Q1"/>
    <mergeCell ref="K1:M1"/>
    <mergeCell ref="S1:V1"/>
    <mergeCell ref="A2:J2"/>
  </mergeCells>
  <conditionalFormatting sqref="K3:AM3">
    <cfRule type="expression" dxfId="181" priority="11" stopIfTrue="1">
      <formula>K$5=$AN$3</formula>
    </cfRule>
  </conditionalFormatting>
  <conditionalFormatting sqref="K4:AM15 K18:AM45">
    <cfRule type="colorScale" priority="9">
      <colorScale>
        <cfvo type="percent" val="0"/>
        <cfvo type="percent" val="50"/>
        <cfvo type="percent" val="100"/>
        <color rgb="FFFFFF99"/>
        <color rgb="FF92D050"/>
        <color theme="3"/>
      </colorScale>
    </cfRule>
    <cfRule type="expression" dxfId="180" priority="57" stopIfTrue="1">
      <formula>K$3=$W$1</formula>
    </cfRule>
  </conditionalFormatting>
  <conditionalFormatting sqref="K45:AM45">
    <cfRule type="expression" dxfId="179" priority="56" stopIfTrue="1">
      <formula>K$3=$W$1</formula>
    </cfRule>
  </conditionalFormatting>
  <conditionalFormatting sqref="K4:AM15">
    <cfRule type="expression" dxfId="178" priority="54" stopIfTrue="1">
      <formula>IF($N$1=INDEX(ganttTypes,1),AND(K$2+7&gt;=$G4,K$2&lt;=$H4,K$3=$W$1),AND(K$2+7&gt;=$I4,K$2&lt;=$J4,K$3=$W$1))</formula>
    </cfRule>
    <cfRule type="expression" dxfId="177" priority="55" stopIfTrue="1">
      <formula>IF($N$1=INDEX(ganttTypes,1),AND(K$2+7&gt;=$G4,K$2&lt;=$H4),AND(K$2+7&gt;=$I4,K$2&lt;=$J4))</formula>
    </cfRule>
  </conditionalFormatting>
  <conditionalFormatting sqref="K4">
    <cfRule type="colorScale" priority="10">
      <colorScale>
        <cfvo type="num" val="0"/>
        <cfvo type="num" val="100"/>
        <color theme="8" tint="0.59999389629810485"/>
        <color theme="8" tint="-0.499984740745262"/>
      </colorScale>
    </cfRule>
  </conditionalFormatting>
  <conditionalFormatting sqref="K18:AM45">
    <cfRule type="expression" dxfId="176" priority="218" stopIfTrue="1">
      <formula>IF($N$1=INDEX(ganttTypes,1),AND(K$2+7&gt;=$G19,K$2&lt;=$H19,K$3=$W$1),AND(K$2+7&gt;=$I19,K$2&lt;=$J19,K$3=$W$1))</formula>
    </cfRule>
    <cfRule type="expression" dxfId="175" priority="219" stopIfTrue="1">
      <formula>IF($N$1=INDEX(ganttTypes,1),AND(K$2+7&gt;=$G19,K$2&lt;=$H19),AND(K$2+7&gt;=$I19,K$2&lt;=$J19))</formula>
    </cfRule>
  </conditionalFormatting>
  <conditionalFormatting sqref="K16:AM16">
    <cfRule type="colorScale" priority="5">
      <colorScale>
        <cfvo type="percent" val="0"/>
        <cfvo type="percent" val="50"/>
        <cfvo type="percent" val="100"/>
        <color rgb="FFFFFF99"/>
        <color rgb="FF92D050"/>
        <color theme="3"/>
      </colorScale>
    </cfRule>
    <cfRule type="expression" dxfId="174" priority="6" stopIfTrue="1">
      <formula>K$3=$W$1</formula>
    </cfRule>
  </conditionalFormatting>
  <conditionalFormatting sqref="K16:AM16">
    <cfRule type="expression" dxfId="173" priority="7" stopIfTrue="1">
      <formula>IF($N$1=INDEX(ganttTypes,1),AND(K$2+7&gt;=$G18,K$2&lt;=$H18,K$3=$W$1),AND(K$2+7&gt;=$I18,K$2&lt;=$J18,K$3=$W$1))</formula>
    </cfRule>
    <cfRule type="expression" dxfId="172" priority="8" stopIfTrue="1">
      <formula>IF($N$1=INDEX(ganttTypes,1),AND(K$2+7&gt;=$G18,K$2&lt;=$H18),AND(K$2+7&gt;=$I18,K$2&lt;=$J18))</formula>
    </cfRule>
  </conditionalFormatting>
  <conditionalFormatting sqref="K17:AM17">
    <cfRule type="colorScale" priority="1">
      <colorScale>
        <cfvo type="percent" val="0"/>
        <cfvo type="percent" val="50"/>
        <cfvo type="percent" val="100"/>
        <color rgb="FFFFFF99"/>
        <color rgb="FF92D050"/>
        <color theme="3"/>
      </colorScale>
    </cfRule>
    <cfRule type="expression" dxfId="171" priority="2" stopIfTrue="1">
      <formula>K$3=$W$1</formula>
    </cfRule>
  </conditionalFormatting>
  <conditionalFormatting sqref="K17:AM17">
    <cfRule type="expression" dxfId="170" priority="3" stopIfTrue="1">
      <formula>IF($N$1=INDEX(ganttTypes,1),AND(K$2+7&gt;=$G19,K$2&lt;=$H19,K$3=$W$1),AND(K$2+7&gt;=$I19,K$2&lt;=$J19,K$3=$W$1))</formula>
    </cfRule>
    <cfRule type="expression" dxfId="169" priority="4" stopIfTrue="1">
      <formula>IF($N$1=INDEX(ganttTypes,1),AND(K$2+7&gt;=$G19,K$2&lt;=$H19),AND(K$2+7&gt;=$I19,K$2&lt;=$J19))</formula>
    </cfRule>
  </conditionalFormatting>
  <pageMargins left="0.7" right="0.7" top="0.75" bottom="0.75" header="0.3" footer="0.3"/>
  <pageSetup scale="66" orientation="landscape" r:id="rId1"/>
  <tableParts count="1">
    <tablePart r:id="rId2"/>
  </tableParts>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Legend!$B$3:$B$4</xm:f>
          </x14:formula1>
          <xm:sqref>N1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filterMode="1"/>
  <dimension ref="A1:K130"/>
  <sheetViews>
    <sheetView zoomScale="91" zoomScaleNormal="91" workbookViewId="0">
      <pane ySplit="1" topLeftCell="A8" activePane="bottomLeft" state="frozen"/>
      <selection activeCell="E124" sqref="E124"/>
      <selection pane="bottomLeft" activeCell="D11" sqref="D11"/>
    </sheetView>
  </sheetViews>
  <sheetFormatPr defaultRowHeight="15" x14ac:dyDescent="0.25"/>
  <cols>
    <col min="2" max="2" width="24.28515625" style="4" customWidth="1"/>
    <col min="3" max="3" width="17.5703125" style="4" bestFit="1" customWidth="1"/>
    <col min="4" max="4" width="24.28515625" style="2" bestFit="1" customWidth="1"/>
    <col min="5" max="5" width="34.7109375" style="2" bestFit="1" customWidth="1"/>
    <col min="7" max="7" width="35.5703125" style="1" customWidth="1"/>
    <col min="8" max="8" width="18.140625" bestFit="1" customWidth="1"/>
    <col min="9" max="9" width="13.28515625" bestFit="1" customWidth="1"/>
    <col min="10" max="10" width="13.28515625" style="3" hidden="1" customWidth="1"/>
    <col min="11" max="11" width="14.140625" style="6" bestFit="1" customWidth="1"/>
  </cols>
  <sheetData>
    <row r="1" spans="1:11" ht="15.75" x14ac:dyDescent="0.25">
      <c r="A1" s="51" t="s">
        <v>19</v>
      </c>
      <c r="B1" s="52" t="s">
        <v>125</v>
      </c>
      <c r="C1" s="52" t="s">
        <v>126</v>
      </c>
      <c r="D1" s="52" t="s">
        <v>20</v>
      </c>
      <c r="E1" s="52" t="s">
        <v>46</v>
      </c>
      <c r="F1" s="51" t="s">
        <v>21</v>
      </c>
      <c r="G1" s="52" t="s">
        <v>24</v>
      </c>
      <c r="H1" s="53" t="s">
        <v>26</v>
      </c>
      <c r="I1" s="53" t="s">
        <v>30</v>
      </c>
      <c r="J1" s="54" t="s">
        <v>79</v>
      </c>
      <c r="K1" s="53" t="s">
        <v>73</v>
      </c>
    </row>
    <row r="2" spans="1:11" ht="47.25" x14ac:dyDescent="0.25">
      <c r="A2" s="55">
        <v>1</v>
      </c>
      <c r="B2" s="56" t="str">
        <f>'Kinara Project Plan'!$B$4</f>
        <v>P1RS001</v>
      </c>
      <c r="C2" s="56" t="s">
        <v>85</v>
      </c>
      <c r="D2" s="56" t="s">
        <v>0</v>
      </c>
      <c r="E2" s="57" t="s">
        <v>40</v>
      </c>
      <c r="F2" s="55" t="s">
        <v>22</v>
      </c>
      <c r="G2" s="56" t="s">
        <v>31</v>
      </c>
      <c r="H2" s="55" t="s">
        <v>32</v>
      </c>
      <c r="I2" s="55" t="s">
        <v>33</v>
      </c>
      <c r="J2" s="58"/>
      <c r="K2" s="59">
        <v>42569</v>
      </c>
    </row>
    <row r="3" spans="1:11" ht="47.25" hidden="1" x14ac:dyDescent="0.25">
      <c r="A3" s="55">
        <v>2</v>
      </c>
      <c r="B3" s="56" t="str">
        <f>'Kinara Project Plan'!$B$4</f>
        <v>P1RS001</v>
      </c>
      <c r="C3" s="56" t="s">
        <v>86</v>
      </c>
      <c r="D3" s="56" t="s">
        <v>23</v>
      </c>
      <c r="E3" s="57" t="s">
        <v>41</v>
      </c>
      <c r="F3" s="55" t="s">
        <v>103</v>
      </c>
      <c r="G3" s="56" t="s">
        <v>31</v>
      </c>
      <c r="H3" s="55" t="s">
        <v>32</v>
      </c>
      <c r="I3" s="55" t="s">
        <v>33</v>
      </c>
      <c r="J3" s="58"/>
      <c r="K3" s="59">
        <v>42569</v>
      </c>
    </row>
    <row r="4" spans="1:11" ht="31.5" hidden="1" x14ac:dyDescent="0.25">
      <c r="A4" s="55">
        <v>3</v>
      </c>
      <c r="B4" s="56" t="str">
        <f>'Kinara Project Plan'!$B$4</f>
        <v>P1RS001</v>
      </c>
      <c r="C4" s="56" t="s">
        <v>87</v>
      </c>
      <c r="D4" s="56" t="s">
        <v>16</v>
      </c>
      <c r="E4" s="56" t="s">
        <v>69</v>
      </c>
      <c r="F4" s="55" t="s">
        <v>103</v>
      </c>
      <c r="G4" s="56" t="s">
        <v>68</v>
      </c>
      <c r="H4" s="55" t="s">
        <v>32</v>
      </c>
      <c r="I4" s="55"/>
      <c r="J4" s="58"/>
      <c r="K4" s="59">
        <v>42579</v>
      </c>
    </row>
    <row r="5" spans="1:11" ht="47.25" x14ac:dyDescent="0.25">
      <c r="A5" s="55">
        <v>4</v>
      </c>
      <c r="B5" s="56" t="str">
        <f>'Kinara Project Plan'!$B$4</f>
        <v>P1RS001</v>
      </c>
      <c r="C5" s="56" t="s">
        <v>88</v>
      </c>
      <c r="D5" s="56" t="s">
        <v>1</v>
      </c>
      <c r="E5" s="57" t="s">
        <v>42</v>
      </c>
      <c r="F5" s="55" t="s">
        <v>22</v>
      </c>
      <c r="G5" s="56" t="s">
        <v>34</v>
      </c>
      <c r="H5" s="55" t="s">
        <v>32</v>
      </c>
      <c r="I5" s="55" t="s">
        <v>33</v>
      </c>
      <c r="J5" s="58"/>
      <c r="K5" s="59">
        <v>42569</v>
      </c>
    </row>
    <row r="6" spans="1:11" ht="47.25" x14ac:dyDescent="0.25">
      <c r="A6" s="55">
        <v>5</v>
      </c>
      <c r="B6" s="56" t="str">
        <f>'Kinara Project Plan'!$B$4</f>
        <v>P1RS001</v>
      </c>
      <c r="C6" s="56" t="s">
        <v>89</v>
      </c>
      <c r="D6" s="56" t="s">
        <v>65</v>
      </c>
      <c r="E6" s="57" t="s">
        <v>44</v>
      </c>
      <c r="F6" s="55" t="s">
        <v>22</v>
      </c>
      <c r="G6" s="60" t="s">
        <v>70</v>
      </c>
      <c r="H6" s="55" t="s">
        <v>32</v>
      </c>
      <c r="I6" s="55" t="s">
        <v>33</v>
      </c>
      <c r="J6" s="58"/>
      <c r="K6" s="59">
        <v>42574</v>
      </c>
    </row>
    <row r="7" spans="1:11" ht="47.25" x14ac:dyDescent="0.25">
      <c r="A7" s="55">
        <v>6</v>
      </c>
      <c r="B7" s="56" t="str">
        <f>'Kinara Project Plan'!$B$4</f>
        <v>P1RS001</v>
      </c>
      <c r="C7" s="56" t="s">
        <v>90</v>
      </c>
      <c r="D7" s="56" t="s">
        <v>8</v>
      </c>
      <c r="E7" s="57" t="s">
        <v>43</v>
      </c>
      <c r="F7" s="55" t="s">
        <v>22</v>
      </c>
      <c r="G7" s="56" t="s">
        <v>35</v>
      </c>
      <c r="H7" s="55" t="s">
        <v>32</v>
      </c>
      <c r="I7" s="55"/>
      <c r="J7" s="58"/>
      <c r="K7" s="59">
        <v>42565</v>
      </c>
    </row>
    <row r="8" spans="1:11" ht="15.75" x14ac:dyDescent="0.25">
      <c r="A8" s="55">
        <v>7</v>
      </c>
      <c r="B8" s="56" t="str">
        <f>'Kinara Project Plan'!$B$4</f>
        <v>P1RS001</v>
      </c>
      <c r="C8" s="56" t="s">
        <v>91</v>
      </c>
      <c r="D8" s="56" t="s">
        <v>384</v>
      </c>
      <c r="E8" s="56"/>
      <c r="F8" s="55" t="s">
        <v>22</v>
      </c>
      <c r="G8" s="56" t="s">
        <v>74</v>
      </c>
      <c r="H8" s="55" t="s">
        <v>32</v>
      </c>
      <c r="I8" s="55"/>
      <c r="J8" s="58"/>
      <c r="K8" s="59">
        <v>42578</v>
      </c>
    </row>
    <row r="9" spans="1:11" ht="47.25" x14ac:dyDescent="0.25">
      <c r="A9" s="55">
        <v>8</v>
      </c>
      <c r="B9" s="56" t="str">
        <f>'Kinara Project Plan'!$B$4</f>
        <v>P1RS001</v>
      </c>
      <c r="C9" s="56" t="s">
        <v>92</v>
      </c>
      <c r="D9" s="56" t="s">
        <v>25</v>
      </c>
      <c r="E9" s="57" t="s">
        <v>45</v>
      </c>
      <c r="F9" s="55" t="s">
        <v>22</v>
      </c>
      <c r="G9" s="56" t="s">
        <v>31</v>
      </c>
      <c r="H9" s="55" t="s">
        <v>32</v>
      </c>
      <c r="I9" s="55" t="s">
        <v>27</v>
      </c>
      <c r="J9" s="58"/>
      <c r="K9" s="59">
        <v>42585</v>
      </c>
    </row>
    <row r="10" spans="1:11" ht="63" x14ac:dyDescent="0.25">
      <c r="A10" s="55">
        <v>9</v>
      </c>
      <c r="B10" s="56" t="str">
        <f>'Kinara Project Plan'!$B$4</f>
        <v>P1RS001</v>
      </c>
      <c r="C10" s="56" t="s">
        <v>93</v>
      </c>
      <c r="D10" s="56" t="s">
        <v>29</v>
      </c>
      <c r="E10" s="57" t="s">
        <v>48</v>
      </c>
      <c r="F10" s="55" t="s">
        <v>22</v>
      </c>
      <c r="G10" s="56" t="s">
        <v>78</v>
      </c>
      <c r="H10" s="55" t="s">
        <v>32</v>
      </c>
      <c r="I10" s="55" t="s">
        <v>36</v>
      </c>
      <c r="J10" s="58"/>
      <c r="K10" s="59">
        <v>42584</v>
      </c>
    </row>
    <row r="11" spans="1:11" ht="63" x14ac:dyDescent="0.25">
      <c r="A11" s="55">
        <v>10</v>
      </c>
      <c r="B11" s="56" t="str">
        <f>'Kinara Project Plan'!$B$4</f>
        <v>P1RS001</v>
      </c>
      <c r="C11" s="56" t="s">
        <v>94</v>
      </c>
      <c r="D11" s="56" t="s">
        <v>17</v>
      </c>
      <c r="E11" s="56" t="s">
        <v>2</v>
      </c>
      <c r="F11" s="55" t="s">
        <v>22</v>
      </c>
      <c r="G11" s="56" t="s">
        <v>39</v>
      </c>
      <c r="H11" s="55" t="s">
        <v>37</v>
      </c>
      <c r="I11" s="55" t="s">
        <v>38</v>
      </c>
      <c r="J11" s="58"/>
      <c r="K11" s="59"/>
    </row>
    <row r="12" spans="1:11" ht="94.5" x14ac:dyDescent="0.25">
      <c r="A12" s="55">
        <v>11</v>
      </c>
      <c r="B12" s="56" t="str">
        <f>'Kinara Project Plan'!$B$4</f>
        <v>P1RS001</v>
      </c>
      <c r="C12" s="56" t="s">
        <v>95</v>
      </c>
      <c r="D12" s="56" t="s">
        <v>18</v>
      </c>
      <c r="E12" s="57" t="s">
        <v>47</v>
      </c>
      <c r="F12" s="55" t="s">
        <v>22</v>
      </c>
      <c r="G12" s="56" t="s">
        <v>102</v>
      </c>
      <c r="H12" s="55" t="s">
        <v>32</v>
      </c>
      <c r="I12" s="55"/>
      <c r="J12" s="58"/>
      <c r="K12" s="59">
        <v>42583</v>
      </c>
    </row>
    <row r="13" spans="1:11" ht="15.75" x14ac:dyDescent="0.25">
      <c r="A13" s="55">
        <v>12</v>
      </c>
      <c r="B13" s="56" t="str">
        <f>'Kinara Project Plan'!$B$4</f>
        <v>P1RS001</v>
      </c>
      <c r="C13" s="56" t="s">
        <v>96</v>
      </c>
      <c r="D13" s="56" t="s">
        <v>71</v>
      </c>
      <c r="E13" s="57"/>
      <c r="F13" s="55" t="s">
        <v>22</v>
      </c>
      <c r="G13" s="56" t="s">
        <v>74</v>
      </c>
      <c r="H13" s="55" t="s">
        <v>32</v>
      </c>
      <c r="I13" s="55"/>
      <c r="J13" s="58"/>
      <c r="K13" s="59">
        <v>42578</v>
      </c>
    </row>
    <row r="14" spans="1:11" ht="15.75" hidden="1" x14ac:dyDescent="0.25">
      <c r="A14" s="55">
        <v>13</v>
      </c>
      <c r="B14" s="56" t="str">
        <f>'Kinara Project Plan'!$B$4</f>
        <v>P1RS001</v>
      </c>
      <c r="C14" s="56" t="s">
        <v>97</v>
      </c>
      <c r="D14" s="56" t="s">
        <v>72</v>
      </c>
      <c r="E14" s="57"/>
      <c r="F14" s="55" t="s">
        <v>103</v>
      </c>
      <c r="G14" s="56" t="s">
        <v>74</v>
      </c>
      <c r="H14" s="55" t="s">
        <v>32</v>
      </c>
      <c r="I14" s="55"/>
      <c r="J14" s="58"/>
      <c r="K14" s="59">
        <v>42578</v>
      </c>
    </row>
    <row r="15" spans="1:11" ht="31.5" hidden="1" x14ac:dyDescent="0.25">
      <c r="A15" s="55">
        <v>14</v>
      </c>
      <c r="B15" s="56" t="s">
        <v>80</v>
      </c>
      <c r="C15" s="56" t="s">
        <v>98</v>
      </c>
      <c r="D15" s="56" t="s">
        <v>75</v>
      </c>
      <c r="E15" s="57"/>
      <c r="F15" s="55" t="s">
        <v>28</v>
      </c>
      <c r="G15" s="56" t="s">
        <v>76</v>
      </c>
      <c r="H15" s="55" t="s">
        <v>77</v>
      </c>
      <c r="I15" s="55" t="s">
        <v>36</v>
      </c>
      <c r="J15" s="58"/>
      <c r="K15" s="59"/>
    </row>
    <row r="16" spans="1:11" ht="47.25" hidden="1" x14ac:dyDescent="0.25">
      <c r="A16" s="55">
        <v>15</v>
      </c>
      <c r="B16" s="56" t="s">
        <v>80</v>
      </c>
      <c r="C16" s="56" t="s">
        <v>99</v>
      </c>
      <c r="D16" s="56" t="s">
        <v>66</v>
      </c>
      <c r="E16" s="57"/>
      <c r="F16" s="55" t="s">
        <v>28</v>
      </c>
      <c r="G16" s="56" t="s">
        <v>67</v>
      </c>
      <c r="H16" s="55" t="s">
        <v>37</v>
      </c>
      <c r="I16" s="55" t="s">
        <v>38</v>
      </c>
      <c r="J16" s="58"/>
      <c r="K16" s="59"/>
    </row>
    <row r="17" spans="1:11" s="5" customFormat="1" ht="31.5" hidden="1" x14ac:dyDescent="0.25">
      <c r="A17" s="55">
        <v>16</v>
      </c>
      <c r="B17" s="56" t="s">
        <v>80</v>
      </c>
      <c r="C17" s="56" t="s">
        <v>100</v>
      </c>
      <c r="D17" s="56" t="s">
        <v>82</v>
      </c>
      <c r="E17" s="57"/>
      <c r="F17" s="55" t="s">
        <v>28</v>
      </c>
      <c r="G17" s="56" t="s">
        <v>101</v>
      </c>
      <c r="H17" s="55" t="s">
        <v>77</v>
      </c>
      <c r="I17" s="55" t="s">
        <v>27</v>
      </c>
      <c r="J17" s="58"/>
      <c r="K17" s="59"/>
    </row>
    <row r="83" spans="8:8" x14ac:dyDescent="0.25">
      <c r="H83" s="72">
        <v>42607</v>
      </c>
    </row>
    <row r="84" spans="8:8" x14ac:dyDescent="0.25">
      <c r="H84" s="72">
        <v>42607</v>
      </c>
    </row>
    <row r="85" spans="8:8" x14ac:dyDescent="0.25">
      <c r="H85" s="72">
        <v>42607</v>
      </c>
    </row>
    <row r="86" spans="8:8" x14ac:dyDescent="0.25">
      <c r="H86" s="72">
        <v>42607</v>
      </c>
    </row>
    <row r="87" spans="8:8" x14ac:dyDescent="0.25">
      <c r="H87" s="72">
        <v>42607</v>
      </c>
    </row>
    <row r="88" spans="8:8" x14ac:dyDescent="0.25">
      <c r="H88" s="72">
        <v>42607</v>
      </c>
    </row>
    <row r="89" spans="8:8" x14ac:dyDescent="0.25">
      <c r="H89" s="72">
        <v>42607</v>
      </c>
    </row>
    <row r="90" spans="8:8" x14ac:dyDescent="0.25">
      <c r="H90" s="72">
        <v>42607</v>
      </c>
    </row>
    <row r="91" spans="8:8" x14ac:dyDescent="0.25">
      <c r="H91" s="72">
        <v>42607</v>
      </c>
    </row>
    <row r="92" spans="8:8" x14ac:dyDescent="0.25">
      <c r="H92" s="72">
        <v>42607</v>
      </c>
    </row>
    <row r="93" spans="8:8" x14ac:dyDescent="0.25">
      <c r="H93" s="72">
        <v>42607</v>
      </c>
    </row>
    <row r="94" spans="8:8" x14ac:dyDescent="0.25">
      <c r="H94" s="72">
        <v>42607</v>
      </c>
    </row>
    <row r="95" spans="8:8" x14ac:dyDescent="0.25">
      <c r="H95" s="72">
        <v>42607</v>
      </c>
    </row>
    <row r="96" spans="8:8" x14ac:dyDescent="0.25">
      <c r="H96" s="72">
        <v>42607</v>
      </c>
    </row>
    <row r="97" spans="8:8" x14ac:dyDescent="0.25">
      <c r="H97" s="72">
        <v>42607</v>
      </c>
    </row>
    <row r="98" spans="8:8" x14ac:dyDescent="0.25">
      <c r="H98" s="72">
        <v>42607</v>
      </c>
    </row>
    <row r="99" spans="8:8" x14ac:dyDescent="0.25">
      <c r="H99" s="72">
        <v>42607</v>
      </c>
    </row>
    <row r="100" spans="8:8" x14ac:dyDescent="0.25">
      <c r="H100" s="72">
        <v>42607</v>
      </c>
    </row>
    <row r="101" spans="8:8" x14ac:dyDescent="0.25">
      <c r="H101" s="72">
        <v>42607</v>
      </c>
    </row>
    <row r="102" spans="8:8" x14ac:dyDescent="0.25">
      <c r="H102" s="72">
        <v>42607</v>
      </c>
    </row>
    <row r="103" spans="8:8" x14ac:dyDescent="0.25">
      <c r="H103" s="72">
        <v>42607</v>
      </c>
    </row>
    <row r="104" spans="8:8" x14ac:dyDescent="0.25">
      <c r="H104" s="72">
        <v>42607</v>
      </c>
    </row>
    <row r="105" spans="8:8" x14ac:dyDescent="0.25">
      <c r="H105" s="72">
        <v>42607</v>
      </c>
    </row>
    <row r="106" spans="8:8" x14ac:dyDescent="0.25">
      <c r="H106" s="72">
        <v>42607</v>
      </c>
    </row>
    <row r="119" spans="7:11" x14ac:dyDescent="0.25">
      <c r="G119" s="74">
        <v>42606</v>
      </c>
      <c r="H119" s="73">
        <v>42607</v>
      </c>
    </row>
    <row r="120" spans="7:11" x14ac:dyDescent="0.25">
      <c r="G120" s="74">
        <v>42608</v>
      </c>
      <c r="H120" s="73">
        <v>42616</v>
      </c>
      <c r="K120" s="6">
        <v>14</v>
      </c>
    </row>
    <row r="121" spans="7:11" x14ac:dyDescent="0.25">
      <c r="G121" s="74">
        <v>42608</v>
      </c>
      <c r="H121" s="73">
        <v>42616</v>
      </c>
      <c r="I121" s="10"/>
      <c r="J121" s="10"/>
      <c r="K121" s="6">
        <v>14</v>
      </c>
    </row>
    <row r="122" spans="7:11" x14ac:dyDescent="0.25">
      <c r="G122" s="76">
        <v>42611</v>
      </c>
      <c r="H122" s="72">
        <v>42616</v>
      </c>
    </row>
    <row r="129" spans="7:8" x14ac:dyDescent="0.25">
      <c r="G129" s="76">
        <v>42618</v>
      </c>
      <c r="H129" s="72">
        <v>42641</v>
      </c>
    </row>
    <row r="130" spans="7:8" x14ac:dyDescent="0.25">
      <c r="G130" s="76">
        <v>42642</v>
      </c>
      <c r="H130" s="76">
        <v>42642</v>
      </c>
    </row>
  </sheetData>
  <autoFilter ref="A1:K17">
    <filterColumn colId="5">
      <filters>
        <filter val="Phase I"/>
      </filters>
    </filterColumn>
  </autoFilter>
  <hyperlinks>
    <hyperlink ref="E2" r:id="rId1"/>
    <hyperlink ref="E3" r:id="rId2"/>
    <hyperlink ref="E5" r:id="rId3"/>
    <hyperlink ref="E7" r:id="rId4"/>
    <hyperlink ref="E6" r:id="rId5"/>
    <hyperlink ref="E9" r:id="rId6"/>
    <hyperlink ref="E12" r:id="rId7"/>
    <hyperlink ref="E10" r:id="rId8"/>
  </hyperlink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O1005"/>
  <sheetViews>
    <sheetView showGridLines="0" workbookViewId="0">
      <pane ySplit="1" topLeftCell="A94" activePane="bottomLeft" state="frozen"/>
      <selection activeCell="G27" sqref="G27"/>
      <selection pane="bottomLeft" activeCell="B101" sqref="B101"/>
    </sheetView>
  </sheetViews>
  <sheetFormatPr defaultRowHeight="15" x14ac:dyDescent="0.25"/>
  <cols>
    <col min="1" max="1" width="10.5703125" style="13" bestFit="1" customWidth="1"/>
    <col min="2" max="2" width="25" style="17" customWidth="1"/>
    <col min="3" max="3" width="11.85546875" style="13" bestFit="1" customWidth="1"/>
    <col min="4" max="4" width="20.42578125" style="17" customWidth="1"/>
    <col min="5" max="5" width="51.28515625" style="13" customWidth="1"/>
    <col min="6" max="6" width="11.7109375" style="13" bestFit="1" customWidth="1"/>
    <col min="7" max="8" width="12.5703125" style="88" customWidth="1"/>
    <col min="9" max="9" width="10.85546875" style="87" customWidth="1"/>
    <col min="10" max="10" width="11" style="87" customWidth="1"/>
    <col min="11" max="11" width="9.7109375" style="71" customWidth="1"/>
    <col min="12" max="12" width="6.7109375" style="71" customWidth="1"/>
    <col min="13" max="13" width="11.28515625" style="18" bestFit="1" customWidth="1"/>
    <col min="14" max="14" width="9.42578125" style="17" bestFit="1" customWidth="1"/>
    <col min="15" max="15" width="20.7109375" style="14" customWidth="1"/>
    <col min="16" max="16384" width="9.140625" style="13"/>
  </cols>
  <sheetData>
    <row r="1" spans="1:15" s="14" customFormat="1" ht="24.75" customHeight="1" x14ac:dyDescent="0.25">
      <c r="A1" s="11" t="s">
        <v>125</v>
      </c>
      <c r="B1" s="15" t="s">
        <v>127</v>
      </c>
      <c r="C1" s="11" t="s">
        <v>126</v>
      </c>
      <c r="D1" s="15" t="s">
        <v>20</v>
      </c>
      <c r="E1" s="11" t="s">
        <v>128</v>
      </c>
      <c r="F1" s="11" t="s">
        <v>50</v>
      </c>
      <c r="G1" s="86" t="s">
        <v>234</v>
      </c>
      <c r="H1" s="86" t="s">
        <v>235</v>
      </c>
      <c r="I1" s="86" t="s">
        <v>123</v>
      </c>
      <c r="J1" s="86" t="s">
        <v>124</v>
      </c>
      <c r="K1" s="69" t="s">
        <v>130</v>
      </c>
      <c r="L1" s="69" t="s">
        <v>129</v>
      </c>
      <c r="M1" s="11" t="s">
        <v>131</v>
      </c>
      <c r="N1" s="11" t="s">
        <v>26</v>
      </c>
      <c r="O1" s="11" t="s">
        <v>24</v>
      </c>
    </row>
    <row r="2" spans="1:15" x14ac:dyDescent="0.25">
      <c r="A2" s="12" t="s">
        <v>146</v>
      </c>
      <c r="B2" s="16" t="str">
        <f>IF(A2="","",VLOOKUP(A2,'Kinara Project Plan'!$B$4:$C$27,2,FALSE))</f>
        <v>Requirements/Process Deep Dive</v>
      </c>
      <c r="C2" s="12" t="s">
        <v>85</v>
      </c>
      <c r="D2" s="16" t="str">
        <f>IF(C2="","",VLOOKUP(C2,Process!$C$2:$D$14,2))</f>
        <v>Loan Booking</v>
      </c>
      <c r="E2" s="12" t="s">
        <v>132</v>
      </c>
      <c r="F2" s="12" t="s">
        <v>236</v>
      </c>
      <c r="G2" s="87">
        <v>42555</v>
      </c>
      <c r="H2" s="87">
        <v>42559</v>
      </c>
      <c r="I2" s="87">
        <v>42555</v>
      </c>
      <c r="J2" s="87">
        <v>42559</v>
      </c>
      <c r="K2" s="70">
        <v>2</v>
      </c>
      <c r="L2" s="70">
        <v>2</v>
      </c>
      <c r="M2" s="18">
        <v>1</v>
      </c>
      <c r="N2" s="16" t="str">
        <f>IF(A2="","",IF(I2="","Pending",IF(J2="","WIP","Completed")))</f>
        <v>Completed</v>
      </c>
      <c r="O2" s="19"/>
    </row>
    <row r="3" spans="1:15" x14ac:dyDescent="0.25">
      <c r="A3" s="12" t="s">
        <v>146</v>
      </c>
      <c r="B3" s="16" t="str">
        <f>IF(A3="","",VLOOKUP(A3,'Kinara Project Plan'!$B$4:$C$27,2,FALSE))</f>
        <v>Requirements/Process Deep Dive</v>
      </c>
      <c r="C3" s="12" t="s">
        <v>90</v>
      </c>
      <c r="D3" s="16" t="str">
        <f>IF(C3="","",VLOOKUP(C3,Process!$C$2:$D$14,2))</f>
        <v>ACH/PDC Process</v>
      </c>
      <c r="E3" s="12" t="s">
        <v>133</v>
      </c>
      <c r="F3" s="12" t="s">
        <v>236</v>
      </c>
      <c r="G3" s="87">
        <v>42555</v>
      </c>
      <c r="H3" s="87">
        <v>42559</v>
      </c>
      <c r="I3" s="87">
        <v>42555</v>
      </c>
      <c r="J3" s="87">
        <v>42559</v>
      </c>
      <c r="K3" s="70">
        <v>2</v>
      </c>
      <c r="L3" s="70">
        <v>2</v>
      </c>
      <c r="M3" s="18">
        <v>1</v>
      </c>
      <c r="N3" s="16" t="str">
        <f t="shared" ref="N3:N83" si="0">IF(A3="","",IF(I3="","Pending",IF(J3="","WIP","Completed")))</f>
        <v>Completed</v>
      </c>
      <c r="O3" s="19"/>
    </row>
    <row r="4" spans="1:15" x14ac:dyDescent="0.25">
      <c r="A4" s="12" t="s">
        <v>146</v>
      </c>
      <c r="B4" s="16" t="str">
        <f>IF(A4="","",VLOOKUP(A4,'Kinara Project Plan'!$B$4:$C$27,2,FALSE))</f>
        <v>Requirements/Process Deep Dive</v>
      </c>
      <c r="C4" s="12" t="s">
        <v>88</v>
      </c>
      <c r="D4" s="16" t="str">
        <f>IF(C4="","",VLOOKUP(C4,Process!$C$2:$D$14,2))</f>
        <v>Collections</v>
      </c>
      <c r="E4" s="12" t="s">
        <v>134</v>
      </c>
      <c r="F4" s="12" t="s">
        <v>236</v>
      </c>
      <c r="G4" s="87">
        <v>42555</v>
      </c>
      <c r="H4" s="87">
        <v>42559</v>
      </c>
      <c r="I4" s="87">
        <v>42555</v>
      </c>
      <c r="J4" s="87">
        <v>42559</v>
      </c>
      <c r="K4" s="70">
        <v>2</v>
      </c>
      <c r="L4" s="70">
        <v>2</v>
      </c>
      <c r="M4" s="18">
        <v>1</v>
      </c>
      <c r="N4" s="16" t="str">
        <f t="shared" si="0"/>
        <v>Completed</v>
      </c>
      <c r="O4" s="19"/>
    </row>
    <row r="5" spans="1:15" x14ac:dyDescent="0.25">
      <c r="A5" s="12" t="s">
        <v>146</v>
      </c>
      <c r="B5" s="16" t="str">
        <f>IF(A5="","",VLOOKUP(A5,'Kinara Project Plan'!$B$4:$C$27,2,FALSE))</f>
        <v>Requirements/Process Deep Dive</v>
      </c>
      <c r="C5" s="12" t="s">
        <v>86</v>
      </c>
      <c r="D5" s="16" t="str">
        <f>IF(C5="","",VLOOKUP(C5,Process!$C$2:$D$14,2))</f>
        <v>Document Tracking</v>
      </c>
      <c r="E5" s="12" t="s">
        <v>135</v>
      </c>
      <c r="F5" s="12" t="s">
        <v>236</v>
      </c>
      <c r="G5" s="87">
        <v>42555</v>
      </c>
      <c r="H5" s="87">
        <v>42559</v>
      </c>
      <c r="I5" s="87">
        <v>42555</v>
      </c>
      <c r="J5" s="87">
        <v>42559</v>
      </c>
      <c r="K5" s="70">
        <v>2</v>
      </c>
      <c r="L5" s="70">
        <v>2</v>
      </c>
      <c r="M5" s="18">
        <v>1</v>
      </c>
      <c r="N5" s="16" t="str">
        <f t="shared" si="0"/>
        <v>Completed</v>
      </c>
      <c r="O5" s="19"/>
    </row>
    <row r="6" spans="1:15" x14ac:dyDescent="0.25">
      <c r="A6" s="12" t="s">
        <v>146</v>
      </c>
      <c r="B6" s="16" t="str">
        <f>IF(A6="","",VLOOKUP(A6,'Kinara Project Plan'!$B$4:$C$27,2,FALSE))</f>
        <v>Requirements/Process Deep Dive</v>
      </c>
      <c r="C6" s="12" t="s">
        <v>87</v>
      </c>
      <c r="D6" s="16" t="str">
        <f>IF(C6="","",VLOOKUP(C6,Process!$C$2:$D$14,2))</f>
        <v xml:space="preserve">Inventory Management </v>
      </c>
      <c r="E6" s="12" t="s">
        <v>136</v>
      </c>
      <c r="F6" s="12" t="s">
        <v>236</v>
      </c>
      <c r="G6" s="87">
        <v>42555</v>
      </c>
      <c r="H6" s="87">
        <v>42559</v>
      </c>
      <c r="I6" s="87">
        <v>42555</v>
      </c>
      <c r="J6" s="87">
        <v>42559</v>
      </c>
      <c r="K6" s="70">
        <v>2</v>
      </c>
      <c r="L6" s="70">
        <v>2</v>
      </c>
      <c r="M6" s="18">
        <v>1</v>
      </c>
      <c r="N6" s="16" t="str">
        <f t="shared" si="0"/>
        <v>Completed</v>
      </c>
      <c r="O6" s="19"/>
    </row>
    <row r="7" spans="1:15" x14ac:dyDescent="0.25">
      <c r="A7" s="12" t="s">
        <v>146</v>
      </c>
      <c r="B7" s="16" t="str">
        <f>IF(A7="","",VLOOKUP(A7,'Kinara Project Plan'!$B$4:$C$27,2,FALSE))</f>
        <v>Requirements/Process Deep Dive</v>
      </c>
      <c r="C7" s="12" t="s">
        <v>89</v>
      </c>
      <c r="D7" s="16" t="str">
        <f>IF(C7="","",VLOOKUP(C7,Process!$C$2:$D$14,2))</f>
        <v>Customer Notifications</v>
      </c>
      <c r="E7" s="12" t="s">
        <v>137</v>
      </c>
      <c r="F7" s="12" t="s">
        <v>236</v>
      </c>
      <c r="G7" s="87">
        <v>42555</v>
      </c>
      <c r="H7" s="87">
        <v>42559</v>
      </c>
      <c r="I7" s="87">
        <v>42555</v>
      </c>
      <c r="J7" s="87">
        <v>42559</v>
      </c>
      <c r="K7" s="70">
        <v>2</v>
      </c>
      <c r="L7" s="70">
        <v>2</v>
      </c>
      <c r="M7" s="18">
        <v>1</v>
      </c>
      <c r="N7" s="16" t="str">
        <f t="shared" si="0"/>
        <v>Completed</v>
      </c>
      <c r="O7" s="19"/>
    </row>
    <row r="8" spans="1:15" x14ac:dyDescent="0.25">
      <c r="A8" s="12" t="s">
        <v>146</v>
      </c>
      <c r="B8" s="16" t="str">
        <f>IF(A8="","",VLOOKUP(A8,'Kinara Project Plan'!$B$4:$C$27,2,FALSE))</f>
        <v>Requirements/Process Deep Dive</v>
      </c>
      <c r="C8" s="12" t="s">
        <v>92</v>
      </c>
      <c r="D8" s="16" t="str">
        <f>IF(C8="","",VLOOKUP(C8,Process!$C$2:$D$14,2))</f>
        <v>Insurance Process</v>
      </c>
      <c r="E8" s="12" t="s">
        <v>138</v>
      </c>
      <c r="F8" s="12" t="s">
        <v>236</v>
      </c>
      <c r="G8" s="87">
        <v>42555</v>
      </c>
      <c r="H8" s="87">
        <v>42559</v>
      </c>
      <c r="I8" s="87">
        <v>42555</v>
      </c>
      <c r="J8" s="87">
        <v>42559</v>
      </c>
      <c r="K8" s="70">
        <v>2</v>
      </c>
      <c r="L8" s="70">
        <v>2</v>
      </c>
      <c r="M8" s="18">
        <v>1</v>
      </c>
      <c r="N8" s="16" t="str">
        <f t="shared" si="0"/>
        <v>Completed</v>
      </c>
      <c r="O8" s="19"/>
    </row>
    <row r="9" spans="1:15" x14ac:dyDescent="0.25">
      <c r="A9" s="12" t="s">
        <v>146</v>
      </c>
      <c r="B9" s="16" t="str">
        <f>IF(A9="","",VLOOKUP(A9,'Kinara Project Plan'!$B$4:$C$27,2,FALSE))</f>
        <v>Requirements/Process Deep Dive</v>
      </c>
      <c r="C9" s="12" t="s">
        <v>93</v>
      </c>
      <c r="D9" s="16" t="str">
        <f>IF(C9="","",VLOOKUP(C9,Process!$C$2:$D$14,2))</f>
        <v>Finance/Accounting (Tally Integration)</v>
      </c>
      <c r="E9" s="12" t="s">
        <v>139</v>
      </c>
      <c r="F9" s="12" t="s">
        <v>237</v>
      </c>
      <c r="G9" s="87">
        <v>42555</v>
      </c>
      <c r="H9" s="87">
        <v>42559</v>
      </c>
      <c r="I9" s="87">
        <v>42555</v>
      </c>
      <c r="J9" s="87">
        <v>42559</v>
      </c>
      <c r="K9" s="70">
        <v>2</v>
      </c>
      <c r="L9" s="70">
        <v>2</v>
      </c>
      <c r="M9" s="18">
        <v>1</v>
      </c>
      <c r="N9" s="16" t="str">
        <f t="shared" si="0"/>
        <v>Completed</v>
      </c>
      <c r="O9" s="19"/>
    </row>
    <row r="10" spans="1:15" x14ac:dyDescent="0.25">
      <c r="A10" s="12" t="s">
        <v>146</v>
      </c>
      <c r="B10" s="16" t="str">
        <f>IF(A10="","",VLOOKUP(A10,'Kinara Project Plan'!$B$4:$C$27,2,FALSE))</f>
        <v>Requirements/Process Deep Dive</v>
      </c>
      <c r="C10" s="12" t="s">
        <v>95</v>
      </c>
      <c r="D10" s="16" t="str">
        <f>IF(C10="","",VLOOKUP(C10,Process!$C$2:$D$14,2))</f>
        <v xml:space="preserve">Product Definition </v>
      </c>
      <c r="E10" s="12" t="s">
        <v>140</v>
      </c>
      <c r="F10" s="12" t="s">
        <v>236</v>
      </c>
      <c r="G10" s="87">
        <v>42534</v>
      </c>
      <c r="H10" s="87">
        <v>42538</v>
      </c>
      <c r="I10" s="87">
        <v>42534</v>
      </c>
      <c r="J10" s="87">
        <v>42538</v>
      </c>
      <c r="K10" s="70">
        <v>2</v>
      </c>
      <c r="L10" s="70">
        <v>2</v>
      </c>
      <c r="M10" s="18">
        <v>1</v>
      </c>
      <c r="N10" s="16" t="str">
        <f t="shared" si="0"/>
        <v>Completed</v>
      </c>
      <c r="O10" s="19"/>
    </row>
    <row r="11" spans="1:15" x14ac:dyDescent="0.25">
      <c r="A11" s="12" t="s">
        <v>146</v>
      </c>
      <c r="B11" s="16" t="str">
        <f>IF(A11="","",VLOOKUP(A11,'Kinara Project Plan'!$B$4:$C$27,2,FALSE))</f>
        <v>Requirements/Process Deep Dive</v>
      </c>
      <c r="C11" s="12" t="s">
        <v>91</v>
      </c>
      <c r="D11" s="16" t="str">
        <f>IF(C11="","",VLOOKUP(C11,Process!$C$2:$D$14,2))</f>
        <v>Writeoff</v>
      </c>
      <c r="E11" s="12" t="s">
        <v>141</v>
      </c>
      <c r="F11" s="12" t="s">
        <v>237</v>
      </c>
      <c r="G11" s="87">
        <v>42560</v>
      </c>
      <c r="H11" s="87">
        <v>42560</v>
      </c>
      <c r="I11" s="87">
        <v>42560</v>
      </c>
      <c r="J11" s="87">
        <v>42560</v>
      </c>
      <c r="K11" s="70">
        <v>2</v>
      </c>
      <c r="L11" s="70">
        <v>2</v>
      </c>
      <c r="M11" s="18">
        <v>1</v>
      </c>
      <c r="N11" s="16" t="str">
        <f t="shared" si="0"/>
        <v>Completed</v>
      </c>
      <c r="O11" s="19"/>
    </row>
    <row r="12" spans="1:15" x14ac:dyDescent="0.25">
      <c r="A12" s="12" t="s">
        <v>146</v>
      </c>
      <c r="B12" s="16" t="str">
        <f>IF(A12="","",VLOOKUP(A12,'Kinara Project Plan'!$B$4:$C$27,2,FALSE))</f>
        <v>Requirements/Process Deep Dive</v>
      </c>
      <c r="C12" s="12" t="s">
        <v>96</v>
      </c>
      <c r="D12" s="16" t="str">
        <f>IF(C12="","",VLOOKUP(C12,Process!$C$2:$D$14,2))</f>
        <v>NPA</v>
      </c>
      <c r="E12" s="12" t="s">
        <v>142</v>
      </c>
      <c r="F12" s="12" t="s">
        <v>237</v>
      </c>
      <c r="G12" s="87">
        <v>42560</v>
      </c>
      <c r="H12" s="87">
        <v>42560</v>
      </c>
      <c r="I12" s="87">
        <v>42560</v>
      </c>
      <c r="J12" s="87">
        <v>42560</v>
      </c>
      <c r="K12" s="70">
        <v>2</v>
      </c>
      <c r="L12" s="70">
        <v>2</v>
      </c>
      <c r="M12" s="18">
        <v>1</v>
      </c>
      <c r="N12" s="16" t="str">
        <f t="shared" si="0"/>
        <v>Completed</v>
      </c>
      <c r="O12" s="19"/>
    </row>
    <row r="13" spans="1:15" x14ac:dyDescent="0.25">
      <c r="A13" s="12" t="s">
        <v>146</v>
      </c>
      <c r="B13" s="16" t="str">
        <f>IF(A13="","",VLOOKUP(A13,'Kinara Project Plan'!$B$4:$C$27,2,FALSE))</f>
        <v>Requirements/Process Deep Dive</v>
      </c>
      <c r="C13" s="12" t="s">
        <v>97</v>
      </c>
      <c r="D13" s="16" t="str">
        <f>IF(C13="","",VLOOKUP(C13,Process!$C$2:$D$14,2))</f>
        <v>Restructuring</v>
      </c>
      <c r="E13" s="12" t="s">
        <v>143</v>
      </c>
      <c r="F13" s="12" t="s">
        <v>237</v>
      </c>
      <c r="G13" s="87">
        <v>42560</v>
      </c>
      <c r="H13" s="87">
        <v>42560</v>
      </c>
      <c r="I13" s="87">
        <v>42560</v>
      </c>
      <c r="J13" s="87">
        <v>42560</v>
      </c>
      <c r="K13" s="70">
        <v>2</v>
      </c>
      <c r="L13" s="70">
        <v>2</v>
      </c>
      <c r="M13" s="18">
        <v>1</v>
      </c>
      <c r="N13" s="16" t="str">
        <f t="shared" si="0"/>
        <v>Completed</v>
      </c>
      <c r="O13" s="19"/>
    </row>
    <row r="14" spans="1:15" x14ac:dyDescent="0.25">
      <c r="A14" s="12" t="s">
        <v>146</v>
      </c>
      <c r="B14" s="16" t="str">
        <f>IF(A14="","",VLOOKUP(A14,'Kinara Project Plan'!$B$4:$C$27,2,FALSE))</f>
        <v>Requirements/Process Deep Dive</v>
      </c>
      <c r="C14" s="12" t="s">
        <v>94</v>
      </c>
      <c r="D14" s="16" t="str">
        <f>IF(C14="","",VLOOKUP(C14,Process!$C$2:$D$14,2))</f>
        <v xml:space="preserve">Reporting </v>
      </c>
      <c r="E14" s="12" t="s">
        <v>144</v>
      </c>
      <c r="F14" s="12" t="s">
        <v>307</v>
      </c>
      <c r="G14" s="87">
        <v>42580</v>
      </c>
      <c r="H14" s="87">
        <v>42580</v>
      </c>
      <c r="I14" s="87">
        <v>42580</v>
      </c>
      <c r="J14" s="87">
        <v>42580</v>
      </c>
      <c r="K14" s="70">
        <v>2</v>
      </c>
      <c r="L14" s="70">
        <v>2</v>
      </c>
      <c r="M14" s="18">
        <v>1</v>
      </c>
      <c r="N14" s="16" t="str">
        <f t="shared" si="0"/>
        <v>Completed</v>
      </c>
      <c r="O14" s="19"/>
    </row>
    <row r="15" spans="1:15" x14ac:dyDescent="0.25">
      <c r="A15" s="12" t="s">
        <v>147</v>
      </c>
      <c r="B15" s="16" t="str">
        <f>IF(A15="","",VLOOKUP(A15,'Kinara Project Plan'!$B$4:$C$27,2,FALSE))</f>
        <v>Requirements Signoff</v>
      </c>
      <c r="C15" s="12" t="s">
        <v>85</v>
      </c>
      <c r="D15" s="16" t="str">
        <f>IF(C15="","",VLOOKUP(C15,Process!$C$2:$D$14,2))</f>
        <v>Loan Booking</v>
      </c>
      <c r="E15" s="12" t="s">
        <v>190</v>
      </c>
      <c r="F15" s="12" t="s">
        <v>236</v>
      </c>
      <c r="G15" s="87">
        <v>42569</v>
      </c>
      <c r="H15" s="87">
        <v>42569</v>
      </c>
      <c r="I15" s="87">
        <v>42569</v>
      </c>
      <c r="J15" s="87">
        <v>42569</v>
      </c>
      <c r="K15" s="70">
        <v>2</v>
      </c>
      <c r="L15" s="70">
        <v>2</v>
      </c>
      <c r="M15" s="18">
        <v>1</v>
      </c>
      <c r="N15" s="16" t="str">
        <f t="shared" si="0"/>
        <v>Completed</v>
      </c>
      <c r="O15" s="19"/>
    </row>
    <row r="16" spans="1:15" x14ac:dyDescent="0.25">
      <c r="A16" s="12" t="s">
        <v>147</v>
      </c>
      <c r="B16" s="16" t="str">
        <f>IF(A16="","",VLOOKUP(A16,'Kinara Project Plan'!$B$4:$C$27,2,FALSE))</f>
        <v>Requirements Signoff</v>
      </c>
      <c r="C16" s="12" t="s">
        <v>90</v>
      </c>
      <c r="D16" s="16" t="str">
        <f>IF(C16="","",VLOOKUP(C16,Process!$C$2:$D$14,2))</f>
        <v>ACH/PDC Process</v>
      </c>
      <c r="E16" s="12" t="s">
        <v>191</v>
      </c>
      <c r="F16" s="12" t="s">
        <v>236</v>
      </c>
      <c r="G16" s="87">
        <v>42565</v>
      </c>
      <c r="H16" s="87">
        <v>42565</v>
      </c>
      <c r="I16" s="87">
        <v>42565</v>
      </c>
      <c r="J16" s="87">
        <v>42565</v>
      </c>
      <c r="K16" s="70">
        <v>2</v>
      </c>
      <c r="L16" s="70">
        <v>2</v>
      </c>
      <c r="M16" s="18">
        <v>1</v>
      </c>
      <c r="N16" s="16" t="str">
        <f t="shared" si="0"/>
        <v>Completed</v>
      </c>
      <c r="O16" s="19"/>
    </row>
    <row r="17" spans="1:15" x14ac:dyDescent="0.25">
      <c r="A17" s="12" t="s">
        <v>147</v>
      </c>
      <c r="B17" s="16" t="str">
        <f>IF(A17="","",VLOOKUP(A17,'Kinara Project Plan'!$B$4:$C$27,2,FALSE))</f>
        <v>Requirements Signoff</v>
      </c>
      <c r="C17" s="12" t="s">
        <v>88</v>
      </c>
      <c r="D17" s="16" t="str">
        <f>IF(C17="","",VLOOKUP(C17,Process!$C$2:$D$14,2))</f>
        <v>Collections</v>
      </c>
      <c r="E17" s="12" t="s">
        <v>192</v>
      </c>
      <c r="F17" s="12" t="s">
        <v>236</v>
      </c>
      <c r="G17" s="87">
        <v>42569</v>
      </c>
      <c r="H17" s="87">
        <v>42569</v>
      </c>
      <c r="I17" s="87">
        <v>42569</v>
      </c>
      <c r="J17" s="87">
        <v>42569</v>
      </c>
      <c r="K17" s="70">
        <v>2</v>
      </c>
      <c r="L17" s="70">
        <v>2</v>
      </c>
      <c r="M17" s="18">
        <v>1</v>
      </c>
      <c r="N17" s="16" t="str">
        <f t="shared" si="0"/>
        <v>Completed</v>
      </c>
      <c r="O17" s="19"/>
    </row>
    <row r="18" spans="1:15" x14ac:dyDescent="0.25">
      <c r="A18" s="12" t="s">
        <v>147</v>
      </c>
      <c r="B18" s="16" t="str">
        <f>IF(A18="","",VLOOKUP(A18,'Kinara Project Plan'!$B$4:$C$27,2,FALSE))</f>
        <v>Requirements Signoff</v>
      </c>
      <c r="C18" s="12" t="s">
        <v>86</v>
      </c>
      <c r="D18" s="16" t="str">
        <f>IF(C18="","",VLOOKUP(C18,Process!$C$2:$D$14,2))</f>
        <v>Document Tracking</v>
      </c>
      <c r="E18" s="12" t="s">
        <v>193</v>
      </c>
      <c r="F18" s="12" t="s">
        <v>236</v>
      </c>
      <c r="G18" s="87">
        <v>42569</v>
      </c>
      <c r="H18" s="87">
        <v>42569</v>
      </c>
      <c r="I18" s="87">
        <v>42569</v>
      </c>
      <c r="J18" s="87">
        <v>42569</v>
      </c>
      <c r="K18" s="70">
        <v>2</v>
      </c>
      <c r="L18" s="70">
        <v>2</v>
      </c>
      <c r="M18" s="18">
        <v>1</v>
      </c>
      <c r="N18" s="16" t="str">
        <f t="shared" si="0"/>
        <v>Completed</v>
      </c>
      <c r="O18" s="19"/>
    </row>
    <row r="19" spans="1:15" x14ac:dyDescent="0.25">
      <c r="A19" s="12" t="s">
        <v>147</v>
      </c>
      <c r="B19" s="16" t="str">
        <f>IF(A19="","",VLOOKUP(A19,'Kinara Project Plan'!$B$4:$C$27,2,FALSE))</f>
        <v>Requirements Signoff</v>
      </c>
      <c r="C19" s="12" t="s">
        <v>87</v>
      </c>
      <c r="D19" s="16" t="str">
        <f>IF(C19="","",VLOOKUP(C19,Process!$C$2:$D$14,2))</f>
        <v xml:space="preserve">Inventory Management </v>
      </c>
      <c r="E19" s="12" t="s">
        <v>194</v>
      </c>
      <c r="F19" s="12" t="s">
        <v>236</v>
      </c>
      <c r="G19" s="87">
        <v>42579</v>
      </c>
      <c r="H19" s="87">
        <v>42579</v>
      </c>
      <c r="I19" s="87">
        <v>42579</v>
      </c>
      <c r="J19" s="87">
        <v>42579</v>
      </c>
      <c r="K19" s="70">
        <v>2</v>
      </c>
      <c r="L19" s="70">
        <v>2</v>
      </c>
      <c r="M19" s="18">
        <v>1</v>
      </c>
      <c r="N19" s="16" t="str">
        <f t="shared" si="0"/>
        <v>Completed</v>
      </c>
      <c r="O19" s="19"/>
    </row>
    <row r="20" spans="1:15" x14ac:dyDescent="0.25">
      <c r="A20" s="12" t="s">
        <v>147</v>
      </c>
      <c r="B20" s="16" t="str">
        <f>IF(A20="","",VLOOKUP(A20,'Kinara Project Plan'!$B$4:$C$27,2,FALSE))</f>
        <v>Requirements Signoff</v>
      </c>
      <c r="C20" s="12" t="s">
        <v>89</v>
      </c>
      <c r="D20" s="16" t="str">
        <f>IF(C20="","",VLOOKUP(C20,Process!$C$2:$D$14,2))</f>
        <v>Customer Notifications</v>
      </c>
      <c r="E20" s="12" t="s">
        <v>195</v>
      </c>
      <c r="F20" s="12" t="s">
        <v>236</v>
      </c>
      <c r="G20" s="87">
        <v>42574</v>
      </c>
      <c r="H20" s="87">
        <v>42574</v>
      </c>
      <c r="I20" s="87">
        <v>42574</v>
      </c>
      <c r="J20" s="87">
        <v>42574</v>
      </c>
      <c r="K20" s="70">
        <v>2</v>
      </c>
      <c r="L20" s="70">
        <v>2</v>
      </c>
      <c r="M20" s="18">
        <v>1</v>
      </c>
      <c r="N20" s="16" t="str">
        <f t="shared" si="0"/>
        <v>Completed</v>
      </c>
      <c r="O20" s="19"/>
    </row>
    <row r="21" spans="1:15" x14ac:dyDescent="0.25">
      <c r="A21" s="12" t="s">
        <v>147</v>
      </c>
      <c r="B21" s="16" t="str">
        <f>IF(A21="","",VLOOKUP(A21,'Kinara Project Plan'!$B$4:$C$27,2,FALSE))</f>
        <v>Requirements Signoff</v>
      </c>
      <c r="C21" s="12" t="s">
        <v>92</v>
      </c>
      <c r="D21" s="16" t="str">
        <f>IF(C21="","",VLOOKUP(C21,Process!$C$2:$D$14,2))</f>
        <v>Insurance Process</v>
      </c>
      <c r="E21" s="12" t="s">
        <v>196</v>
      </c>
      <c r="F21" s="12" t="s">
        <v>236</v>
      </c>
      <c r="G21" s="87">
        <v>42585</v>
      </c>
      <c r="H21" s="87">
        <v>42585</v>
      </c>
      <c r="I21" s="87">
        <v>42585</v>
      </c>
      <c r="J21" s="87">
        <v>42585</v>
      </c>
      <c r="K21" s="70">
        <v>2</v>
      </c>
      <c r="L21" s="70">
        <v>2</v>
      </c>
      <c r="M21" s="18">
        <v>1</v>
      </c>
      <c r="N21" s="16" t="str">
        <f t="shared" si="0"/>
        <v>Completed</v>
      </c>
      <c r="O21" s="19"/>
    </row>
    <row r="22" spans="1:15" x14ac:dyDescent="0.25">
      <c r="A22" s="12" t="s">
        <v>147</v>
      </c>
      <c r="B22" s="16" t="str">
        <f>IF(A22="","",VLOOKUP(A22,'Kinara Project Plan'!$B$4:$C$27,2,FALSE))</f>
        <v>Requirements Signoff</v>
      </c>
      <c r="C22" s="12" t="s">
        <v>93</v>
      </c>
      <c r="D22" s="16" t="str">
        <f>IF(C22="","",VLOOKUP(C22,Process!$C$2:$D$14,2))</f>
        <v>Finance/Accounting (Tally Integration)</v>
      </c>
      <c r="E22" s="12" t="s">
        <v>197</v>
      </c>
      <c r="F22" s="12" t="s">
        <v>237</v>
      </c>
      <c r="G22" s="87">
        <v>42584</v>
      </c>
      <c r="H22" s="87">
        <v>42584</v>
      </c>
      <c r="I22" s="87">
        <v>42584</v>
      </c>
      <c r="J22" s="87">
        <v>42584</v>
      </c>
      <c r="K22" s="70">
        <v>2</v>
      </c>
      <c r="L22" s="70">
        <v>2</v>
      </c>
      <c r="M22" s="18">
        <v>1</v>
      </c>
      <c r="N22" s="16" t="str">
        <f t="shared" si="0"/>
        <v>Completed</v>
      </c>
      <c r="O22" s="19"/>
    </row>
    <row r="23" spans="1:15" x14ac:dyDescent="0.25">
      <c r="A23" s="12" t="s">
        <v>147</v>
      </c>
      <c r="B23" s="16" t="str">
        <f>IF(A23="","",VLOOKUP(A23,'Kinara Project Plan'!$B$4:$C$27,2,FALSE))</f>
        <v>Requirements Signoff</v>
      </c>
      <c r="C23" s="12" t="s">
        <v>95</v>
      </c>
      <c r="D23" s="16" t="str">
        <f>IF(C23="","",VLOOKUP(C23,Process!$C$2:$D$14,2))</f>
        <v xml:space="preserve">Product Definition </v>
      </c>
      <c r="E23" s="12" t="s">
        <v>198</v>
      </c>
      <c r="F23" s="12" t="s">
        <v>236</v>
      </c>
      <c r="G23" s="87">
        <v>42583</v>
      </c>
      <c r="H23" s="87">
        <v>42583</v>
      </c>
      <c r="I23" s="87">
        <v>42583</v>
      </c>
      <c r="J23" s="87">
        <v>42583</v>
      </c>
      <c r="K23" s="70">
        <v>2</v>
      </c>
      <c r="L23" s="70">
        <v>2</v>
      </c>
      <c r="M23" s="18">
        <v>1</v>
      </c>
      <c r="N23" s="16" t="str">
        <f t="shared" si="0"/>
        <v>Completed</v>
      </c>
      <c r="O23" s="19"/>
    </row>
    <row r="24" spans="1:15" x14ac:dyDescent="0.25">
      <c r="A24" s="12" t="s">
        <v>147</v>
      </c>
      <c r="B24" s="16" t="str">
        <f>IF(A24="","",VLOOKUP(A24,'Kinara Project Plan'!$B$4:$C$27,2,FALSE))</f>
        <v>Requirements Signoff</v>
      </c>
      <c r="C24" s="12" t="s">
        <v>91</v>
      </c>
      <c r="D24" s="16" t="str">
        <f>IF(C24="","",VLOOKUP(C24,Process!$C$2:$D$14,2))</f>
        <v>Writeoff</v>
      </c>
      <c r="E24" s="12" t="s">
        <v>199</v>
      </c>
      <c r="F24" s="12" t="s">
        <v>237</v>
      </c>
      <c r="G24" s="87">
        <v>42578</v>
      </c>
      <c r="H24" s="87">
        <v>42578</v>
      </c>
      <c r="I24" s="87">
        <v>42578</v>
      </c>
      <c r="J24" s="87">
        <v>42578</v>
      </c>
      <c r="K24" s="70">
        <v>2</v>
      </c>
      <c r="L24" s="70">
        <v>2</v>
      </c>
      <c r="M24" s="18">
        <v>1</v>
      </c>
      <c r="N24" s="16" t="str">
        <f t="shared" si="0"/>
        <v>Completed</v>
      </c>
      <c r="O24" s="19"/>
    </row>
    <row r="25" spans="1:15" x14ac:dyDescent="0.25">
      <c r="A25" s="12" t="s">
        <v>147</v>
      </c>
      <c r="B25" s="16" t="str">
        <f>IF(A25="","",VLOOKUP(A25,'Kinara Project Plan'!$B$4:$C$27,2,FALSE))</f>
        <v>Requirements Signoff</v>
      </c>
      <c r="C25" s="12" t="s">
        <v>96</v>
      </c>
      <c r="D25" s="16" t="str">
        <f>IF(C25="","",VLOOKUP(C25,Process!$C$2:$D$14,2))</f>
        <v>NPA</v>
      </c>
      <c r="E25" s="12" t="s">
        <v>200</v>
      </c>
      <c r="F25" s="12" t="s">
        <v>237</v>
      </c>
      <c r="G25" s="87">
        <v>42578</v>
      </c>
      <c r="H25" s="87">
        <v>42578</v>
      </c>
      <c r="I25" s="87">
        <v>42578</v>
      </c>
      <c r="J25" s="87">
        <v>42578</v>
      </c>
      <c r="K25" s="70">
        <v>2</v>
      </c>
      <c r="L25" s="70">
        <v>2</v>
      </c>
      <c r="M25" s="18">
        <v>1</v>
      </c>
      <c r="N25" s="16" t="str">
        <f t="shared" si="0"/>
        <v>Completed</v>
      </c>
      <c r="O25" s="19"/>
    </row>
    <row r="26" spans="1:15" x14ac:dyDescent="0.25">
      <c r="A26" s="12" t="s">
        <v>147</v>
      </c>
      <c r="B26" s="16" t="str">
        <f>IF(A26="","",VLOOKUP(A26,'Kinara Project Plan'!$B$4:$C$27,2,FALSE))</f>
        <v>Requirements Signoff</v>
      </c>
      <c r="C26" s="12" t="s">
        <v>97</v>
      </c>
      <c r="D26" s="16" t="str">
        <f>IF(C26="","",VLOOKUP(C26,Process!$C$2:$D$14,2))</f>
        <v>Restructuring</v>
      </c>
      <c r="E26" s="12" t="s">
        <v>201</v>
      </c>
      <c r="F26" s="12" t="s">
        <v>237</v>
      </c>
      <c r="G26" s="87">
        <v>42578</v>
      </c>
      <c r="H26" s="87">
        <v>42578</v>
      </c>
      <c r="I26" s="87">
        <v>42578</v>
      </c>
      <c r="J26" s="87">
        <v>42578</v>
      </c>
      <c r="K26" s="70">
        <v>2</v>
      </c>
      <c r="L26" s="70">
        <v>2</v>
      </c>
      <c r="M26" s="18">
        <v>1</v>
      </c>
      <c r="N26" s="16" t="str">
        <f t="shared" si="0"/>
        <v>Completed</v>
      </c>
      <c r="O26" s="19"/>
    </row>
    <row r="27" spans="1:15" x14ac:dyDescent="0.25">
      <c r="A27" s="12" t="s">
        <v>147</v>
      </c>
      <c r="B27" s="16" t="str">
        <f>IF(A27="","",VLOOKUP(A27,'Kinara Project Plan'!$B$4:$C$27,2,FALSE))</f>
        <v>Requirements Signoff</v>
      </c>
      <c r="C27" s="12" t="s">
        <v>94</v>
      </c>
      <c r="D27" s="16" t="str">
        <f>IF(C27="","",VLOOKUP(C27,Process!$C$2:$D$14,2))</f>
        <v xml:space="preserve">Reporting </v>
      </c>
      <c r="E27" s="12" t="s">
        <v>202</v>
      </c>
      <c r="F27" s="12" t="s">
        <v>307</v>
      </c>
      <c r="G27" s="87">
        <v>42578</v>
      </c>
      <c r="H27" s="87">
        <v>42578</v>
      </c>
      <c r="I27" s="87">
        <v>42578</v>
      </c>
      <c r="J27" s="87">
        <v>42578</v>
      </c>
      <c r="K27" s="70">
        <v>2</v>
      </c>
      <c r="L27" s="70">
        <v>2</v>
      </c>
      <c r="M27" s="18">
        <v>1</v>
      </c>
      <c r="N27" s="16" t="str">
        <f t="shared" si="0"/>
        <v>Completed</v>
      </c>
      <c r="O27" s="19"/>
    </row>
    <row r="28" spans="1:15" x14ac:dyDescent="0.25">
      <c r="A28" s="12" t="s">
        <v>150</v>
      </c>
      <c r="B28" s="16" t="str">
        <f>IF(A28="","",VLOOKUP(A28,'Kinara Project Plan'!$B$4:$C$27,2,FALSE))</f>
        <v>Migration Discussion</v>
      </c>
      <c r="C28" s="12"/>
      <c r="D28" s="16" t="str">
        <f>IF(C28="","",VLOOKUP(C28,Process!$C$2:$D$14,2))</f>
        <v/>
      </c>
      <c r="E28" s="12" t="s">
        <v>108</v>
      </c>
      <c r="F28" s="12" t="s">
        <v>263</v>
      </c>
      <c r="G28" s="87">
        <v>42572</v>
      </c>
      <c r="H28" s="87">
        <v>42572</v>
      </c>
      <c r="I28" s="87">
        <v>42572</v>
      </c>
      <c r="J28" s="87">
        <v>42572</v>
      </c>
      <c r="K28" s="70">
        <v>1</v>
      </c>
      <c r="L28" s="70">
        <v>1</v>
      </c>
      <c r="M28" s="18">
        <v>1</v>
      </c>
      <c r="N28" s="16" t="str">
        <f t="shared" ref="N28:N42" si="1">IF(A28="","",IF(I28="","Pending",IF(J28="","WIP","Completed")))</f>
        <v>Completed</v>
      </c>
      <c r="O28" s="19"/>
    </row>
    <row r="29" spans="1:15" x14ac:dyDescent="0.25">
      <c r="A29" s="12" t="s">
        <v>151</v>
      </c>
      <c r="B29" s="16" t="str">
        <f>IF(A29="","",VLOOKUP(A29,'Kinara Project Plan'!$B$4:$C$27,2,FALSE))</f>
        <v>Migration Strategy Document</v>
      </c>
      <c r="C29" s="12"/>
      <c r="D29" s="16" t="str">
        <f>IF(C29="","",VLOOKUP(C29,Process!$C$2:$D$14,2))</f>
        <v/>
      </c>
      <c r="E29" s="12" t="s">
        <v>204</v>
      </c>
      <c r="F29" s="12" t="s">
        <v>263</v>
      </c>
      <c r="G29" s="87">
        <v>42579</v>
      </c>
      <c r="H29" s="87">
        <v>42587</v>
      </c>
      <c r="I29" s="87">
        <v>42579</v>
      </c>
      <c r="J29" s="87">
        <v>42587</v>
      </c>
      <c r="K29" s="70">
        <v>5</v>
      </c>
      <c r="L29" s="70">
        <v>6</v>
      </c>
      <c r="M29" s="18">
        <v>1</v>
      </c>
      <c r="N29" s="16" t="str">
        <f t="shared" si="1"/>
        <v>Completed</v>
      </c>
      <c r="O29" s="19"/>
    </row>
    <row r="30" spans="1:15" x14ac:dyDescent="0.25">
      <c r="A30" s="12" t="s">
        <v>154</v>
      </c>
      <c r="B30" s="16" t="str">
        <f>IF(A30="","",VLOOKUP(A30,'Kinara Project Plan'!$B$4:$C$27,2,FALSE))</f>
        <v>Customization Delivery</v>
      </c>
      <c r="C30" s="12" t="s">
        <v>85</v>
      </c>
      <c r="D30" s="16" t="str">
        <f>IF(C30="","",VLOOKUP(C30,Process!$C$2:$D$14,2))</f>
        <v>Loan Booking</v>
      </c>
      <c r="E30" s="12" t="s">
        <v>205</v>
      </c>
      <c r="F30" s="12" t="s">
        <v>263</v>
      </c>
      <c r="G30" s="87">
        <v>42571</v>
      </c>
      <c r="H30" s="87">
        <v>42608</v>
      </c>
      <c r="I30" s="87">
        <v>42571</v>
      </c>
      <c r="K30" s="70"/>
      <c r="L30" s="70"/>
      <c r="N30" s="16" t="str">
        <f t="shared" si="1"/>
        <v>WIP</v>
      </c>
      <c r="O30" s="19"/>
    </row>
    <row r="31" spans="1:15" x14ac:dyDescent="0.25">
      <c r="A31" s="12" t="s">
        <v>154</v>
      </c>
      <c r="B31" s="16" t="str">
        <f>IF(A31="","",VLOOKUP(A31,'Kinara Project Plan'!$B$4:$C$27,2,FALSE))</f>
        <v>Customization Delivery</v>
      </c>
      <c r="C31" s="12" t="s">
        <v>90</v>
      </c>
      <c r="D31" s="16" t="str">
        <f>IF(C31="","",VLOOKUP(C31,Process!$C$2:$D$14,2))</f>
        <v>ACH/PDC Process</v>
      </c>
      <c r="E31" s="12" t="s">
        <v>206</v>
      </c>
      <c r="F31" s="12" t="s">
        <v>263</v>
      </c>
      <c r="G31" s="91">
        <v>42571</v>
      </c>
      <c r="H31" s="91">
        <v>42608</v>
      </c>
      <c r="I31" s="87">
        <v>42571</v>
      </c>
      <c r="K31" s="70"/>
      <c r="L31" s="70"/>
      <c r="N31" s="16" t="str">
        <f t="shared" si="1"/>
        <v>WIP</v>
      </c>
      <c r="O31" s="19"/>
    </row>
    <row r="32" spans="1:15" x14ac:dyDescent="0.25">
      <c r="A32" s="12" t="s">
        <v>154</v>
      </c>
      <c r="B32" s="16" t="str">
        <f>IF(A32="","",VLOOKUP(A32,'Kinara Project Plan'!$B$4:$C$27,2,FALSE))</f>
        <v>Customization Delivery</v>
      </c>
      <c r="C32" s="12" t="s">
        <v>88</v>
      </c>
      <c r="D32" s="16" t="str">
        <f>IF(C32="","",VLOOKUP(C32,Process!$C$2:$D$14,2))</f>
        <v>Collections</v>
      </c>
      <c r="E32" s="12" t="s">
        <v>207</v>
      </c>
      <c r="F32" s="12" t="s">
        <v>263</v>
      </c>
      <c r="G32" s="91">
        <v>42571</v>
      </c>
      <c r="H32" s="91">
        <v>42608</v>
      </c>
      <c r="I32" s="91">
        <v>42571</v>
      </c>
      <c r="K32" s="70"/>
      <c r="L32" s="70"/>
      <c r="N32" s="16" t="str">
        <f t="shared" si="1"/>
        <v>WIP</v>
      </c>
      <c r="O32" s="19"/>
    </row>
    <row r="33" spans="1:15" x14ac:dyDescent="0.25">
      <c r="A33" s="12" t="s">
        <v>154</v>
      </c>
      <c r="B33" s="16" t="str">
        <f>IF(A33="","",VLOOKUP(A33,'Kinara Project Plan'!$B$4:$C$27,2,FALSE))</f>
        <v>Customization Delivery</v>
      </c>
      <c r="C33" s="12" t="s">
        <v>86</v>
      </c>
      <c r="D33" s="16" t="str">
        <f>IF(C33="","",VLOOKUP(C33,Process!$C$2:$D$14,2))</f>
        <v>Document Tracking</v>
      </c>
      <c r="E33" s="12" t="s">
        <v>208</v>
      </c>
      <c r="F33" s="12" t="s">
        <v>263</v>
      </c>
      <c r="G33" s="87"/>
      <c r="H33" s="87"/>
      <c r="K33" s="70"/>
      <c r="L33" s="70"/>
      <c r="N33" s="16" t="str">
        <f t="shared" si="1"/>
        <v>Pending</v>
      </c>
      <c r="O33" s="19"/>
    </row>
    <row r="34" spans="1:15" x14ac:dyDescent="0.25">
      <c r="A34" s="12" t="s">
        <v>154</v>
      </c>
      <c r="B34" s="16" t="str">
        <f>IF(A34="","",VLOOKUP(A34,'Kinara Project Plan'!$B$4:$C$27,2,FALSE))</f>
        <v>Customization Delivery</v>
      </c>
      <c r="C34" s="12" t="s">
        <v>87</v>
      </c>
      <c r="D34" s="16" t="str">
        <f>IF(C34="","",VLOOKUP(C34,Process!$C$2:$D$14,2))</f>
        <v xml:space="preserve">Inventory Management </v>
      </c>
      <c r="E34" s="12" t="s">
        <v>209</v>
      </c>
      <c r="F34" s="12" t="s">
        <v>263</v>
      </c>
      <c r="G34" s="87"/>
      <c r="H34" s="87"/>
      <c r="K34" s="70"/>
      <c r="L34" s="70"/>
      <c r="N34" s="16" t="str">
        <f t="shared" si="1"/>
        <v>Pending</v>
      </c>
      <c r="O34" s="19"/>
    </row>
    <row r="35" spans="1:15" x14ac:dyDescent="0.25">
      <c r="A35" s="12" t="s">
        <v>154</v>
      </c>
      <c r="B35" s="16" t="str">
        <f>IF(A35="","",VLOOKUP(A35,'Kinara Project Plan'!$B$4:$C$27,2,FALSE))</f>
        <v>Customization Delivery</v>
      </c>
      <c r="C35" s="12" t="s">
        <v>89</v>
      </c>
      <c r="D35" s="16" t="str">
        <f>IF(C35="","",VLOOKUP(C35,Process!$C$2:$D$14,2))</f>
        <v>Customer Notifications</v>
      </c>
      <c r="E35" s="12" t="s">
        <v>210</v>
      </c>
      <c r="F35" s="12" t="s">
        <v>263</v>
      </c>
      <c r="G35" s="91">
        <v>42571</v>
      </c>
      <c r="H35" s="91">
        <v>42608</v>
      </c>
      <c r="I35" s="91">
        <v>42571</v>
      </c>
      <c r="K35" s="70"/>
      <c r="L35" s="70"/>
      <c r="N35" s="16" t="str">
        <f t="shared" si="1"/>
        <v>WIP</v>
      </c>
      <c r="O35" s="19"/>
    </row>
    <row r="36" spans="1:15" x14ac:dyDescent="0.25">
      <c r="A36" s="12" t="s">
        <v>154</v>
      </c>
      <c r="B36" s="16" t="str">
        <f>IF(A36="","",VLOOKUP(A36,'Kinara Project Plan'!$B$4:$C$27,2,FALSE))</f>
        <v>Customization Delivery</v>
      </c>
      <c r="C36" s="12" t="s">
        <v>92</v>
      </c>
      <c r="D36" s="16" t="str">
        <f>IF(C36="","",VLOOKUP(C36,Process!$C$2:$D$14,2))</f>
        <v>Insurance Process</v>
      </c>
      <c r="E36" s="12" t="s">
        <v>211</v>
      </c>
      <c r="F36" s="12" t="s">
        <v>263</v>
      </c>
      <c r="G36" s="91">
        <v>42571</v>
      </c>
      <c r="H36" s="91">
        <v>42608</v>
      </c>
      <c r="I36" s="91">
        <v>42571</v>
      </c>
      <c r="K36" s="70"/>
      <c r="L36" s="70"/>
      <c r="N36" s="16" t="str">
        <f t="shared" si="1"/>
        <v>WIP</v>
      </c>
      <c r="O36" s="19"/>
    </row>
    <row r="37" spans="1:15" x14ac:dyDescent="0.25">
      <c r="A37" s="12" t="s">
        <v>154</v>
      </c>
      <c r="B37" s="16" t="str">
        <f>IF(A37="","",VLOOKUP(A37,'Kinara Project Plan'!$B$4:$C$27,2,FALSE))</f>
        <v>Customization Delivery</v>
      </c>
      <c r="C37" s="12" t="s">
        <v>93</v>
      </c>
      <c r="D37" s="16" t="str">
        <f>IF(C37="","",VLOOKUP(C37,Process!$C$2:$D$14,2))</f>
        <v>Finance/Accounting (Tally Integration)</v>
      </c>
      <c r="E37" s="12" t="s">
        <v>212</v>
      </c>
      <c r="F37" s="12" t="s">
        <v>263</v>
      </c>
      <c r="G37" s="91">
        <v>42571</v>
      </c>
      <c r="H37" s="91">
        <v>42608</v>
      </c>
      <c r="I37" s="91">
        <v>42571</v>
      </c>
      <c r="K37" s="70"/>
      <c r="L37" s="70"/>
      <c r="N37" s="16" t="str">
        <f t="shared" si="1"/>
        <v>WIP</v>
      </c>
      <c r="O37" s="19"/>
    </row>
    <row r="38" spans="1:15" x14ac:dyDescent="0.25">
      <c r="A38" s="12" t="s">
        <v>154</v>
      </c>
      <c r="B38" s="16" t="str">
        <f>IF(A38="","",VLOOKUP(A38,'Kinara Project Plan'!$B$4:$C$27,2,FALSE))</f>
        <v>Customization Delivery</v>
      </c>
      <c r="C38" s="12" t="s">
        <v>95</v>
      </c>
      <c r="D38" s="16" t="str">
        <f>IF(C38="","",VLOOKUP(C38,Process!$C$2:$D$14,2))</f>
        <v xml:space="preserve">Product Definition </v>
      </c>
      <c r="E38" s="12" t="s">
        <v>213</v>
      </c>
      <c r="F38" s="12" t="s">
        <v>263</v>
      </c>
      <c r="G38" s="91">
        <v>42571</v>
      </c>
      <c r="H38" s="91">
        <v>42608</v>
      </c>
      <c r="I38" s="91">
        <v>42571</v>
      </c>
      <c r="K38" s="70"/>
      <c r="L38" s="70"/>
      <c r="N38" s="16" t="str">
        <f t="shared" si="1"/>
        <v>WIP</v>
      </c>
      <c r="O38" s="19"/>
    </row>
    <row r="39" spans="1:15" x14ac:dyDescent="0.25">
      <c r="A39" s="12" t="s">
        <v>154</v>
      </c>
      <c r="B39" s="16" t="str">
        <f>IF(A39="","",VLOOKUP(A39,'Kinara Project Plan'!$B$4:$C$27,2,FALSE))</f>
        <v>Customization Delivery</v>
      </c>
      <c r="C39" s="12" t="s">
        <v>91</v>
      </c>
      <c r="D39" s="16" t="str">
        <f>IF(C39="","",VLOOKUP(C39,Process!$C$2:$D$14,2))</f>
        <v>Writeoff</v>
      </c>
      <c r="E39" s="12" t="s">
        <v>214</v>
      </c>
      <c r="F39" s="12" t="s">
        <v>263</v>
      </c>
      <c r="G39" s="91">
        <v>42571</v>
      </c>
      <c r="H39" s="87">
        <v>42597</v>
      </c>
      <c r="I39" s="91">
        <v>42571</v>
      </c>
      <c r="K39" s="70"/>
      <c r="L39" s="70"/>
      <c r="N39" s="16" t="str">
        <f t="shared" si="1"/>
        <v>WIP</v>
      </c>
      <c r="O39" s="19"/>
    </row>
    <row r="40" spans="1:15" x14ac:dyDescent="0.25">
      <c r="A40" s="12" t="s">
        <v>154</v>
      </c>
      <c r="B40" s="16" t="str">
        <f>IF(A40="","",VLOOKUP(A40,'Kinara Project Plan'!$B$4:$C$27,2,FALSE))</f>
        <v>Customization Delivery</v>
      </c>
      <c r="C40" s="12" t="s">
        <v>96</v>
      </c>
      <c r="D40" s="16" t="str">
        <f>IF(C40="","",VLOOKUP(C40,Process!$C$2:$D$14,2))</f>
        <v>NPA</v>
      </c>
      <c r="E40" s="12" t="s">
        <v>215</v>
      </c>
      <c r="F40" s="12" t="s">
        <v>263</v>
      </c>
      <c r="G40" s="91">
        <v>42571</v>
      </c>
      <c r="H40" s="91">
        <v>42597</v>
      </c>
      <c r="I40" s="91">
        <v>42571</v>
      </c>
      <c r="K40" s="70"/>
      <c r="L40" s="70"/>
      <c r="N40" s="16" t="str">
        <f t="shared" si="1"/>
        <v>WIP</v>
      </c>
      <c r="O40" s="19"/>
    </row>
    <row r="41" spans="1:15" x14ac:dyDescent="0.25">
      <c r="A41" s="12" t="s">
        <v>154</v>
      </c>
      <c r="B41" s="16" t="str">
        <f>IF(A41="","",VLOOKUP(A41,'Kinara Project Plan'!$B$4:$C$27,2,FALSE))</f>
        <v>Customization Delivery</v>
      </c>
      <c r="C41" s="12" t="s">
        <v>97</v>
      </c>
      <c r="D41" s="16" t="str">
        <f>IF(C41="","",VLOOKUP(C41,Process!$C$2:$D$14,2))</f>
        <v>Restructuring</v>
      </c>
      <c r="E41" s="12" t="s">
        <v>216</v>
      </c>
      <c r="F41" s="12" t="s">
        <v>263</v>
      </c>
      <c r="G41" s="87"/>
      <c r="H41" s="87"/>
      <c r="K41" s="70"/>
      <c r="L41" s="70"/>
      <c r="N41" s="16" t="str">
        <f t="shared" si="1"/>
        <v>Pending</v>
      </c>
      <c r="O41" s="19"/>
    </row>
    <row r="42" spans="1:15" x14ac:dyDescent="0.25">
      <c r="A42" s="12" t="s">
        <v>154</v>
      </c>
      <c r="B42" s="16" t="str">
        <f>IF(A42="","",VLOOKUP(A42,'Kinara Project Plan'!$B$4:$C$27,2,FALSE))</f>
        <v>Customization Delivery</v>
      </c>
      <c r="C42" s="12" t="s">
        <v>94</v>
      </c>
      <c r="D42" s="16" t="str">
        <f>IF(C42="","",VLOOKUP(C42,Process!$C$2:$D$14,2))</f>
        <v xml:space="preserve">Reporting </v>
      </c>
      <c r="E42" s="12" t="s">
        <v>217</v>
      </c>
      <c r="F42" s="12" t="s">
        <v>307</v>
      </c>
      <c r="G42" s="87"/>
      <c r="H42" s="87"/>
      <c r="K42" s="70"/>
      <c r="L42" s="70"/>
      <c r="N42" s="16" t="str">
        <f t="shared" si="1"/>
        <v>Pending</v>
      </c>
      <c r="O42" s="19"/>
    </row>
    <row r="43" spans="1:15" x14ac:dyDescent="0.25">
      <c r="A43" s="12" t="s">
        <v>148</v>
      </c>
      <c r="B43" s="16" t="str">
        <f>IF(A43="","",VLOOKUP(A43,'Kinara Project Plan'!$B$4:$C$27,2,FALSE))</f>
        <v>UI Design Development</v>
      </c>
      <c r="C43" s="12" t="s">
        <v>85</v>
      </c>
      <c r="D43" s="16" t="str">
        <f>IF(C43="","",VLOOKUP(C43,Process!$C$2:$D$14,2))</f>
        <v>Loan Booking</v>
      </c>
      <c r="E43" s="12" t="s">
        <v>218</v>
      </c>
      <c r="F43" s="12" t="s">
        <v>236</v>
      </c>
      <c r="G43" s="87">
        <v>42585</v>
      </c>
      <c r="H43" s="87">
        <v>42587</v>
      </c>
      <c r="I43" s="87">
        <v>42584</v>
      </c>
      <c r="J43" s="87">
        <v>42585</v>
      </c>
      <c r="K43" s="84">
        <v>2</v>
      </c>
      <c r="L43" s="84">
        <v>2</v>
      </c>
      <c r="N43" s="16" t="str">
        <f t="shared" ref="N43:N51" si="2">IF(A43="","",IF(I43="","Pending",IF(J43="","WIP","Completed")))</f>
        <v>Completed</v>
      </c>
      <c r="O43" s="19"/>
    </row>
    <row r="44" spans="1:15" x14ac:dyDescent="0.25">
      <c r="A44" s="12" t="s">
        <v>148</v>
      </c>
      <c r="B44" s="16" t="str">
        <f>IF(A44="","",VLOOKUP(A44,'Kinara Project Plan'!$B$4:$C$27,2,FALSE))</f>
        <v>UI Design Development</v>
      </c>
      <c r="C44" s="12" t="s">
        <v>90</v>
      </c>
      <c r="D44" s="16" t="str">
        <f>IF(C44="","",VLOOKUP(C44,Process!$C$2:$D$14,2))</f>
        <v>ACH/PDC Process</v>
      </c>
      <c r="E44" s="12" t="s">
        <v>219</v>
      </c>
      <c r="F44" s="12" t="s">
        <v>237</v>
      </c>
      <c r="G44" s="87">
        <v>42587</v>
      </c>
      <c r="H44" s="87">
        <v>42587</v>
      </c>
      <c r="I44" s="91">
        <v>42585</v>
      </c>
      <c r="J44" s="87">
        <v>42587</v>
      </c>
      <c r="K44" s="84">
        <v>2</v>
      </c>
      <c r="L44" s="84">
        <v>2</v>
      </c>
      <c r="N44" s="16" t="str">
        <f t="shared" si="2"/>
        <v>Completed</v>
      </c>
      <c r="O44" s="19"/>
    </row>
    <row r="45" spans="1:15" x14ac:dyDescent="0.25">
      <c r="A45" s="12" t="s">
        <v>148</v>
      </c>
      <c r="B45" s="16" t="str">
        <f>IF(A45="","",VLOOKUP(A45,'Kinara Project Plan'!$B$4:$C$27,2,FALSE))</f>
        <v>UI Design Development</v>
      </c>
      <c r="C45" s="12" t="s">
        <v>88</v>
      </c>
      <c r="D45" s="16" t="str">
        <f>IF(C45="","",VLOOKUP(C45,Process!$C$2:$D$14,2))</f>
        <v>Collections</v>
      </c>
      <c r="E45" s="12" t="s">
        <v>220</v>
      </c>
      <c r="F45" s="12" t="s">
        <v>238</v>
      </c>
      <c r="G45" s="87">
        <v>42585</v>
      </c>
      <c r="H45" s="87">
        <v>42587</v>
      </c>
      <c r="I45" s="87">
        <v>42585</v>
      </c>
      <c r="J45" s="87">
        <v>42587</v>
      </c>
      <c r="K45" s="84">
        <v>2</v>
      </c>
      <c r="L45" s="84">
        <v>2</v>
      </c>
      <c r="N45" s="16" t="str">
        <f t="shared" si="2"/>
        <v>Completed</v>
      </c>
      <c r="O45" s="19"/>
    </row>
    <row r="46" spans="1:15" x14ac:dyDescent="0.25">
      <c r="A46" s="12" t="s">
        <v>148</v>
      </c>
      <c r="B46" s="16" t="str">
        <f>IF(A46="","",VLOOKUP(A46,'Kinara Project Plan'!$B$4:$C$27,2,FALSE))</f>
        <v>UI Design Development</v>
      </c>
      <c r="C46" s="12" t="s">
        <v>86</v>
      </c>
      <c r="D46" s="16" t="str">
        <f>IF(C46="","",VLOOKUP(C46,Process!$C$2:$D$14,2))</f>
        <v>Document Tracking</v>
      </c>
      <c r="E46" s="12" t="s">
        <v>221</v>
      </c>
      <c r="F46" s="12" t="s">
        <v>236</v>
      </c>
      <c r="G46" s="87">
        <v>42590</v>
      </c>
      <c r="H46" s="87">
        <v>42592</v>
      </c>
      <c r="I46" s="87">
        <v>42592</v>
      </c>
      <c r="J46" s="87">
        <v>42593</v>
      </c>
      <c r="K46" s="84">
        <v>2</v>
      </c>
      <c r="L46" s="84">
        <v>2</v>
      </c>
      <c r="N46" s="16" t="str">
        <f t="shared" si="2"/>
        <v>Completed</v>
      </c>
      <c r="O46" s="19" t="s">
        <v>360</v>
      </c>
    </row>
    <row r="47" spans="1:15" x14ac:dyDescent="0.25">
      <c r="A47" s="12" t="s">
        <v>148</v>
      </c>
      <c r="B47" s="16" t="str">
        <f>IF(A47="","",VLOOKUP(A47,'Kinara Project Plan'!$B$4:$C$27,2,FALSE))</f>
        <v>UI Design Development</v>
      </c>
      <c r="C47" s="12" t="s">
        <v>87</v>
      </c>
      <c r="D47" s="16" t="str">
        <f>IF(C47="","",VLOOKUP(C47,Process!$C$2:$D$14,2))</f>
        <v xml:space="preserve">Inventory Management </v>
      </c>
      <c r="E47" s="12" t="s">
        <v>222</v>
      </c>
      <c r="F47" s="12" t="s">
        <v>236</v>
      </c>
      <c r="G47" s="87">
        <v>42587</v>
      </c>
      <c r="H47" s="87">
        <v>42591</v>
      </c>
      <c r="I47" s="87">
        <v>42585</v>
      </c>
      <c r="J47" s="87">
        <v>42586</v>
      </c>
      <c r="K47" s="84">
        <v>2</v>
      </c>
      <c r="L47" s="84">
        <v>2</v>
      </c>
      <c r="N47" s="16" t="str">
        <f t="shared" si="2"/>
        <v>Completed</v>
      </c>
      <c r="O47" s="19"/>
    </row>
    <row r="48" spans="1:15" x14ac:dyDescent="0.25">
      <c r="A48" s="12" t="s">
        <v>148</v>
      </c>
      <c r="B48" s="16" t="str">
        <f>IF(A48="","",VLOOKUP(A48,'Kinara Project Plan'!$B$4:$C$27,2,FALSE))</f>
        <v>UI Design Development</v>
      </c>
      <c r="C48" s="12" t="s">
        <v>92</v>
      </c>
      <c r="D48" s="16" t="str">
        <f>IF(C48="","",VLOOKUP(C48,Process!$C$2:$D$14,2))</f>
        <v>Insurance Process</v>
      </c>
      <c r="E48" s="12" t="s">
        <v>223</v>
      </c>
      <c r="F48" s="12" t="s">
        <v>236</v>
      </c>
      <c r="G48" s="87">
        <v>42590</v>
      </c>
      <c r="H48" s="87">
        <v>42592</v>
      </c>
      <c r="I48" s="87">
        <v>42586</v>
      </c>
      <c r="J48" s="87">
        <v>42587</v>
      </c>
      <c r="K48" s="84">
        <v>2</v>
      </c>
      <c r="L48" s="84">
        <v>2</v>
      </c>
      <c r="N48" s="16" t="str">
        <f t="shared" si="2"/>
        <v>Completed</v>
      </c>
      <c r="O48" s="19"/>
    </row>
    <row r="49" spans="1:15" x14ac:dyDescent="0.25">
      <c r="A49" s="12" t="s">
        <v>148</v>
      </c>
      <c r="B49" s="16" t="str">
        <f>IF(A49="","",VLOOKUP(A49,'Kinara Project Plan'!$B$4:$C$27,2,FALSE))</f>
        <v>UI Design Development</v>
      </c>
      <c r="C49" s="12" t="s">
        <v>91</v>
      </c>
      <c r="D49" s="16" t="str">
        <f>IF(C49="","",VLOOKUP(C49,Process!$C$2:$D$14,2))</f>
        <v>Writeoff</v>
      </c>
      <c r="E49" s="12" t="s">
        <v>224</v>
      </c>
      <c r="F49" s="12" t="s">
        <v>237</v>
      </c>
      <c r="G49" s="87">
        <v>42587</v>
      </c>
      <c r="H49" s="87">
        <v>42591</v>
      </c>
      <c r="I49" s="87">
        <v>42585</v>
      </c>
      <c r="J49" s="87">
        <v>42587</v>
      </c>
      <c r="K49" s="84">
        <v>2</v>
      </c>
      <c r="L49" s="84">
        <v>2</v>
      </c>
      <c r="N49" s="16" t="str">
        <f t="shared" si="2"/>
        <v>Completed</v>
      </c>
      <c r="O49" s="19"/>
    </row>
    <row r="50" spans="1:15" x14ac:dyDescent="0.25">
      <c r="A50" s="12" t="s">
        <v>148</v>
      </c>
      <c r="B50" s="16" t="str">
        <f>IF(A50="","",VLOOKUP(A50,'Kinara Project Plan'!$B$4:$C$27,2,FALSE))</f>
        <v>UI Design Development</v>
      </c>
      <c r="C50" s="12" t="s">
        <v>96</v>
      </c>
      <c r="D50" s="16" t="str">
        <f>IF(C50="","",VLOOKUP(C50,Process!$C$2:$D$14,2))</f>
        <v>NPA</v>
      </c>
      <c r="E50" s="12" t="s">
        <v>225</v>
      </c>
      <c r="F50" s="12" t="s">
        <v>238</v>
      </c>
      <c r="G50" s="87">
        <v>42585</v>
      </c>
      <c r="H50" s="87">
        <v>42587</v>
      </c>
      <c r="I50" s="87">
        <v>42585</v>
      </c>
      <c r="J50" s="87">
        <v>42587</v>
      </c>
      <c r="K50" s="84">
        <v>2</v>
      </c>
      <c r="L50" s="84">
        <v>2</v>
      </c>
      <c r="N50" s="16" t="str">
        <f t="shared" si="2"/>
        <v>Completed</v>
      </c>
      <c r="O50" s="19"/>
    </row>
    <row r="51" spans="1:15" x14ac:dyDescent="0.25">
      <c r="A51" s="12" t="s">
        <v>148</v>
      </c>
      <c r="B51" s="16" t="str">
        <f>IF(A51="","",VLOOKUP(A51,'Kinara Project Plan'!$B$4:$C$27,2,FALSE))</f>
        <v>UI Design Development</v>
      </c>
      <c r="C51" s="12" t="s">
        <v>97</v>
      </c>
      <c r="D51" s="16" t="str">
        <f>IF(C51="","",VLOOKUP(C51,Process!$C$2:$D$14,2))</f>
        <v>Restructuring</v>
      </c>
      <c r="E51" s="12" t="s">
        <v>226</v>
      </c>
      <c r="F51" s="12" t="s">
        <v>237</v>
      </c>
      <c r="G51" s="87">
        <v>42587</v>
      </c>
      <c r="H51" s="87">
        <v>42587</v>
      </c>
      <c r="I51" s="87">
        <v>42587</v>
      </c>
      <c r="K51" s="84">
        <v>2</v>
      </c>
      <c r="L51" s="84"/>
      <c r="N51" s="16" t="str">
        <f t="shared" si="2"/>
        <v>WIP</v>
      </c>
      <c r="O51" s="19" t="s">
        <v>360</v>
      </c>
    </row>
    <row r="52" spans="1:15" x14ac:dyDescent="0.25">
      <c r="A52" s="12" t="s">
        <v>148</v>
      </c>
      <c r="B52" s="16" t="str">
        <f>IF(A52="","",VLOOKUP(A52,'Kinara Project Plan'!$B$4:$C$27,2,FALSE))</f>
        <v>UI Design Development</v>
      </c>
      <c r="C52" s="12" t="s">
        <v>85</v>
      </c>
      <c r="D52" s="16" t="str">
        <f>IF(C52="","",VLOOKUP(C52,Process!$C$2:$D$14,2))</f>
        <v>Loan Booking</v>
      </c>
      <c r="E52" s="12" t="s">
        <v>351</v>
      </c>
      <c r="F52" s="12" t="s">
        <v>263</v>
      </c>
      <c r="G52" s="87">
        <v>42592</v>
      </c>
      <c r="H52" s="87">
        <v>42592</v>
      </c>
      <c r="I52" s="87">
        <v>42592</v>
      </c>
      <c r="J52" s="87">
        <v>42594</v>
      </c>
      <c r="K52" s="84">
        <v>1</v>
      </c>
      <c r="L52" s="84"/>
      <c r="N52" s="16" t="str">
        <f t="shared" ref="N52:N60" si="3">IF(A52="","",IF(I52="","Pending",IF(J52="","WIP","Completed")))</f>
        <v>Completed</v>
      </c>
      <c r="O52" s="19"/>
    </row>
    <row r="53" spans="1:15" x14ac:dyDescent="0.25">
      <c r="A53" s="12" t="s">
        <v>148</v>
      </c>
      <c r="B53" s="16" t="str">
        <f>IF(A53="","",VLOOKUP(A53,'Kinara Project Plan'!$B$4:$C$27,2,FALSE))</f>
        <v>UI Design Development</v>
      </c>
      <c r="C53" s="12" t="s">
        <v>90</v>
      </c>
      <c r="D53" s="16" t="str">
        <f>IF(C53="","",VLOOKUP(C53,Process!$C$2:$D$14,2))</f>
        <v>ACH/PDC Process</v>
      </c>
      <c r="E53" s="12" t="s">
        <v>352</v>
      </c>
      <c r="F53" s="12" t="s">
        <v>263</v>
      </c>
      <c r="G53" s="87">
        <v>42592</v>
      </c>
      <c r="H53" s="87">
        <v>42592</v>
      </c>
      <c r="I53" s="87">
        <v>42592</v>
      </c>
      <c r="K53" s="84">
        <v>1</v>
      </c>
      <c r="L53" s="84"/>
      <c r="N53" s="16" t="str">
        <f t="shared" si="3"/>
        <v>WIP</v>
      </c>
      <c r="O53" s="19"/>
    </row>
    <row r="54" spans="1:15" x14ac:dyDescent="0.25">
      <c r="A54" s="12" t="s">
        <v>148</v>
      </c>
      <c r="B54" s="16" t="str">
        <f>IF(A54="","",VLOOKUP(A54,'Kinara Project Plan'!$B$4:$C$27,2,FALSE))</f>
        <v>UI Design Development</v>
      </c>
      <c r="C54" s="12" t="s">
        <v>88</v>
      </c>
      <c r="D54" s="16" t="str">
        <f>IF(C54="","",VLOOKUP(C54,Process!$C$2:$D$14,2))</f>
        <v>Collections</v>
      </c>
      <c r="E54" s="12" t="s">
        <v>353</v>
      </c>
      <c r="F54" s="12" t="s">
        <v>263</v>
      </c>
      <c r="G54" s="87">
        <v>42592</v>
      </c>
      <c r="H54" s="87">
        <v>42592</v>
      </c>
      <c r="I54" s="87">
        <v>42592</v>
      </c>
      <c r="K54" s="84">
        <v>1</v>
      </c>
      <c r="L54" s="84"/>
      <c r="N54" s="16" t="str">
        <f t="shared" si="3"/>
        <v>WIP</v>
      </c>
      <c r="O54" s="19"/>
    </row>
    <row r="55" spans="1:15" x14ac:dyDescent="0.25">
      <c r="A55" s="12" t="s">
        <v>148</v>
      </c>
      <c r="B55" s="16" t="str">
        <f>IF(A55="","",VLOOKUP(A55,'Kinara Project Plan'!$B$4:$C$27,2,FALSE))</f>
        <v>UI Design Development</v>
      </c>
      <c r="C55" s="12" t="s">
        <v>86</v>
      </c>
      <c r="D55" s="16" t="str">
        <f>IF(C55="","",VLOOKUP(C55,Process!$C$2:$D$14,2))</f>
        <v>Document Tracking</v>
      </c>
      <c r="E55" s="12" t="s">
        <v>354</v>
      </c>
      <c r="F55" s="12" t="s">
        <v>263</v>
      </c>
      <c r="G55" s="87">
        <v>42592</v>
      </c>
      <c r="H55" s="87">
        <v>42592</v>
      </c>
      <c r="I55" s="91"/>
      <c r="K55" s="84">
        <v>1</v>
      </c>
      <c r="L55" s="84"/>
      <c r="N55" s="16" t="str">
        <f t="shared" si="3"/>
        <v>Pending</v>
      </c>
      <c r="O55" s="19"/>
    </row>
    <row r="56" spans="1:15" x14ac:dyDescent="0.25">
      <c r="A56" s="12" t="s">
        <v>148</v>
      </c>
      <c r="B56" s="16" t="str">
        <f>IF(A56="","",VLOOKUP(A56,'Kinara Project Plan'!$B$4:$C$27,2,FALSE))</f>
        <v>UI Design Development</v>
      </c>
      <c r="C56" s="12" t="s">
        <v>87</v>
      </c>
      <c r="D56" s="16" t="str">
        <f>IF(C56="","",VLOOKUP(C56,Process!$C$2:$D$14,2))</f>
        <v xml:space="preserve">Inventory Management </v>
      </c>
      <c r="E56" s="12" t="s">
        <v>355</v>
      </c>
      <c r="F56" s="12" t="s">
        <v>263</v>
      </c>
      <c r="G56" s="87">
        <v>42593</v>
      </c>
      <c r="H56" s="87">
        <v>42593</v>
      </c>
      <c r="K56" s="84">
        <v>1</v>
      </c>
      <c r="L56" s="84"/>
      <c r="N56" s="16" t="str">
        <f t="shared" si="3"/>
        <v>Pending</v>
      </c>
      <c r="O56" s="19"/>
    </row>
    <row r="57" spans="1:15" x14ac:dyDescent="0.25">
      <c r="A57" s="12" t="s">
        <v>148</v>
      </c>
      <c r="B57" s="16" t="str">
        <f>IF(A57="","",VLOOKUP(A57,'Kinara Project Plan'!$B$4:$C$27,2,FALSE))</f>
        <v>UI Design Development</v>
      </c>
      <c r="C57" s="12" t="s">
        <v>92</v>
      </c>
      <c r="D57" s="16" t="str">
        <f>IF(C57="","",VLOOKUP(C57,Process!$C$2:$D$14,2))</f>
        <v>Insurance Process</v>
      </c>
      <c r="E57" s="12" t="s">
        <v>356</v>
      </c>
      <c r="F57" s="12" t="s">
        <v>263</v>
      </c>
      <c r="G57" s="87">
        <v>42593</v>
      </c>
      <c r="H57" s="87">
        <v>42593</v>
      </c>
      <c r="K57" s="84">
        <v>1</v>
      </c>
      <c r="L57" s="84"/>
      <c r="N57" s="16" t="str">
        <f t="shared" si="3"/>
        <v>Pending</v>
      </c>
      <c r="O57" s="19"/>
    </row>
    <row r="58" spans="1:15" x14ac:dyDescent="0.25">
      <c r="A58" s="12" t="s">
        <v>148</v>
      </c>
      <c r="B58" s="16" t="str">
        <f>IF(A58="","",VLOOKUP(A58,'Kinara Project Plan'!$B$4:$C$27,2,FALSE))</f>
        <v>UI Design Development</v>
      </c>
      <c r="C58" s="12" t="s">
        <v>91</v>
      </c>
      <c r="D58" s="16" t="str">
        <f>IF(C58="","",VLOOKUP(C58,Process!$C$2:$D$14,2))</f>
        <v>Writeoff</v>
      </c>
      <c r="E58" s="12" t="s">
        <v>357</v>
      </c>
      <c r="F58" s="12" t="s">
        <v>263</v>
      </c>
      <c r="G58" s="87">
        <v>42593</v>
      </c>
      <c r="H58" s="87">
        <v>42593</v>
      </c>
      <c r="K58" s="84">
        <v>1</v>
      </c>
      <c r="L58" s="84"/>
      <c r="N58" s="16" t="str">
        <f t="shared" si="3"/>
        <v>Pending</v>
      </c>
      <c r="O58" s="19"/>
    </row>
    <row r="59" spans="1:15" x14ac:dyDescent="0.25">
      <c r="A59" s="12" t="s">
        <v>148</v>
      </c>
      <c r="B59" s="16" t="str">
        <f>IF(A59="","",VLOOKUP(A59,'Kinara Project Plan'!$B$4:$C$27,2,FALSE))</f>
        <v>UI Design Development</v>
      </c>
      <c r="C59" s="12" t="s">
        <v>96</v>
      </c>
      <c r="D59" s="16" t="str">
        <f>IF(C59="","",VLOOKUP(C59,Process!$C$2:$D$14,2))</f>
        <v>NPA</v>
      </c>
      <c r="E59" s="12" t="s">
        <v>358</v>
      </c>
      <c r="F59" s="12" t="s">
        <v>263</v>
      </c>
      <c r="G59" s="87">
        <v>42593</v>
      </c>
      <c r="H59" s="87">
        <v>42593</v>
      </c>
      <c r="K59" s="84">
        <v>1</v>
      </c>
      <c r="L59" s="84"/>
      <c r="N59" s="16" t="str">
        <f t="shared" si="3"/>
        <v>Pending</v>
      </c>
      <c r="O59" s="19"/>
    </row>
    <row r="60" spans="1:15" x14ac:dyDescent="0.25">
      <c r="A60" s="12" t="s">
        <v>148</v>
      </c>
      <c r="B60" s="16" t="str">
        <f>IF(A60="","",VLOOKUP(A60,'Kinara Project Plan'!$B$4:$C$27,2,FALSE))</f>
        <v>UI Design Development</v>
      </c>
      <c r="C60" s="12" t="s">
        <v>97</v>
      </c>
      <c r="D60" s="16" t="str">
        <f>IF(C60="","",VLOOKUP(C60,Process!$C$2:$D$14,2))</f>
        <v>Restructuring</v>
      </c>
      <c r="E60" s="12" t="s">
        <v>359</v>
      </c>
      <c r="F60" s="12" t="s">
        <v>263</v>
      </c>
      <c r="G60" s="87">
        <v>42593</v>
      </c>
      <c r="H60" s="87">
        <v>42593</v>
      </c>
      <c r="K60" s="84">
        <v>1</v>
      </c>
      <c r="L60" s="84"/>
      <c r="N60" s="16" t="str">
        <f t="shared" si="3"/>
        <v>Pending</v>
      </c>
      <c r="O60" s="19"/>
    </row>
    <row r="61" spans="1:15" x14ac:dyDescent="0.25">
      <c r="A61" s="12" t="s">
        <v>148</v>
      </c>
      <c r="B61" s="16" t="str">
        <f>IF(A61="","",VLOOKUP(A61,'Kinara Project Plan'!$B$4:$C$27,2,FALSE))</f>
        <v>UI Design Development</v>
      </c>
      <c r="C61" s="12" t="s">
        <v>85</v>
      </c>
      <c r="D61" s="16" t="str">
        <f>IF(C61="","",VLOOKUP(C61,Process!$C$2:$D$14,2))</f>
        <v>Loan Booking</v>
      </c>
      <c r="E61" s="12" t="s">
        <v>240</v>
      </c>
      <c r="F61" s="12" t="s">
        <v>239</v>
      </c>
      <c r="G61" s="87">
        <v>42585</v>
      </c>
      <c r="H61" s="87">
        <v>42587</v>
      </c>
      <c r="I61" s="87">
        <v>42563</v>
      </c>
      <c r="J61" s="87">
        <v>42571</v>
      </c>
      <c r="K61" s="84">
        <v>2</v>
      </c>
      <c r="L61" s="84">
        <v>2</v>
      </c>
      <c r="N61" s="16" t="str">
        <f>IF(A61="","",IF(I61="","Pending",IF(J61="","WIP","Completed")))</f>
        <v>Completed</v>
      </c>
      <c r="O61" s="19"/>
    </row>
    <row r="62" spans="1:15" x14ac:dyDescent="0.25">
      <c r="A62" s="12" t="s">
        <v>148</v>
      </c>
      <c r="B62" s="16" t="str">
        <f>IF(A62="","",VLOOKUP(A62,'Kinara Project Plan'!$B$4:$C$27,2,FALSE))</f>
        <v>UI Design Development</v>
      </c>
      <c r="C62" s="12" t="s">
        <v>85</v>
      </c>
      <c r="D62" s="16" t="str">
        <f>IF(C62="","",VLOOKUP(C62,Process!$C$2:$D$14,2))</f>
        <v>Loan Booking</v>
      </c>
      <c r="E62" s="12" t="s">
        <v>241</v>
      </c>
      <c r="F62" s="12" t="s">
        <v>239</v>
      </c>
      <c r="G62" s="87">
        <v>42585</v>
      </c>
      <c r="H62" s="87">
        <v>42587</v>
      </c>
      <c r="I62" s="87">
        <v>42585</v>
      </c>
      <c r="J62" s="87">
        <v>42586</v>
      </c>
      <c r="K62" s="84">
        <v>2</v>
      </c>
      <c r="L62" s="84">
        <v>2</v>
      </c>
      <c r="N62" s="16" t="str">
        <f t="shared" si="0"/>
        <v>Completed</v>
      </c>
      <c r="O62" s="19"/>
    </row>
    <row r="63" spans="1:15" x14ac:dyDescent="0.25">
      <c r="A63" s="12" t="s">
        <v>148</v>
      </c>
      <c r="B63" s="16" t="str">
        <f>IF(A63="","",VLOOKUP(A63,'Kinara Project Plan'!$B$4:$C$27,2,FALSE))</f>
        <v>UI Design Development</v>
      </c>
      <c r="C63" s="12" t="s">
        <v>85</v>
      </c>
      <c r="D63" s="16" t="str">
        <f>IF(C63="","",VLOOKUP(C63,Process!$C$2:$D$14,2))</f>
        <v>Loan Booking</v>
      </c>
      <c r="E63" s="12" t="s">
        <v>242</v>
      </c>
      <c r="F63" s="12" t="s">
        <v>239</v>
      </c>
      <c r="G63" s="87">
        <v>42585</v>
      </c>
      <c r="H63" s="87">
        <v>42587</v>
      </c>
      <c r="I63" s="87">
        <v>42563</v>
      </c>
      <c r="J63" s="87">
        <v>42571</v>
      </c>
      <c r="K63" s="84">
        <v>2</v>
      </c>
      <c r="L63" s="84">
        <v>2</v>
      </c>
      <c r="N63" s="16" t="str">
        <f t="shared" si="0"/>
        <v>Completed</v>
      </c>
      <c r="O63" s="19"/>
    </row>
    <row r="64" spans="1:15" x14ac:dyDescent="0.25">
      <c r="A64" s="12" t="s">
        <v>148</v>
      </c>
      <c r="B64" s="16" t="str">
        <f>IF(A64="","",VLOOKUP(A64,'Kinara Project Plan'!$B$4:$C$27,2,FALSE))</f>
        <v>UI Design Development</v>
      </c>
      <c r="C64" s="12" t="s">
        <v>85</v>
      </c>
      <c r="D64" s="16" t="str">
        <f>IF(C64="","",VLOOKUP(C64,Process!$C$2:$D$14,2))</f>
        <v>Loan Booking</v>
      </c>
      <c r="E64" s="12" t="s">
        <v>243</v>
      </c>
      <c r="F64" s="12" t="s">
        <v>239</v>
      </c>
      <c r="G64" s="87">
        <v>42585</v>
      </c>
      <c r="H64" s="87">
        <v>42587</v>
      </c>
      <c r="I64" s="87">
        <v>42585</v>
      </c>
      <c r="J64" s="87">
        <v>42586</v>
      </c>
      <c r="K64" s="84">
        <v>2</v>
      </c>
      <c r="L64" s="84">
        <v>2</v>
      </c>
      <c r="N64" s="16" t="str">
        <f t="shared" si="0"/>
        <v>Completed</v>
      </c>
      <c r="O64" s="19"/>
    </row>
    <row r="65" spans="1:15" x14ac:dyDescent="0.25">
      <c r="A65" s="12" t="s">
        <v>148</v>
      </c>
      <c r="B65" s="16" t="str">
        <f>IF(A65="","",VLOOKUP(A65,'Kinara Project Plan'!$B$4:$C$27,2,FALSE))</f>
        <v>UI Design Development</v>
      </c>
      <c r="C65" s="12" t="s">
        <v>85</v>
      </c>
      <c r="D65" s="16" t="str">
        <f>IF(C65="","",VLOOKUP(C65,Process!$C$2:$D$14,2))</f>
        <v>Loan Booking</v>
      </c>
      <c r="E65" s="12" t="s">
        <v>244</v>
      </c>
      <c r="F65" s="12" t="s">
        <v>239</v>
      </c>
      <c r="G65" s="87">
        <v>42585</v>
      </c>
      <c r="H65" s="87">
        <v>42587</v>
      </c>
      <c r="I65" s="87">
        <v>42563</v>
      </c>
      <c r="J65" s="87">
        <v>42571</v>
      </c>
      <c r="K65" s="84">
        <v>2</v>
      </c>
      <c r="L65" s="84">
        <v>2</v>
      </c>
      <c r="N65" s="16" t="str">
        <f t="shared" si="0"/>
        <v>Completed</v>
      </c>
      <c r="O65" s="19"/>
    </row>
    <row r="66" spans="1:15" x14ac:dyDescent="0.25">
      <c r="A66" s="12" t="s">
        <v>148</v>
      </c>
      <c r="B66" s="16" t="str">
        <f>IF(A66="","",VLOOKUP(A66,'Kinara Project Plan'!$B$4:$C$27,2,FALSE))</f>
        <v>UI Design Development</v>
      </c>
      <c r="C66" s="12" t="s">
        <v>85</v>
      </c>
      <c r="D66" s="16" t="str">
        <f>IF(C66="","",VLOOKUP(C66,Process!$C$2:$D$14,2))</f>
        <v>Loan Booking</v>
      </c>
      <c r="E66" s="12" t="s">
        <v>371</v>
      </c>
      <c r="F66" s="12" t="s">
        <v>239</v>
      </c>
      <c r="G66" s="87">
        <v>42585</v>
      </c>
      <c r="H66" s="87">
        <v>42587</v>
      </c>
      <c r="I66" s="87">
        <v>42585</v>
      </c>
      <c r="J66" s="91">
        <v>42598</v>
      </c>
      <c r="K66" s="84">
        <v>2</v>
      </c>
      <c r="L66" s="85"/>
      <c r="N66" s="16" t="str">
        <f t="shared" si="0"/>
        <v>Completed</v>
      </c>
      <c r="O66" s="19"/>
    </row>
    <row r="67" spans="1:15" x14ac:dyDescent="0.25">
      <c r="A67" s="12" t="s">
        <v>148</v>
      </c>
      <c r="B67" s="16" t="str">
        <f>IF(A67="","",VLOOKUP(A67,'Kinara Project Plan'!$B$4:$C$27,2,FALSE))</f>
        <v>UI Design Development</v>
      </c>
      <c r="C67" s="12" t="s">
        <v>85</v>
      </c>
      <c r="D67" s="16" t="str">
        <f>IF(C67="","",VLOOKUP(C67,Process!$C$2:$D$14,2))</f>
        <v>Loan Booking</v>
      </c>
      <c r="E67" s="12" t="s">
        <v>245</v>
      </c>
      <c r="F67" s="12" t="s">
        <v>239</v>
      </c>
      <c r="G67" s="87">
        <v>42585</v>
      </c>
      <c r="H67" s="87">
        <v>42587</v>
      </c>
      <c r="I67" s="87">
        <v>42585</v>
      </c>
      <c r="J67" s="87">
        <v>42586</v>
      </c>
      <c r="K67" s="84">
        <v>2</v>
      </c>
      <c r="L67" s="84">
        <v>2</v>
      </c>
      <c r="N67" s="16" t="str">
        <f t="shared" si="0"/>
        <v>Completed</v>
      </c>
      <c r="O67" s="19"/>
    </row>
    <row r="68" spans="1:15" x14ac:dyDescent="0.25">
      <c r="A68" s="12" t="s">
        <v>148</v>
      </c>
      <c r="B68" s="16" t="str">
        <f>IF(A68="","",VLOOKUP(A68,'Kinara Project Plan'!$B$4:$C$27,2,FALSE))</f>
        <v>UI Design Development</v>
      </c>
      <c r="C68" s="12" t="s">
        <v>85</v>
      </c>
      <c r="D68" s="16" t="str">
        <f>IF(C68="","",VLOOKUP(C68,Process!$C$2:$D$14,2))</f>
        <v>Loan Booking</v>
      </c>
      <c r="E68" s="12" t="s">
        <v>246</v>
      </c>
      <c r="F68" s="12" t="s">
        <v>239</v>
      </c>
      <c r="G68" s="87">
        <v>42585</v>
      </c>
      <c r="H68" s="87">
        <v>42587</v>
      </c>
      <c r="I68" s="87">
        <v>42585</v>
      </c>
      <c r="J68" s="87">
        <v>42586</v>
      </c>
      <c r="K68" s="84">
        <v>2</v>
      </c>
      <c r="L68" s="84">
        <v>2</v>
      </c>
      <c r="N68" s="16" t="str">
        <f t="shared" si="0"/>
        <v>Completed</v>
      </c>
      <c r="O68" s="19"/>
    </row>
    <row r="69" spans="1:15" x14ac:dyDescent="0.25">
      <c r="A69" s="12" t="s">
        <v>148</v>
      </c>
      <c r="B69" s="16" t="str">
        <f>IF(A69="","",VLOOKUP(A69,'Kinara Project Plan'!$B$4:$C$27,2,FALSE))</f>
        <v>UI Design Development</v>
      </c>
      <c r="C69" s="12" t="s">
        <v>85</v>
      </c>
      <c r="D69" s="16" t="str">
        <f>IF(C69="","",VLOOKUP(C69,Process!$C$2:$D$14,2))</f>
        <v>Loan Booking</v>
      </c>
      <c r="E69" s="12" t="s">
        <v>247</v>
      </c>
      <c r="F69" s="12" t="s">
        <v>239</v>
      </c>
      <c r="G69" s="87">
        <v>42585</v>
      </c>
      <c r="H69" s="87">
        <v>42587</v>
      </c>
      <c r="I69" s="87">
        <v>42585</v>
      </c>
      <c r="J69" s="87">
        <v>42586</v>
      </c>
      <c r="K69" s="84">
        <v>2</v>
      </c>
      <c r="L69" s="84">
        <v>2</v>
      </c>
      <c r="N69" s="16" t="str">
        <f t="shared" si="0"/>
        <v>Completed</v>
      </c>
      <c r="O69" s="19"/>
    </row>
    <row r="70" spans="1:15" x14ac:dyDescent="0.25">
      <c r="A70" s="12" t="s">
        <v>148</v>
      </c>
      <c r="B70" s="16" t="str">
        <f>IF(A70="","",VLOOKUP(A70,'Kinara Project Plan'!$B$4:$C$27,2,FALSE))</f>
        <v>UI Design Development</v>
      </c>
      <c r="C70" s="12" t="s">
        <v>85</v>
      </c>
      <c r="D70" s="16" t="str">
        <f>IF(C70="","",VLOOKUP(C70,Process!$C$2:$D$14,2))</f>
        <v>Loan Booking</v>
      </c>
      <c r="E70" s="12" t="s">
        <v>248</v>
      </c>
      <c r="F70" s="12" t="s">
        <v>239</v>
      </c>
      <c r="G70" s="87">
        <v>42585</v>
      </c>
      <c r="H70" s="87">
        <v>42587</v>
      </c>
      <c r="I70" s="87">
        <v>42585</v>
      </c>
      <c r="J70" s="87">
        <v>42586</v>
      </c>
      <c r="K70" s="84">
        <v>2</v>
      </c>
      <c r="L70" s="84">
        <v>2</v>
      </c>
      <c r="N70" s="16" t="str">
        <f t="shared" si="0"/>
        <v>Completed</v>
      </c>
      <c r="O70" s="19"/>
    </row>
    <row r="71" spans="1:15" x14ac:dyDescent="0.25">
      <c r="A71" s="12" t="s">
        <v>148</v>
      </c>
      <c r="B71" s="16" t="str">
        <f>IF(A71="","",VLOOKUP(A71,'Kinara Project Plan'!$B$4:$C$27,2,FALSE))</f>
        <v>UI Design Development</v>
      </c>
      <c r="C71" s="12" t="s">
        <v>85</v>
      </c>
      <c r="D71" s="16" t="str">
        <f>IF(C71="","",VLOOKUP(C71,Process!$C$2:$D$14,2))</f>
        <v>Loan Booking</v>
      </c>
      <c r="E71" s="12" t="s">
        <v>249</v>
      </c>
      <c r="F71" s="12" t="s">
        <v>239</v>
      </c>
      <c r="G71" s="87">
        <v>42585</v>
      </c>
      <c r="H71" s="87">
        <v>42587</v>
      </c>
      <c r="I71" s="87">
        <v>42585</v>
      </c>
      <c r="J71" s="87">
        <v>42587</v>
      </c>
      <c r="K71" s="84">
        <v>2</v>
      </c>
      <c r="L71" s="84">
        <v>2</v>
      </c>
      <c r="N71" s="16" t="str">
        <f t="shared" si="0"/>
        <v>Completed</v>
      </c>
      <c r="O71" s="19"/>
    </row>
    <row r="72" spans="1:15" x14ac:dyDescent="0.25">
      <c r="A72" s="12" t="s">
        <v>148</v>
      </c>
      <c r="B72" s="16" t="str">
        <f>IF(A72="","",VLOOKUP(A72,'Kinara Project Plan'!$B$4:$C$27,2,FALSE))</f>
        <v>UI Design Development</v>
      </c>
      <c r="C72" s="12" t="s">
        <v>85</v>
      </c>
      <c r="D72" s="16" t="str">
        <f>IF(C72="","",VLOOKUP(C72,Process!$C$2:$D$14,2))</f>
        <v>Loan Booking</v>
      </c>
      <c r="E72" s="12" t="s">
        <v>361</v>
      </c>
      <c r="F72" s="12" t="s">
        <v>239</v>
      </c>
      <c r="G72" s="87">
        <v>42594</v>
      </c>
      <c r="H72" s="87">
        <v>42597</v>
      </c>
      <c r="I72" s="87">
        <v>42598</v>
      </c>
      <c r="J72" s="91">
        <v>42598</v>
      </c>
      <c r="K72" s="84">
        <v>2</v>
      </c>
      <c r="L72" s="85"/>
      <c r="N72" s="16" t="str">
        <f>IF(A72="","",IF(I72="","Pending",IF(J72="","WIP","Completed")))</f>
        <v>Completed</v>
      </c>
      <c r="O72" s="19"/>
    </row>
    <row r="73" spans="1:15" x14ac:dyDescent="0.25">
      <c r="A73" s="12" t="s">
        <v>148</v>
      </c>
      <c r="B73" s="16" t="str">
        <f>IF(A73="","",VLOOKUP(A73,'Kinara Project Plan'!$B$4:$C$27,2,FALSE))</f>
        <v>UI Design Development</v>
      </c>
      <c r="C73" s="12" t="s">
        <v>85</v>
      </c>
      <c r="D73" s="16" t="str">
        <f>IF(C73="","",VLOOKUP(C73,Process!$C$2:$D$14,2))</f>
        <v>Loan Booking</v>
      </c>
      <c r="E73" s="12" t="s">
        <v>362</v>
      </c>
      <c r="F73" s="12" t="s">
        <v>239</v>
      </c>
      <c r="G73" s="87">
        <v>42594</v>
      </c>
      <c r="H73" s="87">
        <v>42597</v>
      </c>
      <c r="I73" s="91">
        <v>42598</v>
      </c>
      <c r="J73" s="91">
        <v>42598</v>
      </c>
      <c r="K73" s="84">
        <v>2</v>
      </c>
      <c r="L73" s="85"/>
      <c r="N73" s="16" t="str">
        <f t="shared" ref="N73:N79" si="4">IF(A73="","",IF(I73="","Pending",IF(J73="","WIP","Completed")))</f>
        <v>Completed</v>
      </c>
      <c r="O73" s="19"/>
    </row>
    <row r="74" spans="1:15" x14ac:dyDescent="0.25">
      <c r="A74" s="12" t="s">
        <v>148</v>
      </c>
      <c r="B74" s="16" t="str">
        <f>IF(A74="","",VLOOKUP(A74,'Kinara Project Plan'!$B$4:$C$27,2,FALSE))</f>
        <v>UI Design Development</v>
      </c>
      <c r="C74" s="12" t="s">
        <v>85</v>
      </c>
      <c r="D74" s="16" t="str">
        <f>IF(C74="","",VLOOKUP(C74,Process!$C$2:$D$14,2))</f>
        <v>Loan Booking</v>
      </c>
      <c r="E74" s="12" t="s">
        <v>363</v>
      </c>
      <c r="F74" s="12" t="s">
        <v>239</v>
      </c>
      <c r="G74" s="87">
        <v>42598</v>
      </c>
      <c r="H74" s="87">
        <v>42599</v>
      </c>
      <c r="I74" s="91">
        <v>42598</v>
      </c>
      <c r="J74" s="91">
        <v>42598</v>
      </c>
      <c r="K74" s="84">
        <v>2</v>
      </c>
      <c r="L74" s="85"/>
      <c r="N74" s="16" t="str">
        <f t="shared" si="4"/>
        <v>Completed</v>
      </c>
      <c r="O74" s="19"/>
    </row>
    <row r="75" spans="1:15" x14ac:dyDescent="0.25">
      <c r="A75" s="12" t="s">
        <v>148</v>
      </c>
      <c r="B75" s="16" t="str">
        <f>IF(A75="","",VLOOKUP(A75,'Kinara Project Plan'!$B$4:$C$27,2,FALSE))</f>
        <v>UI Design Development</v>
      </c>
      <c r="C75" s="12" t="s">
        <v>85</v>
      </c>
      <c r="D75" s="16" t="str">
        <f>IF(C75="","",VLOOKUP(C75,Process!$C$2:$D$14,2))</f>
        <v>Loan Booking</v>
      </c>
      <c r="E75" s="12" t="s">
        <v>364</v>
      </c>
      <c r="F75" s="12" t="s">
        <v>239</v>
      </c>
      <c r="G75" s="87">
        <v>42598</v>
      </c>
      <c r="H75" s="87">
        <v>42599</v>
      </c>
      <c r="I75" s="91">
        <v>42598</v>
      </c>
      <c r="J75" s="91">
        <v>42598</v>
      </c>
      <c r="K75" s="84">
        <v>2</v>
      </c>
      <c r="L75" s="85"/>
      <c r="N75" s="16" t="str">
        <f t="shared" si="4"/>
        <v>Completed</v>
      </c>
      <c r="O75" s="19"/>
    </row>
    <row r="76" spans="1:15" x14ac:dyDescent="0.25">
      <c r="A76" s="12" t="s">
        <v>148</v>
      </c>
      <c r="B76" s="16" t="str">
        <f>IF(A76="","",VLOOKUP(A76,'Kinara Project Plan'!$B$4:$C$27,2,FALSE))</f>
        <v>UI Design Development</v>
      </c>
      <c r="C76" s="12" t="s">
        <v>85</v>
      </c>
      <c r="D76" s="16" t="str">
        <f>IF(C76="","",VLOOKUP(C76,Process!$C$2:$D$14,2))</f>
        <v>Loan Booking</v>
      </c>
      <c r="E76" s="12" t="s">
        <v>365</v>
      </c>
      <c r="F76" s="12" t="s">
        <v>239</v>
      </c>
      <c r="G76" s="87">
        <v>42598</v>
      </c>
      <c r="H76" s="87">
        <v>42599</v>
      </c>
      <c r="I76" s="91">
        <v>42598</v>
      </c>
      <c r="J76" s="91">
        <v>42598</v>
      </c>
      <c r="K76" s="84">
        <v>2</v>
      </c>
      <c r="L76" s="85"/>
      <c r="N76" s="16" t="str">
        <f t="shared" si="4"/>
        <v>Completed</v>
      </c>
      <c r="O76" s="19"/>
    </row>
    <row r="77" spans="1:15" x14ac:dyDescent="0.25">
      <c r="A77" s="12" t="s">
        <v>148</v>
      </c>
      <c r="B77" s="16" t="str">
        <f>IF(A77="","",VLOOKUP(A77,'Kinara Project Plan'!$B$4:$C$27,2,FALSE))</f>
        <v>UI Design Development</v>
      </c>
      <c r="C77" s="12" t="s">
        <v>85</v>
      </c>
      <c r="D77" s="16" t="str">
        <f>IF(C77="","",VLOOKUP(C77,Process!$C$2:$D$14,2))</f>
        <v>Loan Booking</v>
      </c>
      <c r="E77" s="12" t="s">
        <v>366</v>
      </c>
      <c r="F77" s="12" t="s">
        <v>239</v>
      </c>
      <c r="G77" s="87">
        <v>42598</v>
      </c>
      <c r="H77" s="87">
        <v>42599</v>
      </c>
      <c r="I77" s="91">
        <v>42598</v>
      </c>
      <c r="J77" s="91">
        <v>42598</v>
      </c>
      <c r="K77" s="84">
        <v>2</v>
      </c>
      <c r="L77" s="85"/>
      <c r="N77" s="16" t="str">
        <f t="shared" si="4"/>
        <v>Completed</v>
      </c>
      <c r="O77" s="19"/>
    </row>
    <row r="78" spans="1:15" x14ac:dyDescent="0.25">
      <c r="A78" s="12" t="s">
        <v>148</v>
      </c>
      <c r="B78" s="16" t="str">
        <f>IF(A78="","",VLOOKUP(A78,'Kinara Project Plan'!$B$4:$C$27,2,FALSE))</f>
        <v>UI Design Development</v>
      </c>
      <c r="C78" s="12" t="s">
        <v>85</v>
      </c>
      <c r="D78" s="16" t="str">
        <f>IF(C78="","",VLOOKUP(C78,Process!$C$2:$D$14,2))</f>
        <v>Loan Booking</v>
      </c>
      <c r="E78" s="12" t="s">
        <v>367</v>
      </c>
      <c r="F78" s="12" t="s">
        <v>239</v>
      </c>
      <c r="G78" s="87">
        <v>42600</v>
      </c>
      <c r="H78" s="87">
        <v>42600</v>
      </c>
      <c r="I78" s="91">
        <v>42598</v>
      </c>
      <c r="J78" s="91">
        <v>42598</v>
      </c>
      <c r="K78" s="84">
        <v>2</v>
      </c>
      <c r="L78" s="85"/>
      <c r="N78" s="16" t="str">
        <f t="shared" si="4"/>
        <v>Completed</v>
      </c>
      <c r="O78" s="19"/>
    </row>
    <row r="79" spans="1:15" x14ac:dyDescent="0.25">
      <c r="A79" s="12" t="s">
        <v>148</v>
      </c>
      <c r="B79" s="16" t="str">
        <f>IF(A79="","",VLOOKUP(A79,'Kinara Project Plan'!$B$4:$C$27,2,FALSE))</f>
        <v>UI Design Development</v>
      </c>
      <c r="C79" s="12" t="s">
        <v>85</v>
      </c>
      <c r="D79" s="16" t="str">
        <f>IF(C79="","",VLOOKUP(C79,Process!$C$2:$D$14,2))</f>
        <v>Loan Booking</v>
      </c>
      <c r="E79" s="12" t="s">
        <v>368</v>
      </c>
      <c r="F79" s="12" t="s">
        <v>239</v>
      </c>
      <c r="G79" s="87">
        <v>42600</v>
      </c>
      <c r="H79" s="87">
        <v>42600</v>
      </c>
      <c r="I79" s="91">
        <v>42598</v>
      </c>
      <c r="J79" s="91">
        <v>42598</v>
      </c>
      <c r="K79" s="84">
        <v>2</v>
      </c>
      <c r="L79" s="85"/>
      <c r="N79" s="16" t="str">
        <f t="shared" si="4"/>
        <v>Completed</v>
      </c>
      <c r="O79" s="19"/>
    </row>
    <row r="80" spans="1:15" x14ac:dyDescent="0.25">
      <c r="A80" s="12" t="s">
        <v>148</v>
      </c>
      <c r="B80" s="16" t="str">
        <f>IF(A80="","",VLOOKUP(A80,'Kinara Project Plan'!$B$4:$C$27,2,FALSE))</f>
        <v>UI Design Development</v>
      </c>
      <c r="C80" s="12" t="s">
        <v>90</v>
      </c>
      <c r="D80" s="16" t="str">
        <f>IF(C80="","",VLOOKUP(C80,Process!$C$2:$D$14,2))</f>
        <v>ACH/PDC Process</v>
      </c>
      <c r="E80" s="12" t="s">
        <v>250</v>
      </c>
      <c r="F80" s="12" t="s">
        <v>348</v>
      </c>
      <c r="G80" s="87">
        <v>42587</v>
      </c>
      <c r="H80" s="87">
        <v>42590</v>
      </c>
      <c r="I80" s="87">
        <v>42600</v>
      </c>
      <c r="J80" s="87">
        <v>42600</v>
      </c>
      <c r="K80" s="84">
        <v>2</v>
      </c>
      <c r="L80" s="84">
        <v>2</v>
      </c>
      <c r="N80" s="16" t="str">
        <f t="shared" si="0"/>
        <v>Completed</v>
      </c>
      <c r="O80" s="19"/>
    </row>
    <row r="81" spans="1:15" x14ac:dyDescent="0.25">
      <c r="A81" s="12" t="s">
        <v>148</v>
      </c>
      <c r="B81" s="16" t="str">
        <f>IF(A81="","",VLOOKUP(A81,'Kinara Project Plan'!$B$4:$C$27,2,FALSE))</f>
        <v>UI Design Development</v>
      </c>
      <c r="C81" s="12" t="s">
        <v>90</v>
      </c>
      <c r="D81" s="16" t="str">
        <f>IF(C81="","",VLOOKUP(C81,Process!$C$2:$D$14,2))</f>
        <v>ACH/PDC Process</v>
      </c>
      <c r="E81" s="12" t="s">
        <v>251</v>
      </c>
      <c r="F81" s="12" t="s">
        <v>239</v>
      </c>
      <c r="G81" s="87">
        <v>42587</v>
      </c>
      <c r="H81" s="87">
        <v>42590</v>
      </c>
      <c r="I81" s="87">
        <v>42587</v>
      </c>
      <c r="J81" s="87">
        <v>42590</v>
      </c>
      <c r="K81" s="84">
        <v>2</v>
      </c>
      <c r="L81" s="84">
        <v>2</v>
      </c>
      <c r="N81" s="16" t="str">
        <f t="shared" si="0"/>
        <v>Completed</v>
      </c>
      <c r="O81" s="19"/>
    </row>
    <row r="82" spans="1:15" x14ac:dyDescent="0.25">
      <c r="A82" s="12" t="s">
        <v>148</v>
      </c>
      <c r="B82" s="16" t="str">
        <f>IF(A82="","",VLOOKUP(A82,'Kinara Project Plan'!$B$4:$C$27,2,FALSE))</f>
        <v>UI Design Development</v>
      </c>
      <c r="C82" s="12" t="s">
        <v>90</v>
      </c>
      <c r="D82" s="16" t="str">
        <f>IF(C82="","",VLOOKUP(C82,Process!$C$2:$D$14,2))</f>
        <v>ACH/PDC Process</v>
      </c>
      <c r="E82" s="12" t="s">
        <v>252</v>
      </c>
      <c r="F82" s="12" t="s">
        <v>239</v>
      </c>
      <c r="G82" s="87">
        <v>42587</v>
      </c>
      <c r="H82" s="87">
        <v>42590</v>
      </c>
      <c r="I82" s="87">
        <v>42587</v>
      </c>
      <c r="J82" s="87">
        <v>42590</v>
      </c>
      <c r="K82" s="84">
        <v>2</v>
      </c>
      <c r="L82" s="84">
        <v>2</v>
      </c>
      <c r="N82" s="16" t="str">
        <f t="shared" si="0"/>
        <v>Completed</v>
      </c>
      <c r="O82" s="19"/>
    </row>
    <row r="83" spans="1:15" x14ac:dyDescent="0.25">
      <c r="A83" s="12" t="s">
        <v>148</v>
      </c>
      <c r="B83" s="16" t="str">
        <f>IF(A83="","",VLOOKUP(A83,'Kinara Project Plan'!$B$4:$C$27,2,FALSE))</f>
        <v>UI Design Development</v>
      </c>
      <c r="C83" s="12" t="s">
        <v>90</v>
      </c>
      <c r="D83" s="16" t="str">
        <f>IF(C83="","",VLOOKUP(C83,Process!$C$2:$D$14,2))</f>
        <v>ACH/PDC Process</v>
      </c>
      <c r="E83" s="12" t="s">
        <v>253</v>
      </c>
      <c r="F83" s="12" t="s">
        <v>239</v>
      </c>
      <c r="G83" s="87">
        <v>42590</v>
      </c>
      <c r="H83" s="87">
        <v>42591</v>
      </c>
      <c r="I83" s="87">
        <v>42587</v>
      </c>
      <c r="J83" s="87">
        <v>42590</v>
      </c>
      <c r="K83" s="84">
        <v>2</v>
      </c>
      <c r="L83" s="84">
        <v>2</v>
      </c>
      <c r="N83" s="16" t="str">
        <f t="shared" si="0"/>
        <v>Completed</v>
      </c>
      <c r="O83" s="19"/>
    </row>
    <row r="84" spans="1:15" x14ac:dyDescent="0.25">
      <c r="A84" s="12" t="s">
        <v>148</v>
      </c>
      <c r="B84" s="16" t="str">
        <f>IF(A84="","",VLOOKUP(A84,'Kinara Project Plan'!$B$4:$C$27,2,FALSE))</f>
        <v>UI Design Development</v>
      </c>
      <c r="C84" s="12" t="s">
        <v>90</v>
      </c>
      <c r="D84" s="16" t="str">
        <f>IF(C84="","",VLOOKUP(C84,Process!$C$2:$D$14,2))</f>
        <v>ACH/PDC Process</v>
      </c>
      <c r="E84" s="12" t="s">
        <v>391</v>
      </c>
      <c r="F84" s="12" t="s">
        <v>239</v>
      </c>
      <c r="G84" s="87">
        <v>42590</v>
      </c>
      <c r="H84" s="87">
        <v>42591</v>
      </c>
      <c r="K84" s="84">
        <v>2</v>
      </c>
      <c r="L84" s="85"/>
      <c r="N84" s="16" t="str">
        <f t="shared" ref="N84:N143" si="5">IF(A84="","",IF(I84="","Pending",IF(J84="","WIP","Completed")))</f>
        <v>Pending</v>
      </c>
      <c r="O84" s="19"/>
    </row>
    <row r="85" spans="1:15" x14ac:dyDescent="0.25">
      <c r="A85" s="12" t="s">
        <v>148</v>
      </c>
      <c r="B85" s="16" t="str">
        <f>IF(A85="","",VLOOKUP(A85,'Kinara Project Plan'!$B$4:$C$27,2,FALSE))</f>
        <v>UI Design Development</v>
      </c>
      <c r="C85" s="12" t="s">
        <v>90</v>
      </c>
      <c r="D85" s="16" t="str">
        <f>IF(C85="","",VLOOKUP(C85,Process!$C$2:$D$14,2))</f>
        <v>ACH/PDC Process</v>
      </c>
      <c r="E85" s="12" t="s">
        <v>254</v>
      </c>
      <c r="F85" s="12" t="s">
        <v>239</v>
      </c>
      <c r="G85" s="87">
        <v>42590</v>
      </c>
      <c r="H85" s="87">
        <v>42591</v>
      </c>
      <c r="K85" s="84">
        <v>2</v>
      </c>
      <c r="L85" s="85"/>
      <c r="N85" s="16" t="str">
        <f t="shared" si="5"/>
        <v>Pending</v>
      </c>
      <c r="O85" s="19"/>
    </row>
    <row r="86" spans="1:15" x14ac:dyDescent="0.25">
      <c r="A86" s="12" t="s">
        <v>148</v>
      </c>
      <c r="B86" s="16" t="str">
        <f>IF(A86="","",VLOOKUP(A86,'Kinara Project Plan'!$B$4:$C$27,2,FALSE))</f>
        <v>UI Design Development</v>
      </c>
      <c r="C86" s="12" t="s">
        <v>88</v>
      </c>
      <c r="D86" s="16" t="str">
        <f>IF(C86="","",VLOOKUP(C86,Process!$C$2:$D$14,2))</f>
        <v>Collections</v>
      </c>
      <c r="E86" s="12" t="s">
        <v>255</v>
      </c>
      <c r="F86" s="12" t="s">
        <v>263</v>
      </c>
      <c r="G86" s="87">
        <v>42590</v>
      </c>
      <c r="H86" s="87">
        <v>42591</v>
      </c>
      <c r="I86" s="91">
        <v>42590</v>
      </c>
      <c r="J86" s="91">
        <v>42591</v>
      </c>
      <c r="K86" s="84">
        <v>2</v>
      </c>
      <c r="L86" s="85"/>
      <c r="N86" s="16" t="str">
        <f t="shared" si="5"/>
        <v>Completed</v>
      </c>
      <c r="O86" s="19"/>
    </row>
    <row r="87" spans="1:15" x14ac:dyDescent="0.25">
      <c r="A87" s="12" t="s">
        <v>148</v>
      </c>
      <c r="B87" s="16" t="str">
        <f>IF(A87="","",VLOOKUP(A87,'Kinara Project Plan'!$B$4:$C$27,2,FALSE))</f>
        <v>UI Design Development</v>
      </c>
      <c r="C87" s="12" t="s">
        <v>88</v>
      </c>
      <c r="D87" s="16" t="str">
        <f>IF(C87="","",VLOOKUP(C87,Process!$C$2:$D$14,2))</f>
        <v>Collections</v>
      </c>
      <c r="E87" s="12" t="s">
        <v>256</v>
      </c>
      <c r="F87" s="12" t="s">
        <v>263</v>
      </c>
      <c r="G87" s="87">
        <v>42590</v>
      </c>
      <c r="H87" s="87">
        <v>42591</v>
      </c>
      <c r="I87" s="91">
        <v>42590</v>
      </c>
      <c r="J87" s="91">
        <v>42591</v>
      </c>
      <c r="K87" s="84">
        <v>2</v>
      </c>
      <c r="L87" s="85"/>
      <c r="N87" s="16" t="str">
        <f t="shared" si="5"/>
        <v>Completed</v>
      </c>
      <c r="O87" s="19"/>
    </row>
    <row r="88" spans="1:15" x14ac:dyDescent="0.25">
      <c r="A88" s="12" t="s">
        <v>148</v>
      </c>
      <c r="B88" s="16" t="str">
        <f>IF(A88="","",VLOOKUP(A88,'Kinara Project Plan'!$B$4:$C$27,2,FALSE))</f>
        <v>UI Design Development</v>
      </c>
      <c r="C88" s="12" t="s">
        <v>88</v>
      </c>
      <c r="D88" s="16" t="str">
        <f>IF(C88="","",VLOOKUP(C88,Process!$C$2:$D$14,2))</f>
        <v>Collections</v>
      </c>
      <c r="E88" s="12" t="s">
        <v>390</v>
      </c>
      <c r="F88" s="12" t="s">
        <v>263</v>
      </c>
      <c r="G88" s="87">
        <v>42590</v>
      </c>
      <c r="H88" s="87">
        <v>42591</v>
      </c>
      <c r="I88" s="91">
        <v>42590</v>
      </c>
      <c r="J88" s="91">
        <v>42591</v>
      </c>
      <c r="K88" s="84">
        <v>2</v>
      </c>
      <c r="L88" s="85"/>
      <c r="N88" s="16" t="str">
        <f t="shared" si="5"/>
        <v>Completed</v>
      </c>
      <c r="O88" s="19"/>
    </row>
    <row r="89" spans="1:15" x14ac:dyDescent="0.25">
      <c r="A89" s="12" t="s">
        <v>148</v>
      </c>
      <c r="B89" s="16" t="str">
        <f>IF(A89="","",VLOOKUP(A89,'Kinara Project Plan'!$B$4:$C$27,2,FALSE))</f>
        <v>UI Design Development</v>
      </c>
      <c r="C89" s="12" t="s">
        <v>88</v>
      </c>
      <c r="D89" s="16" t="str">
        <f>IF(C89="","",VLOOKUP(C89,Process!$C$2:$D$14,2))</f>
        <v>Collections</v>
      </c>
      <c r="E89" s="12" t="s">
        <v>257</v>
      </c>
      <c r="F89" s="12" t="s">
        <v>263</v>
      </c>
      <c r="G89" s="87">
        <v>42592</v>
      </c>
      <c r="H89" s="87">
        <v>42593</v>
      </c>
      <c r="I89" s="87">
        <v>42600</v>
      </c>
      <c r="J89" s="87">
        <v>42600</v>
      </c>
      <c r="K89" s="84">
        <v>2</v>
      </c>
      <c r="L89" s="85">
        <v>2</v>
      </c>
      <c r="N89" s="16" t="str">
        <f t="shared" si="5"/>
        <v>Completed</v>
      </c>
      <c r="O89" s="19"/>
    </row>
    <row r="90" spans="1:15" x14ac:dyDescent="0.25">
      <c r="A90" s="12" t="s">
        <v>148</v>
      </c>
      <c r="B90" s="16" t="str">
        <f>IF(A90="","",VLOOKUP(A90,'Kinara Project Plan'!$B$4:$C$27,2,FALSE))</f>
        <v>UI Design Development</v>
      </c>
      <c r="C90" s="12" t="s">
        <v>88</v>
      </c>
      <c r="D90" s="16" t="str">
        <f>IF(C90="","",VLOOKUP(C90,Process!$C$2:$D$14,2))</f>
        <v>Collections</v>
      </c>
      <c r="E90" s="12" t="s">
        <v>258</v>
      </c>
      <c r="F90" s="12" t="s">
        <v>263</v>
      </c>
      <c r="G90" s="87">
        <v>42592</v>
      </c>
      <c r="H90" s="87">
        <v>42593</v>
      </c>
      <c r="I90" s="91">
        <v>42600</v>
      </c>
      <c r="J90" s="91">
        <v>42600</v>
      </c>
      <c r="K90" s="84">
        <v>2</v>
      </c>
      <c r="L90" s="85">
        <v>2</v>
      </c>
      <c r="N90" s="16" t="str">
        <f t="shared" si="5"/>
        <v>Completed</v>
      </c>
      <c r="O90" s="19"/>
    </row>
    <row r="91" spans="1:15" x14ac:dyDescent="0.25">
      <c r="A91" s="12" t="s">
        <v>148</v>
      </c>
      <c r="B91" s="16" t="str">
        <f>IF(A91="","",VLOOKUP(A91,'Kinara Project Plan'!$B$4:$C$27,2,FALSE))</f>
        <v>UI Design Development</v>
      </c>
      <c r="C91" s="12" t="s">
        <v>88</v>
      </c>
      <c r="D91" s="16" t="str">
        <f>IF(C91="","",VLOOKUP(C91,Process!$C$2:$D$14,2))</f>
        <v>Collections</v>
      </c>
      <c r="E91" s="12" t="s">
        <v>259</v>
      </c>
      <c r="F91" s="12" t="s">
        <v>263</v>
      </c>
      <c r="G91" s="87">
        <v>42592</v>
      </c>
      <c r="H91" s="87">
        <v>42593</v>
      </c>
      <c r="I91" s="91">
        <v>42600</v>
      </c>
      <c r="J91" s="91">
        <v>42600</v>
      </c>
      <c r="K91" s="84">
        <v>2</v>
      </c>
      <c r="L91" s="85">
        <v>2</v>
      </c>
      <c r="N91" s="16" t="str">
        <f t="shared" si="5"/>
        <v>Completed</v>
      </c>
      <c r="O91" s="19"/>
    </row>
    <row r="92" spans="1:15" x14ac:dyDescent="0.25">
      <c r="A92" s="12" t="s">
        <v>148</v>
      </c>
      <c r="B92" s="16" t="str">
        <f>IF(A92="","",VLOOKUP(A92,'Kinara Project Plan'!$B$4:$C$27,2,FALSE))</f>
        <v>UI Design Development</v>
      </c>
      <c r="C92" s="12" t="s">
        <v>88</v>
      </c>
      <c r="D92" s="16" t="str">
        <f>IF(C92="","",VLOOKUP(C92,Process!$C$2:$D$14,2))</f>
        <v>Collections</v>
      </c>
      <c r="E92" s="12" t="s">
        <v>260</v>
      </c>
      <c r="F92" s="12" t="s">
        <v>263</v>
      </c>
      <c r="G92" s="87">
        <v>42594</v>
      </c>
      <c r="H92" s="87">
        <v>42595</v>
      </c>
      <c r="I92" s="91">
        <v>42598</v>
      </c>
      <c r="J92" s="91">
        <v>42598</v>
      </c>
      <c r="K92" s="84">
        <v>2</v>
      </c>
      <c r="L92" s="85">
        <v>2</v>
      </c>
      <c r="N92" s="16" t="str">
        <f t="shared" si="5"/>
        <v>Completed</v>
      </c>
      <c r="O92" s="19"/>
    </row>
    <row r="93" spans="1:15" x14ac:dyDescent="0.25">
      <c r="A93" s="12" t="s">
        <v>148</v>
      </c>
      <c r="B93" s="16" t="str">
        <f>IF(A93="","",VLOOKUP(A93,'Kinara Project Plan'!$B$4:$C$27,2,FALSE))</f>
        <v>UI Design Development</v>
      </c>
      <c r="C93" s="12" t="s">
        <v>88</v>
      </c>
      <c r="D93" s="16" t="str">
        <f>IF(C93="","",VLOOKUP(C93,Process!$C$2:$D$14,2))</f>
        <v>Collections</v>
      </c>
      <c r="E93" s="12" t="s">
        <v>261</v>
      </c>
      <c r="F93" s="12" t="s">
        <v>263</v>
      </c>
      <c r="G93" s="87">
        <v>42594</v>
      </c>
      <c r="H93" s="87">
        <v>42595</v>
      </c>
      <c r="I93" s="91">
        <v>42598</v>
      </c>
      <c r="J93" s="91">
        <v>42598</v>
      </c>
      <c r="K93" s="84">
        <v>2</v>
      </c>
      <c r="L93" s="85">
        <v>2</v>
      </c>
      <c r="N93" s="16" t="str">
        <f t="shared" si="5"/>
        <v>Completed</v>
      </c>
      <c r="O93" s="19"/>
    </row>
    <row r="94" spans="1:15" x14ac:dyDescent="0.25">
      <c r="A94" s="12" t="s">
        <v>148</v>
      </c>
      <c r="B94" s="16" t="str">
        <f>IF(A94="","",VLOOKUP(A94,'Kinara Project Plan'!$B$4:$C$27,2,FALSE))</f>
        <v>UI Design Development</v>
      </c>
      <c r="C94" s="12" t="s">
        <v>88</v>
      </c>
      <c r="D94" s="16" t="str">
        <f>IF(C94="","",VLOOKUP(C94,Process!$C$2:$D$14,2))</f>
        <v>Collections</v>
      </c>
      <c r="E94" s="12" t="s">
        <v>262</v>
      </c>
      <c r="F94" s="12" t="s">
        <v>263</v>
      </c>
      <c r="G94" s="87">
        <v>42594</v>
      </c>
      <c r="H94" s="87">
        <v>42595</v>
      </c>
      <c r="I94" s="87">
        <v>42600</v>
      </c>
      <c r="J94" s="87">
        <v>42600</v>
      </c>
      <c r="K94" s="84">
        <v>2</v>
      </c>
      <c r="L94" s="85">
        <v>2</v>
      </c>
      <c r="N94" s="16" t="str">
        <f t="shared" si="5"/>
        <v>Completed</v>
      </c>
      <c r="O94" s="19"/>
    </row>
    <row r="95" spans="1:15" x14ac:dyDescent="0.25">
      <c r="A95" s="12" t="s">
        <v>148</v>
      </c>
      <c r="B95" s="16" t="str">
        <f>IF(A95="","",VLOOKUP(A95,'Kinara Project Plan'!$B$4:$C$27,2,FALSE))</f>
        <v>UI Design Development</v>
      </c>
      <c r="C95" s="12" t="s">
        <v>88</v>
      </c>
      <c r="D95" s="16" t="str">
        <f>IF(C95="","",VLOOKUP(C95,Process!$C$2:$D$14,2))</f>
        <v>Collections</v>
      </c>
      <c r="E95" s="12" t="s">
        <v>373</v>
      </c>
      <c r="F95" s="12" t="s">
        <v>263</v>
      </c>
      <c r="G95" s="87">
        <v>42594</v>
      </c>
      <c r="H95" s="87">
        <v>42595</v>
      </c>
      <c r="I95" s="91">
        <v>42600</v>
      </c>
      <c r="J95" s="91">
        <v>42600</v>
      </c>
      <c r="K95" s="84">
        <v>2</v>
      </c>
      <c r="L95" s="85">
        <v>2</v>
      </c>
      <c r="N95" s="16" t="str">
        <f t="shared" si="5"/>
        <v>Completed</v>
      </c>
      <c r="O95" s="19"/>
    </row>
    <row r="96" spans="1:15" x14ac:dyDescent="0.25">
      <c r="A96" s="12" t="s">
        <v>148</v>
      </c>
      <c r="B96" s="16" t="str">
        <f>IF(A96="","",VLOOKUP(A96,'Kinara Project Plan'!$B$4:$C$27,2,FALSE))</f>
        <v>UI Design Development</v>
      </c>
      <c r="C96" s="12" t="s">
        <v>91</v>
      </c>
      <c r="D96" s="16" t="str">
        <f>IF(C96="","",VLOOKUP(C96,Process!$C$2:$D$14,2))</f>
        <v>Writeoff</v>
      </c>
      <c r="E96" s="12" t="s">
        <v>264</v>
      </c>
      <c r="F96" s="12" t="s">
        <v>239</v>
      </c>
      <c r="G96" s="87">
        <v>42592</v>
      </c>
      <c r="H96" s="87">
        <v>42593</v>
      </c>
      <c r="K96" s="84">
        <v>2</v>
      </c>
      <c r="L96" s="85"/>
      <c r="N96" s="16" t="str">
        <f t="shared" si="5"/>
        <v>Pending</v>
      </c>
      <c r="O96" s="19"/>
    </row>
    <row r="97" spans="1:15" x14ac:dyDescent="0.25">
      <c r="A97" s="12" t="s">
        <v>148</v>
      </c>
      <c r="B97" s="16" t="str">
        <f>IF(A97="","",VLOOKUP(A97,'Kinara Project Plan'!$B$4:$C$27,2,FALSE))</f>
        <v>UI Design Development</v>
      </c>
      <c r="C97" s="12" t="s">
        <v>97</v>
      </c>
      <c r="D97" s="16" t="str">
        <f>IF(C97="","",VLOOKUP(C97,Process!$C$2:$D$14,2))</f>
        <v>Restructuring</v>
      </c>
      <c r="E97" s="12" t="s">
        <v>265</v>
      </c>
      <c r="F97" s="12" t="s">
        <v>239</v>
      </c>
      <c r="G97" s="87">
        <v>42592</v>
      </c>
      <c r="H97" s="87">
        <v>42593</v>
      </c>
      <c r="K97" s="84">
        <v>2</v>
      </c>
      <c r="L97" s="85"/>
      <c r="N97" s="16" t="str">
        <f t="shared" si="5"/>
        <v>Pending</v>
      </c>
      <c r="O97" s="19"/>
    </row>
    <row r="98" spans="1:15" x14ac:dyDescent="0.25">
      <c r="A98" s="12" t="s">
        <v>148</v>
      </c>
      <c r="B98" s="16" t="str">
        <f>IF(A98="","",VLOOKUP(A98,'Kinara Project Plan'!$B$4:$C$27,2,FALSE))</f>
        <v>UI Design Development</v>
      </c>
      <c r="C98" s="12" t="s">
        <v>97</v>
      </c>
      <c r="D98" s="16" t="str">
        <f>IF(C98="","",VLOOKUP(C98,Process!$C$2:$D$14,2))</f>
        <v>Restructuring</v>
      </c>
      <c r="E98" s="12" t="s">
        <v>266</v>
      </c>
      <c r="F98" s="12" t="s">
        <v>239</v>
      </c>
      <c r="G98" s="87">
        <v>42592</v>
      </c>
      <c r="H98" s="87">
        <v>42593</v>
      </c>
      <c r="K98" s="84">
        <v>2</v>
      </c>
      <c r="L98" s="85"/>
      <c r="N98" s="16" t="str">
        <f t="shared" si="5"/>
        <v>Pending</v>
      </c>
      <c r="O98" s="19"/>
    </row>
    <row r="99" spans="1:15" x14ac:dyDescent="0.25">
      <c r="A99" s="12" t="s">
        <v>148</v>
      </c>
      <c r="B99" s="16" t="str">
        <f>IF(A99="","",VLOOKUP(A99,'Kinara Project Plan'!$B$4:$C$27,2,FALSE))</f>
        <v>UI Design Development</v>
      </c>
      <c r="C99" s="12" t="s">
        <v>97</v>
      </c>
      <c r="D99" s="16" t="str">
        <f>IF(C99="","",VLOOKUP(C99,Process!$C$2:$D$14,2))</f>
        <v>Restructuring</v>
      </c>
      <c r="E99" s="12" t="s">
        <v>267</v>
      </c>
      <c r="F99" s="12" t="s">
        <v>239</v>
      </c>
      <c r="G99" s="87">
        <v>42594</v>
      </c>
      <c r="H99" s="87">
        <v>42595</v>
      </c>
      <c r="K99" s="84">
        <v>2</v>
      </c>
      <c r="L99" s="85"/>
      <c r="N99" s="16" t="str">
        <f t="shared" si="5"/>
        <v>Pending</v>
      </c>
      <c r="O99" s="19"/>
    </row>
    <row r="100" spans="1:15" x14ac:dyDescent="0.25">
      <c r="A100" s="89" t="s">
        <v>232</v>
      </c>
      <c r="B100" s="16" t="str">
        <f>IF(A100="","",VLOOKUP(A100,'[1]Kinara Project Plan'!$B$4:$C$25,2,FALSE))</f>
        <v>UI Integration with Services</v>
      </c>
      <c r="C100" s="12" t="s">
        <v>85</v>
      </c>
      <c r="D100" s="16" t="str">
        <f>IF(C100="","",VLOOKUP(C100,[1]Process!$C$2:$D$14,2))</f>
        <v>Loan Booking</v>
      </c>
      <c r="E100" s="12" t="s">
        <v>369</v>
      </c>
      <c r="F100" s="12" t="s">
        <v>350</v>
      </c>
      <c r="G100" s="87">
        <v>42598</v>
      </c>
      <c r="H100" s="87">
        <v>42607</v>
      </c>
      <c r="K100" s="70">
        <v>1</v>
      </c>
      <c r="L100" s="85"/>
      <c r="N100" s="16"/>
      <c r="O100" s="19"/>
    </row>
    <row r="101" spans="1:15" x14ac:dyDescent="0.25">
      <c r="A101" s="89" t="s">
        <v>232</v>
      </c>
      <c r="B101" s="16" t="str">
        <f>IF(A101="","",VLOOKUP(A101,'[1]Kinara Project Plan'!$B$4:$C$25,2,FALSE))</f>
        <v>UI Integration with Services</v>
      </c>
      <c r="C101" s="12" t="s">
        <v>85</v>
      </c>
      <c r="D101" s="16" t="str">
        <f>IF(C101="","",VLOOKUP(C101,[1]Process!$C$2:$D$14,2))</f>
        <v>Loan Booking</v>
      </c>
      <c r="E101" s="12" t="s">
        <v>370</v>
      </c>
      <c r="F101" s="12" t="s">
        <v>350</v>
      </c>
      <c r="G101" s="87">
        <v>42598</v>
      </c>
      <c r="H101" s="87">
        <v>42607</v>
      </c>
      <c r="K101" s="70">
        <v>3</v>
      </c>
      <c r="L101" s="85"/>
      <c r="N101" s="16"/>
      <c r="O101" s="19"/>
    </row>
    <row r="102" spans="1:15" x14ac:dyDescent="0.25">
      <c r="A102" s="12" t="s">
        <v>232</v>
      </c>
      <c r="B102" s="16" t="str">
        <f>IF(A102="","",VLOOKUP(A102,'Kinara Project Plan'!$B$4:$C$27,2,FALSE))</f>
        <v>UI Integration with Services</v>
      </c>
      <c r="C102" s="12" t="s">
        <v>85</v>
      </c>
      <c r="D102" s="16" t="str">
        <f>IF(C102="","",VLOOKUP(C102,Process!$C$2:$D$14,2))</f>
        <v>Loan Booking</v>
      </c>
      <c r="E102" s="12" t="s">
        <v>268</v>
      </c>
      <c r="F102" s="12" t="s">
        <v>350</v>
      </c>
      <c r="G102" s="87">
        <v>42598</v>
      </c>
      <c r="H102" s="87">
        <v>42607</v>
      </c>
      <c r="K102" s="70">
        <v>0.5</v>
      </c>
      <c r="L102" s="85"/>
      <c r="N102" s="16" t="str">
        <f t="shared" si="5"/>
        <v>Pending</v>
      </c>
      <c r="O102" s="19"/>
    </row>
    <row r="103" spans="1:15" x14ac:dyDescent="0.25">
      <c r="A103" s="12" t="s">
        <v>232</v>
      </c>
      <c r="B103" s="16" t="str">
        <f>IF(A103="","",VLOOKUP(A103,'Kinara Project Plan'!$B$4:$C$27,2,FALSE))</f>
        <v>UI Integration with Services</v>
      </c>
      <c r="C103" s="12" t="s">
        <v>85</v>
      </c>
      <c r="D103" s="16" t="str">
        <f>IF(C103="","",VLOOKUP(C103,Process!$C$2:$D$14,2))</f>
        <v>Loan Booking</v>
      </c>
      <c r="E103" s="12" t="s">
        <v>269</v>
      </c>
      <c r="F103" s="12" t="s">
        <v>350</v>
      </c>
      <c r="G103" s="87">
        <v>42598</v>
      </c>
      <c r="H103" s="87">
        <v>42607</v>
      </c>
      <c r="K103" s="70">
        <v>1.5</v>
      </c>
      <c r="L103" s="85"/>
      <c r="N103" s="16" t="str">
        <f t="shared" si="5"/>
        <v>Pending</v>
      </c>
      <c r="O103" s="19"/>
    </row>
    <row r="104" spans="1:15" x14ac:dyDescent="0.25">
      <c r="A104" s="12" t="s">
        <v>232</v>
      </c>
      <c r="B104" s="16" t="str">
        <f>IF(A104="","",VLOOKUP(A104,'Kinara Project Plan'!$B$4:$C$27,2,FALSE))</f>
        <v>UI Integration with Services</v>
      </c>
      <c r="C104" s="12" t="s">
        <v>85</v>
      </c>
      <c r="D104" s="16" t="str">
        <f>IF(C104="","",VLOOKUP(C104,Process!$C$2:$D$14,2))</f>
        <v>Loan Booking</v>
      </c>
      <c r="E104" s="12" t="s">
        <v>270</v>
      </c>
      <c r="F104" s="12" t="s">
        <v>350</v>
      </c>
      <c r="G104" s="87">
        <v>42598</v>
      </c>
      <c r="H104" s="87">
        <v>42607</v>
      </c>
      <c r="K104" s="70">
        <v>0.5</v>
      </c>
      <c r="L104" s="85"/>
      <c r="N104" s="16" t="str">
        <f t="shared" si="5"/>
        <v>Pending</v>
      </c>
      <c r="O104" s="19"/>
    </row>
    <row r="105" spans="1:15" x14ac:dyDescent="0.25">
      <c r="A105" s="12" t="s">
        <v>232</v>
      </c>
      <c r="B105" s="16" t="str">
        <f>IF(A105="","",VLOOKUP(A105,'Kinara Project Plan'!$B$4:$C$27,2,FALSE))</f>
        <v>UI Integration with Services</v>
      </c>
      <c r="C105" s="12" t="s">
        <v>85</v>
      </c>
      <c r="D105" s="16" t="str">
        <f>IF(C105="","",VLOOKUP(C105,Process!$C$2:$D$14,2))</f>
        <v>Loan Booking</v>
      </c>
      <c r="E105" s="12" t="s">
        <v>271</v>
      </c>
      <c r="F105" s="12" t="s">
        <v>350</v>
      </c>
      <c r="G105" s="87">
        <v>42598</v>
      </c>
      <c r="H105" s="87">
        <v>42607</v>
      </c>
      <c r="K105" s="70">
        <v>0.5</v>
      </c>
      <c r="L105" s="85"/>
      <c r="N105" s="16" t="str">
        <f t="shared" si="5"/>
        <v>Pending</v>
      </c>
      <c r="O105" s="19"/>
    </row>
    <row r="106" spans="1:15" x14ac:dyDescent="0.25">
      <c r="A106" s="12" t="s">
        <v>232</v>
      </c>
      <c r="B106" s="16" t="str">
        <f>IF(A106="","",VLOOKUP(A106,'Kinara Project Plan'!$B$4:$C$27,2,FALSE))</f>
        <v>UI Integration with Services</v>
      </c>
      <c r="C106" s="12" t="s">
        <v>85</v>
      </c>
      <c r="D106" s="16" t="str">
        <f>IF(C106="","",VLOOKUP(C106,Process!$C$2:$D$14,2))</f>
        <v>Loan Booking</v>
      </c>
      <c r="E106" s="12" t="s">
        <v>272</v>
      </c>
      <c r="F106" s="12" t="s">
        <v>350</v>
      </c>
      <c r="G106" s="87">
        <v>42598</v>
      </c>
      <c r="H106" s="87">
        <v>42607</v>
      </c>
      <c r="K106" s="70">
        <v>1.5</v>
      </c>
      <c r="L106" s="85"/>
      <c r="N106" s="16" t="str">
        <f t="shared" si="5"/>
        <v>Pending</v>
      </c>
      <c r="O106" s="19"/>
    </row>
    <row r="107" spans="1:15" x14ac:dyDescent="0.25">
      <c r="A107" s="12" t="s">
        <v>232</v>
      </c>
      <c r="B107" s="16" t="str">
        <f>IF(A107="","",VLOOKUP(A107,'Kinara Project Plan'!$B$4:$C$27,2,FALSE))</f>
        <v>UI Integration with Services</v>
      </c>
      <c r="C107" s="12" t="s">
        <v>85</v>
      </c>
      <c r="D107" s="16" t="str">
        <f>IF(C107="","",VLOOKUP(C107,Process!$C$2:$D$14,2))</f>
        <v>Loan Booking</v>
      </c>
      <c r="E107" s="12" t="s">
        <v>273</v>
      </c>
      <c r="F107" s="12" t="s">
        <v>350</v>
      </c>
      <c r="G107" s="87">
        <v>42598</v>
      </c>
      <c r="H107" s="87">
        <v>42607</v>
      </c>
      <c r="K107" s="70">
        <v>0.5</v>
      </c>
      <c r="L107" s="85"/>
      <c r="N107" s="16" t="str">
        <f t="shared" si="5"/>
        <v>Pending</v>
      </c>
      <c r="O107" s="19"/>
    </row>
    <row r="108" spans="1:15" x14ac:dyDescent="0.25">
      <c r="A108" s="12" t="s">
        <v>232</v>
      </c>
      <c r="B108" s="16" t="str">
        <f>IF(A108="","",VLOOKUP(A108,'Kinara Project Plan'!$B$4:$C$27,2,FALSE))</f>
        <v>UI Integration with Services</v>
      </c>
      <c r="C108" s="12" t="s">
        <v>85</v>
      </c>
      <c r="D108" s="16" t="str">
        <f>IF(C108="","",VLOOKUP(C108,Process!$C$2:$D$14,2))</f>
        <v>Loan Booking</v>
      </c>
      <c r="E108" s="12" t="s">
        <v>274</v>
      </c>
      <c r="F108" s="12" t="s">
        <v>350</v>
      </c>
      <c r="G108" s="87">
        <v>42598</v>
      </c>
      <c r="H108" s="87">
        <v>42607</v>
      </c>
      <c r="K108" s="70">
        <v>0.5</v>
      </c>
      <c r="L108" s="85"/>
      <c r="N108" s="16" t="str">
        <f t="shared" si="5"/>
        <v>Pending</v>
      </c>
      <c r="O108" s="19"/>
    </row>
    <row r="109" spans="1:15" x14ac:dyDescent="0.25">
      <c r="A109" s="12" t="s">
        <v>232</v>
      </c>
      <c r="B109" s="16" t="str">
        <f>IF(A109="","",VLOOKUP(A109,'Kinara Project Plan'!$B$4:$C$27,2,FALSE))</f>
        <v>UI Integration with Services</v>
      </c>
      <c r="C109" s="12" t="s">
        <v>85</v>
      </c>
      <c r="D109" s="16" t="str">
        <f>IF(C109="","",VLOOKUP(C109,Process!$C$2:$D$14,2))</f>
        <v>Loan Booking</v>
      </c>
      <c r="E109" s="12" t="s">
        <v>275</v>
      </c>
      <c r="F109" s="12" t="s">
        <v>350</v>
      </c>
      <c r="G109" s="87">
        <v>42598</v>
      </c>
      <c r="H109" s="87">
        <v>42607</v>
      </c>
      <c r="K109" s="70">
        <v>1.5</v>
      </c>
      <c r="L109" s="85"/>
      <c r="N109" s="16" t="str">
        <f t="shared" si="5"/>
        <v>Pending</v>
      </c>
      <c r="O109" s="19"/>
    </row>
    <row r="110" spans="1:15" x14ac:dyDescent="0.25">
      <c r="A110" s="12" t="s">
        <v>232</v>
      </c>
      <c r="B110" s="16" t="str">
        <f>IF(A110="","",VLOOKUP(A110,'Kinara Project Plan'!$B$4:$C$27,2,FALSE))</f>
        <v>UI Integration with Services</v>
      </c>
      <c r="C110" s="12" t="s">
        <v>85</v>
      </c>
      <c r="D110" s="16" t="str">
        <f>IF(C110="","",VLOOKUP(C110,Process!$C$2:$D$14,2))</f>
        <v>Loan Booking</v>
      </c>
      <c r="E110" s="12" t="s">
        <v>276</v>
      </c>
      <c r="F110" s="12" t="s">
        <v>350</v>
      </c>
      <c r="G110" s="87">
        <v>42598</v>
      </c>
      <c r="H110" s="87">
        <v>42607</v>
      </c>
      <c r="K110" s="70">
        <v>0.5</v>
      </c>
      <c r="L110" s="85"/>
      <c r="N110" s="16" t="str">
        <f t="shared" si="5"/>
        <v>Pending</v>
      </c>
      <c r="O110" s="19"/>
    </row>
    <row r="111" spans="1:15" x14ac:dyDescent="0.25">
      <c r="A111" s="12" t="s">
        <v>232</v>
      </c>
      <c r="B111" s="16" t="str">
        <f>IF(A111="","",VLOOKUP(A111,'Kinara Project Plan'!$B$4:$C$27,2,FALSE))</f>
        <v>UI Integration with Services</v>
      </c>
      <c r="C111" s="12" t="s">
        <v>85</v>
      </c>
      <c r="D111" s="16" t="str">
        <f>IF(C111="","",VLOOKUP(C111,Process!$C$2:$D$14,2))</f>
        <v>Loan Booking</v>
      </c>
      <c r="E111" s="12" t="s">
        <v>277</v>
      </c>
      <c r="F111" s="12" t="s">
        <v>350</v>
      </c>
      <c r="G111" s="87">
        <v>42598</v>
      </c>
      <c r="H111" s="87">
        <v>42607</v>
      </c>
      <c r="K111" s="70">
        <v>1.5</v>
      </c>
      <c r="L111" s="85"/>
      <c r="N111" s="16" t="str">
        <f t="shared" si="5"/>
        <v>Pending</v>
      </c>
      <c r="O111" s="19"/>
    </row>
    <row r="112" spans="1:15" x14ac:dyDescent="0.25">
      <c r="A112" s="12" t="s">
        <v>232</v>
      </c>
      <c r="B112" s="16" t="str">
        <f>IF(A112="","",VLOOKUP(A112,'Kinara Project Plan'!$B$4:$C$27,2,FALSE))</f>
        <v>UI Integration with Services</v>
      </c>
      <c r="C112" s="12" t="s">
        <v>85</v>
      </c>
      <c r="D112" s="16" t="str">
        <f>IF(C112="","",VLOOKUP(C112,Process!$C$2:$D$14,2))</f>
        <v>Loan Booking</v>
      </c>
      <c r="E112" s="12" t="s">
        <v>278</v>
      </c>
      <c r="F112" s="12" t="s">
        <v>350</v>
      </c>
      <c r="G112" s="87">
        <v>42598</v>
      </c>
      <c r="H112" s="87">
        <v>42607</v>
      </c>
      <c r="K112" s="70">
        <v>0.5</v>
      </c>
      <c r="L112" s="85"/>
      <c r="N112" s="16" t="str">
        <f t="shared" si="5"/>
        <v>Pending</v>
      </c>
      <c r="O112" s="19"/>
    </row>
    <row r="113" spans="1:15" x14ac:dyDescent="0.25">
      <c r="A113" s="12" t="s">
        <v>232</v>
      </c>
      <c r="B113" s="16" t="str">
        <f>IF(A113="","",VLOOKUP(A113,'Kinara Project Plan'!$B$4:$C$27,2,FALSE))</f>
        <v>UI Integration with Services</v>
      </c>
      <c r="C113" s="12" t="s">
        <v>90</v>
      </c>
      <c r="D113" s="16" t="str">
        <f>IF(C113="","",VLOOKUP(C113,Process!$C$2:$D$14,2))</f>
        <v>ACH/PDC Process</v>
      </c>
      <c r="E113" s="12" t="s">
        <v>279</v>
      </c>
      <c r="F113" s="12" t="s">
        <v>239</v>
      </c>
      <c r="G113" s="87">
        <v>42598</v>
      </c>
      <c r="H113" s="87">
        <v>42607</v>
      </c>
      <c r="K113" s="70">
        <v>0.5</v>
      </c>
      <c r="L113" s="85"/>
      <c r="N113" s="16" t="str">
        <f t="shared" si="5"/>
        <v>Pending</v>
      </c>
      <c r="O113" s="19"/>
    </row>
    <row r="114" spans="1:15" x14ac:dyDescent="0.25">
      <c r="A114" s="12" t="s">
        <v>232</v>
      </c>
      <c r="B114" s="16" t="str">
        <f>IF(A114="","",VLOOKUP(A114,'Kinara Project Plan'!$B$4:$C$27,2,FALSE))</f>
        <v>UI Integration with Services</v>
      </c>
      <c r="C114" s="12" t="s">
        <v>90</v>
      </c>
      <c r="D114" s="16" t="str">
        <f>IF(C114="","",VLOOKUP(C114,Process!$C$2:$D$14,2))</f>
        <v>ACH/PDC Process</v>
      </c>
      <c r="E114" s="12" t="s">
        <v>280</v>
      </c>
      <c r="F114" s="12" t="s">
        <v>239</v>
      </c>
      <c r="G114" s="87">
        <v>42598</v>
      </c>
      <c r="H114" s="87">
        <v>42607</v>
      </c>
      <c r="K114" s="70">
        <v>0.5</v>
      </c>
      <c r="L114" s="85"/>
      <c r="N114" s="16" t="str">
        <f t="shared" si="5"/>
        <v>Pending</v>
      </c>
      <c r="O114" s="19"/>
    </row>
    <row r="115" spans="1:15" x14ac:dyDescent="0.25">
      <c r="A115" s="12" t="s">
        <v>232</v>
      </c>
      <c r="B115" s="16" t="str">
        <f>IF(A115="","",VLOOKUP(A115,'Kinara Project Plan'!$B$4:$C$27,2,FALSE))</f>
        <v>UI Integration with Services</v>
      </c>
      <c r="C115" s="12" t="s">
        <v>90</v>
      </c>
      <c r="D115" s="16" t="str">
        <f>IF(C115="","",VLOOKUP(C115,Process!$C$2:$D$14,2))</f>
        <v>ACH/PDC Process</v>
      </c>
      <c r="E115" s="12" t="s">
        <v>281</v>
      </c>
      <c r="F115" s="12" t="s">
        <v>239</v>
      </c>
      <c r="G115" s="87">
        <v>42598</v>
      </c>
      <c r="H115" s="87">
        <v>42607</v>
      </c>
      <c r="K115" s="70">
        <v>0.5</v>
      </c>
      <c r="L115" s="85"/>
      <c r="N115" s="16" t="str">
        <f t="shared" si="5"/>
        <v>Pending</v>
      </c>
      <c r="O115" s="19"/>
    </row>
    <row r="116" spans="1:15" x14ac:dyDescent="0.25">
      <c r="A116" s="12" t="s">
        <v>232</v>
      </c>
      <c r="B116" s="16" t="str">
        <f>IF(A116="","",VLOOKUP(A116,'Kinara Project Plan'!$B$4:$C$27,2,FALSE))</f>
        <v>UI Integration with Services</v>
      </c>
      <c r="C116" s="12" t="s">
        <v>90</v>
      </c>
      <c r="D116" s="16" t="str">
        <f>IF(C116="","",VLOOKUP(C116,Process!$C$2:$D$14,2))</f>
        <v>ACH/PDC Process</v>
      </c>
      <c r="E116" s="12" t="s">
        <v>282</v>
      </c>
      <c r="F116" s="12" t="s">
        <v>239</v>
      </c>
      <c r="G116" s="87">
        <v>42598</v>
      </c>
      <c r="H116" s="87">
        <v>42607</v>
      </c>
      <c r="K116" s="70">
        <v>1.5</v>
      </c>
      <c r="L116" s="85"/>
      <c r="N116" s="16" t="str">
        <f t="shared" si="5"/>
        <v>Pending</v>
      </c>
      <c r="O116" s="19"/>
    </row>
    <row r="117" spans="1:15" x14ac:dyDescent="0.25">
      <c r="A117" s="12" t="s">
        <v>232</v>
      </c>
      <c r="B117" s="16" t="str">
        <f>IF(A117="","",VLOOKUP(A117,'Kinara Project Plan'!$B$4:$C$27,2,FALSE))</f>
        <v>UI Integration with Services</v>
      </c>
      <c r="C117" s="12" t="s">
        <v>90</v>
      </c>
      <c r="D117" s="16" t="str">
        <f>IF(C117="","",VLOOKUP(C117,Process!$C$2:$D$14,2))</f>
        <v>ACH/PDC Process</v>
      </c>
      <c r="E117" s="12" t="s">
        <v>283</v>
      </c>
      <c r="F117" s="12" t="s">
        <v>239</v>
      </c>
      <c r="G117" s="87">
        <v>42598</v>
      </c>
      <c r="H117" s="87">
        <v>42607</v>
      </c>
      <c r="K117" s="70">
        <v>1.5</v>
      </c>
      <c r="L117" s="85"/>
      <c r="N117" s="16" t="str">
        <f t="shared" si="5"/>
        <v>Pending</v>
      </c>
      <c r="O117" s="19"/>
    </row>
    <row r="118" spans="1:15" x14ac:dyDescent="0.25">
      <c r="A118" s="12" t="s">
        <v>232</v>
      </c>
      <c r="B118" s="16" t="str">
        <f>IF(A118="","",VLOOKUP(A118,'Kinara Project Plan'!$B$4:$C$27,2,FALSE))</f>
        <v>UI Integration with Services</v>
      </c>
      <c r="C118" s="12" t="s">
        <v>90</v>
      </c>
      <c r="D118" s="16" t="str">
        <f>IF(C118="","",VLOOKUP(C118,Process!$C$2:$D$14,2))</f>
        <v>ACH/PDC Process</v>
      </c>
      <c r="E118" s="12" t="s">
        <v>284</v>
      </c>
      <c r="F118" s="12" t="s">
        <v>239</v>
      </c>
      <c r="G118" s="87">
        <v>42598</v>
      </c>
      <c r="H118" s="87">
        <v>42607</v>
      </c>
      <c r="K118" s="70">
        <v>1.5</v>
      </c>
      <c r="L118" s="85"/>
      <c r="N118" s="16" t="str">
        <f t="shared" si="5"/>
        <v>Pending</v>
      </c>
      <c r="O118" s="19"/>
    </row>
    <row r="119" spans="1:15" x14ac:dyDescent="0.25">
      <c r="A119" s="12" t="s">
        <v>232</v>
      </c>
      <c r="B119" s="16" t="str">
        <f>IF(A119="","",VLOOKUP(A119,'Kinara Project Plan'!$B$4:$C$27,2,FALSE))</f>
        <v>UI Integration with Services</v>
      </c>
      <c r="C119" s="12" t="s">
        <v>88</v>
      </c>
      <c r="D119" s="16" t="str">
        <f>IF(C119="","",VLOOKUP(C119,Process!$C$2:$D$14,2))</f>
        <v>Collections</v>
      </c>
      <c r="E119" s="12" t="s">
        <v>285</v>
      </c>
      <c r="F119" s="12" t="s">
        <v>263</v>
      </c>
      <c r="G119" s="87">
        <v>42598</v>
      </c>
      <c r="H119" s="87">
        <v>42607</v>
      </c>
      <c r="K119" s="70">
        <v>0.5</v>
      </c>
      <c r="L119" s="85"/>
      <c r="N119" s="16" t="str">
        <f t="shared" si="5"/>
        <v>Pending</v>
      </c>
      <c r="O119" s="19"/>
    </row>
    <row r="120" spans="1:15" x14ac:dyDescent="0.25">
      <c r="A120" s="12" t="s">
        <v>232</v>
      </c>
      <c r="B120" s="16" t="str">
        <f>IF(A120="","",VLOOKUP(A120,'Kinara Project Plan'!$B$4:$C$27,2,FALSE))</f>
        <v>UI Integration with Services</v>
      </c>
      <c r="C120" s="12" t="s">
        <v>88</v>
      </c>
      <c r="D120" s="16" t="str">
        <f>IF(C120="","",VLOOKUP(C120,Process!$C$2:$D$14,2))</f>
        <v>Collections</v>
      </c>
      <c r="E120" s="12" t="s">
        <v>286</v>
      </c>
      <c r="F120" s="12" t="s">
        <v>263</v>
      </c>
      <c r="G120" s="87">
        <v>42598</v>
      </c>
      <c r="H120" s="87">
        <v>42607</v>
      </c>
      <c r="K120" s="70">
        <v>1</v>
      </c>
      <c r="L120" s="85"/>
      <c r="N120" s="16" t="str">
        <f t="shared" si="5"/>
        <v>Pending</v>
      </c>
      <c r="O120" s="19"/>
    </row>
    <row r="121" spans="1:15" x14ac:dyDescent="0.25">
      <c r="A121" s="12" t="s">
        <v>232</v>
      </c>
      <c r="B121" s="16" t="str">
        <f>IF(A121="","",VLOOKUP(A121,'Kinara Project Plan'!$B$4:$C$27,2,FALSE))</f>
        <v>UI Integration with Services</v>
      </c>
      <c r="C121" s="12" t="s">
        <v>88</v>
      </c>
      <c r="D121" s="16" t="str">
        <f>IF(C121="","",VLOOKUP(C121,Process!$C$2:$D$14,2))</f>
        <v>Collections</v>
      </c>
      <c r="E121" s="12" t="s">
        <v>287</v>
      </c>
      <c r="F121" s="12" t="s">
        <v>263</v>
      </c>
      <c r="G121" s="87">
        <v>42598</v>
      </c>
      <c r="H121" s="87">
        <v>42607</v>
      </c>
      <c r="K121" s="70">
        <v>1</v>
      </c>
      <c r="L121" s="85"/>
      <c r="N121" s="16" t="str">
        <f t="shared" si="5"/>
        <v>Pending</v>
      </c>
      <c r="O121" s="19"/>
    </row>
    <row r="122" spans="1:15" x14ac:dyDescent="0.25">
      <c r="A122" s="12" t="s">
        <v>232</v>
      </c>
      <c r="B122" s="16" t="str">
        <f>IF(A122="","",VLOOKUP(A122,'Kinara Project Plan'!$B$4:$C$27,2,FALSE))</f>
        <v>UI Integration with Services</v>
      </c>
      <c r="C122" s="12" t="s">
        <v>88</v>
      </c>
      <c r="D122" s="16" t="str">
        <f>IF(C122="","",VLOOKUP(C122,Process!$C$2:$D$14,2))</f>
        <v>Collections</v>
      </c>
      <c r="E122" s="12" t="s">
        <v>288</v>
      </c>
      <c r="F122" s="12" t="s">
        <v>263</v>
      </c>
      <c r="G122" s="87">
        <v>42598</v>
      </c>
      <c r="H122" s="87">
        <v>42607</v>
      </c>
      <c r="K122" s="70">
        <v>1</v>
      </c>
      <c r="L122" s="85"/>
      <c r="N122" s="16" t="str">
        <f t="shared" si="5"/>
        <v>Pending</v>
      </c>
      <c r="O122" s="19"/>
    </row>
    <row r="123" spans="1:15" x14ac:dyDescent="0.25">
      <c r="A123" s="12" t="s">
        <v>232</v>
      </c>
      <c r="B123" s="16" t="str">
        <f>IF(A123="","",VLOOKUP(A123,'Kinara Project Plan'!$B$4:$C$27,2,FALSE))</f>
        <v>UI Integration with Services</v>
      </c>
      <c r="C123" s="12" t="s">
        <v>88</v>
      </c>
      <c r="D123" s="16" t="str">
        <f>IF(C123="","",VLOOKUP(C123,Process!$C$2:$D$14,2))</f>
        <v>Collections</v>
      </c>
      <c r="E123" s="12" t="s">
        <v>289</v>
      </c>
      <c r="F123" s="12" t="s">
        <v>263</v>
      </c>
      <c r="G123" s="87">
        <v>42598</v>
      </c>
      <c r="H123" s="87">
        <v>42607</v>
      </c>
      <c r="K123" s="70">
        <v>0.5</v>
      </c>
      <c r="L123" s="85"/>
      <c r="N123" s="16" t="str">
        <f t="shared" si="5"/>
        <v>Pending</v>
      </c>
      <c r="O123" s="19"/>
    </row>
    <row r="124" spans="1:15" x14ac:dyDescent="0.25">
      <c r="A124" s="12" t="s">
        <v>232</v>
      </c>
      <c r="B124" s="16" t="str">
        <f>IF(A124="","",VLOOKUP(A124,'Kinara Project Plan'!$B$4:$C$27,2,FALSE))</f>
        <v>UI Integration with Services</v>
      </c>
      <c r="C124" s="12" t="s">
        <v>88</v>
      </c>
      <c r="D124" s="16" t="str">
        <f>IF(C124="","",VLOOKUP(C124,Process!$C$2:$D$14,2))</f>
        <v>Collections</v>
      </c>
      <c r="E124" s="12" t="s">
        <v>290</v>
      </c>
      <c r="F124" s="12" t="s">
        <v>263</v>
      </c>
      <c r="G124" s="87">
        <v>42598</v>
      </c>
      <c r="H124" s="87">
        <v>42607</v>
      </c>
      <c r="K124" s="70">
        <v>1.5</v>
      </c>
      <c r="L124" s="85"/>
      <c r="N124" s="16" t="str">
        <f t="shared" si="5"/>
        <v>Pending</v>
      </c>
      <c r="O124" s="19"/>
    </row>
    <row r="125" spans="1:15" x14ac:dyDescent="0.25">
      <c r="A125" s="12" t="s">
        <v>232</v>
      </c>
      <c r="B125" s="16" t="str">
        <f>IF(A125="","",VLOOKUP(A125,'Kinara Project Plan'!$B$4:$C$27,2,FALSE))</f>
        <v>UI Integration with Services</v>
      </c>
      <c r="C125" s="12" t="s">
        <v>88</v>
      </c>
      <c r="D125" s="16" t="str">
        <f>IF(C125="","",VLOOKUP(C125,Process!$C$2:$D$14,2))</f>
        <v>Collections</v>
      </c>
      <c r="E125" s="12" t="s">
        <v>291</v>
      </c>
      <c r="F125" s="12" t="s">
        <v>263</v>
      </c>
      <c r="G125" s="87">
        <v>42598</v>
      </c>
      <c r="H125" s="87">
        <v>42607</v>
      </c>
      <c r="K125" s="70">
        <v>0.5</v>
      </c>
      <c r="L125" s="85"/>
      <c r="N125" s="16" t="str">
        <f t="shared" si="5"/>
        <v>Pending</v>
      </c>
      <c r="O125" s="19"/>
    </row>
    <row r="126" spans="1:15" x14ac:dyDescent="0.25">
      <c r="A126" s="12" t="s">
        <v>232</v>
      </c>
      <c r="B126" s="16" t="str">
        <f>IF(A126="","",VLOOKUP(A126,'Kinara Project Plan'!$B$4:$C$27,2,FALSE))</f>
        <v>UI Integration with Services</v>
      </c>
      <c r="C126" s="12" t="s">
        <v>88</v>
      </c>
      <c r="D126" s="16" t="str">
        <f>IF(C126="","",VLOOKUP(C126,Process!$C$2:$D$14,2))</f>
        <v>Collections</v>
      </c>
      <c r="E126" s="12" t="s">
        <v>292</v>
      </c>
      <c r="F126" s="12" t="s">
        <v>263</v>
      </c>
      <c r="G126" s="87">
        <v>42626</v>
      </c>
      <c r="H126" s="87">
        <v>42633</v>
      </c>
      <c r="K126" s="70">
        <v>0.5</v>
      </c>
      <c r="L126" s="85"/>
      <c r="N126" s="16" t="str">
        <f t="shared" si="5"/>
        <v>Pending</v>
      </c>
      <c r="O126" s="19"/>
    </row>
    <row r="127" spans="1:15" x14ac:dyDescent="0.25">
      <c r="A127" s="12" t="s">
        <v>232</v>
      </c>
      <c r="B127" s="16" t="str">
        <f>IF(A127="","",VLOOKUP(A127,'Kinara Project Plan'!$B$4:$C$27,2,FALSE))</f>
        <v>UI Integration with Services</v>
      </c>
      <c r="C127" s="12" t="s">
        <v>88</v>
      </c>
      <c r="D127" s="16" t="str">
        <f>IF(C127="","",VLOOKUP(C127,Process!$C$2:$D$14,2))</f>
        <v>Collections</v>
      </c>
      <c r="E127" s="12" t="s">
        <v>293</v>
      </c>
      <c r="F127" s="12" t="s">
        <v>263</v>
      </c>
      <c r="G127" s="87">
        <v>42626</v>
      </c>
      <c r="H127" s="87">
        <v>42633</v>
      </c>
      <c r="K127" s="70">
        <v>1</v>
      </c>
      <c r="L127" s="85"/>
      <c r="N127" s="16" t="str">
        <f t="shared" si="5"/>
        <v>Pending</v>
      </c>
      <c r="O127" s="19"/>
    </row>
    <row r="128" spans="1:15" x14ac:dyDescent="0.25">
      <c r="A128" s="12" t="s">
        <v>232</v>
      </c>
      <c r="B128" s="16" t="str">
        <f>IF(A128="","",VLOOKUP(A128,'Kinara Project Plan'!$B$4:$C$27,2,FALSE))</f>
        <v>UI Integration with Services</v>
      </c>
      <c r="C128" s="12" t="s">
        <v>88</v>
      </c>
      <c r="D128" s="16" t="str">
        <f>IF(C128="","",VLOOKUP(C128,Process!$C$2:$D$14,2))</f>
        <v>Collections</v>
      </c>
      <c r="E128" s="12" t="s">
        <v>294</v>
      </c>
      <c r="F128" s="12" t="s">
        <v>263</v>
      </c>
      <c r="G128" s="87">
        <v>42626</v>
      </c>
      <c r="H128" s="87">
        <v>42633</v>
      </c>
      <c r="K128" s="70">
        <v>0.5</v>
      </c>
      <c r="L128" s="85"/>
      <c r="N128" s="16" t="str">
        <f t="shared" si="5"/>
        <v>Pending</v>
      </c>
      <c r="O128" s="19"/>
    </row>
    <row r="129" spans="1:15" x14ac:dyDescent="0.25">
      <c r="A129" s="12" t="s">
        <v>232</v>
      </c>
      <c r="B129" s="16" t="str">
        <f>IF(A129="","",VLOOKUP(A129,'Kinara Project Plan'!$B$4:$C$27,2,FALSE))</f>
        <v>UI Integration with Services</v>
      </c>
      <c r="C129" s="12" t="s">
        <v>91</v>
      </c>
      <c r="D129" s="16" t="str">
        <f>IF(C129="","",VLOOKUP(C129,Process!$C$2:$D$14,2))</f>
        <v>Writeoff</v>
      </c>
      <c r="E129" s="12" t="s">
        <v>295</v>
      </c>
      <c r="F129" s="12" t="s">
        <v>239</v>
      </c>
      <c r="G129" s="87">
        <v>42626</v>
      </c>
      <c r="H129" s="87">
        <v>42633</v>
      </c>
      <c r="K129" s="70">
        <v>0.5</v>
      </c>
      <c r="L129" s="85"/>
      <c r="N129" s="16" t="str">
        <f t="shared" si="5"/>
        <v>Pending</v>
      </c>
      <c r="O129" s="19"/>
    </row>
    <row r="130" spans="1:15" x14ac:dyDescent="0.25">
      <c r="A130" s="12" t="s">
        <v>232</v>
      </c>
      <c r="B130" s="16" t="str">
        <f>IF(A130="","",VLOOKUP(A130,'Kinara Project Plan'!$B$4:$C$27,2,FALSE))</f>
        <v>UI Integration with Services</v>
      </c>
      <c r="C130" s="12" t="s">
        <v>97</v>
      </c>
      <c r="D130" s="16" t="str">
        <f>IF(C130="","",VLOOKUP(C130,Process!$C$2:$D$14,2))</f>
        <v>Restructuring</v>
      </c>
      <c r="E130" s="12" t="s">
        <v>296</v>
      </c>
      <c r="F130" s="12" t="s">
        <v>239</v>
      </c>
      <c r="G130" s="87">
        <v>42626</v>
      </c>
      <c r="H130" s="87">
        <v>42633</v>
      </c>
      <c r="K130" s="84">
        <v>1</v>
      </c>
      <c r="L130" s="85"/>
      <c r="N130" s="16" t="str">
        <f t="shared" si="5"/>
        <v>Pending</v>
      </c>
      <c r="O130" s="19"/>
    </row>
    <row r="131" spans="1:15" x14ac:dyDescent="0.25">
      <c r="A131" s="12" t="s">
        <v>232</v>
      </c>
      <c r="B131" s="16" t="str">
        <f>IF(A131="","",VLOOKUP(A131,'Kinara Project Plan'!$B$4:$C$27,2,FALSE))</f>
        <v>UI Integration with Services</v>
      </c>
      <c r="C131" s="12" t="s">
        <v>97</v>
      </c>
      <c r="D131" s="16" t="str">
        <f>IF(C131="","",VLOOKUP(C131,Process!$C$2:$D$14,2))</f>
        <v>Restructuring</v>
      </c>
      <c r="E131" s="12" t="s">
        <v>297</v>
      </c>
      <c r="F131" s="12" t="s">
        <v>239</v>
      </c>
      <c r="G131" s="87">
        <v>42626</v>
      </c>
      <c r="H131" s="87">
        <v>42633</v>
      </c>
      <c r="K131" s="84">
        <v>1</v>
      </c>
      <c r="L131" s="85"/>
      <c r="N131" s="16" t="str">
        <f t="shared" si="5"/>
        <v>Pending</v>
      </c>
      <c r="O131" s="19"/>
    </row>
    <row r="132" spans="1:15" x14ac:dyDescent="0.25">
      <c r="A132" s="12" t="s">
        <v>232</v>
      </c>
      <c r="B132" s="16" t="str">
        <f>IF(A132="","",VLOOKUP(A132,'Kinara Project Plan'!$B$4:$C$27,2,FALSE))</f>
        <v>UI Integration with Services</v>
      </c>
      <c r="C132" s="12" t="s">
        <v>97</v>
      </c>
      <c r="D132" s="16" t="str">
        <f>IF(C132="","",VLOOKUP(C132,Process!$C$2:$D$14,2))</f>
        <v>Restructuring</v>
      </c>
      <c r="E132" s="12" t="s">
        <v>298</v>
      </c>
      <c r="F132" s="12" t="s">
        <v>239</v>
      </c>
      <c r="G132" s="87">
        <v>42626</v>
      </c>
      <c r="H132" s="87">
        <v>42633</v>
      </c>
      <c r="K132" s="84">
        <v>1</v>
      </c>
      <c r="L132" s="85"/>
      <c r="N132" s="16" t="str">
        <f t="shared" si="5"/>
        <v>Pending</v>
      </c>
      <c r="O132" s="19"/>
    </row>
    <row r="133" spans="1:15" x14ac:dyDescent="0.25">
      <c r="A133" s="12" t="s">
        <v>149</v>
      </c>
      <c r="B133" s="16" t="str">
        <f>IF(A133="","",VLOOKUP(A133,'Kinara Project Plan'!$B$4:$C$27,2,FALSE))</f>
        <v>Test Plan Delivery</v>
      </c>
      <c r="C133" s="12"/>
      <c r="D133" s="16" t="str">
        <f>IF(C133="","",VLOOKUP(C133,Process!$C$2:$D$14,2))</f>
        <v/>
      </c>
      <c r="E133" s="12" t="s">
        <v>301</v>
      </c>
      <c r="F133" s="12" t="s">
        <v>263</v>
      </c>
      <c r="G133" s="87">
        <v>42590</v>
      </c>
      <c r="H133" s="87">
        <v>42590</v>
      </c>
      <c r="K133" s="84">
        <v>1</v>
      </c>
      <c r="L133" s="85"/>
      <c r="N133" s="16" t="str">
        <f t="shared" si="5"/>
        <v>Pending</v>
      </c>
      <c r="O133" s="19"/>
    </row>
    <row r="134" spans="1:15" x14ac:dyDescent="0.25">
      <c r="A134" s="12" t="s">
        <v>149</v>
      </c>
      <c r="B134" s="16" t="str">
        <f>IF(A134="","",VLOOKUP(A134,'Kinara Project Plan'!$B$4:$C$27,2,FALSE))</f>
        <v>Test Plan Delivery</v>
      </c>
      <c r="C134" s="12"/>
      <c r="D134" s="16" t="str">
        <f>IF(C134="","",VLOOKUP(C134,Process!$C$2:$D$14,2))</f>
        <v/>
      </c>
      <c r="E134" s="12" t="s">
        <v>302</v>
      </c>
      <c r="F134" s="12" t="s">
        <v>304</v>
      </c>
      <c r="G134" s="87">
        <v>42598</v>
      </c>
      <c r="H134" s="87">
        <v>42607</v>
      </c>
      <c r="K134" s="84">
        <v>8</v>
      </c>
      <c r="L134" s="85"/>
      <c r="N134" s="16" t="str">
        <f t="shared" si="5"/>
        <v>Pending</v>
      </c>
      <c r="O134" s="19"/>
    </row>
    <row r="135" spans="1:15" x14ac:dyDescent="0.25">
      <c r="A135" s="12" t="s">
        <v>149</v>
      </c>
      <c r="B135" s="16" t="str">
        <f>IF(A135="","",VLOOKUP(A135,'Kinara Project Plan'!$B$4:$C$27,2,FALSE))</f>
        <v>Test Plan Delivery</v>
      </c>
      <c r="C135" s="12"/>
      <c r="D135" s="16" t="str">
        <f>IF(C135="","",VLOOKUP(C135,Process!$C$2:$D$14,2))</f>
        <v/>
      </c>
      <c r="E135" s="12" t="s">
        <v>303</v>
      </c>
      <c r="F135" s="12" t="s">
        <v>304</v>
      </c>
      <c r="G135" s="87">
        <v>42608</v>
      </c>
      <c r="H135" s="87">
        <v>42609</v>
      </c>
      <c r="K135" s="84">
        <v>2</v>
      </c>
      <c r="L135" s="85"/>
      <c r="N135" s="16" t="str">
        <f t="shared" si="5"/>
        <v>Pending</v>
      </c>
      <c r="O135" s="19"/>
    </row>
    <row r="136" spans="1:15" x14ac:dyDescent="0.25">
      <c r="A136" s="12" t="s">
        <v>152</v>
      </c>
      <c r="B136" s="16" t="str">
        <f>IF(A136="","",VLOOKUP(A136,'Kinara Project Plan'!$B$4:$C$27,2,FALSE))</f>
        <v>Migration Strategy Document Sign off</v>
      </c>
      <c r="C136" s="12"/>
      <c r="D136" s="16" t="str">
        <f>IF(C136="","",VLOOKUP(C136,Process!$C$2:$D$14,2))</f>
        <v/>
      </c>
      <c r="E136" s="12" t="s">
        <v>305</v>
      </c>
      <c r="F136" s="12" t="s">
        <v>263</v>
      </c>
      <c r="G136" s="87">
        <v>42586</v>
      </c>
      <c r="H136" s="87">
        <v>42594</v>
      </c>
      <c r="K136" s="84">
        <v>7</v>
      </c>
      <c r="L136" s="85"/>
      <c r="N136" s="16" t="str">
        <f t="shared" si="5"/>
        <v>Pending</v>
      </c>
      <c r="O136" s="19"/>
    </row>
    <row r="137" spans="1:15" x14ac:dyDescent="0.25">
      <c r="A137" s="12" t="s">
        <v>153</v>
      </c>
      <c r="B137" s="16" t="str">
        <f>IF(A137="","",VLOOKUP(A137,'Kinara Project Plan'!$B$4:$C$27,2,FALSE))</f>
        <v>Migration Script Preparation</v>
      </c>
      <c r="C137" s="12"/>
      <c r="D137" s="16" t="str">
        <f>IF(C137="","",VLOOKUP(C137,Process!$C$2:$D$14,2))</f>
        <v/>
      </c>
      <c r="E137" s="12" t="s">
        <v>306</v>
      </c>
      <c r="F137" s="12" t="s">
        <v>237</v>
      </c>
      <c r="G137" s="87">
        <v>42598</v>
      </c>
      <c r="H137" s="87">
        <v>42602</v>
      </c>
      <c r="K137" s="84">
        <v>5</v>
      </c>
      <c r="L137" s="85"/>
      <c r="N137" s="16" t="str">
        <f t="shared" si="5"/>
        <v>Pending</v>
      </c>
      <c r="O137" s="19"/>
    </row>
    <row r="138" spans="1:15" x14ac:dyDescent="0.25">
      <c r="A138" s="12" t="s">
        <v>155</v>
      </c>
      <c r="B138" s="16" t="str">
        <f>IF(A138="","",VLOOKUP(A138,'Kinara Project Plan'!$B$4:$C$27,2,FALSE))</f>
        <v>System Integration Testing</v>
      </c>
      <c r="C138" s="12"/>
      <c r="D138" s="16" t="str">
        <f>IF(C138="","",VLOOKUP(C138,Process!$C$2:$D$14,2))</f>
        <v/>
      </c>
      <c r="E138" s="12" t="s">
        <v>308</v>
      </c>
      <c r="F138" s="12" t="s">
        <v>311</v>
      </c>
      <c r="G138" s="87">
        <v>42606</v>
      </c>
      <c r="H138" s="87">
        <v>42607</v>
      </c>
      <c r="K138" s="84">
        <v>2</v>
      </c>
      <c r="L138" s="85"/>
      <c r="N138" s="16" t="str">
        <f t="shared" si="5"/>
        <v>Pending</v>
      </c>
      <c r="O138" s="19"/>
    </row>
    <row r="139" spans="1:15" x14ac:dyDescent="0.25">
      <c r="A139" s="12" t="s">
        <v>155</v>
      </c>
      <c r="B139" s="16" t="str">
        <f>IF(A139="","",VLOOKUP(A139,'Kinara Project Plan'!$B$4:$C$27,2,FALSE))</f>
        <v>System Integration Testing</v>
      </c>
      <c r="C139" s="12"/>
      <c r="D139" s="16" t="str">
        <f>IF(C139="","",VLOOKUP(C139,Process!$C$2:$D$14,2))</f>
        <v/>
      </c>
      <c r="E139" s="12" t="s">
        <v>309</v>
      </c>
      <c r="F139" s="12" t="s">
        <v>323</v>
      </c>
      <c r="G139" s="87">
        <v>42608</v>
      </c>
      <c r="H139" s="87">
        <v>42616</v>
      </c>
      <c r="K139" s="84">
        <v>14</v>
      </c>
      <c r="L139" s="85"/>
      <c r="N139" s="16" t="str">
        <f t="shared" si="5"/>
        <v>Pending</v>
      </c>
      <c r="O139" s="19"/>
    </row>
    <row r="140" spans="1:15" x14ac:dyDescent="0.25">
      <c r="A140" s="12" t="s">
        <v>155</v>
      </c>
      <c r="B140" s="16" t="str">
        <f>IF(A140="","",VLOOKUP(A140,'Kinara Project Plan'!$B$4:$C$27,2,FALSE))</f>
        <v>System Integration Testing</v>
      </c>
      <c r="C140" s="12"/>
      <c r="D140" s="16" t="str">
        <f>IF(C140="","",VLOOKUP(C140,Process!$C$2:$D$14,2))</f>
        <v/>
      </c>
      <c r="E140" s="12" t="s">
        <v>310</v>
      </c>
      <c r="F140" s="12" t="s">
        <v>322</v>
      </c>
      <c r="G140" s="87">
        <v>42608</v>
      </c>
      <c r="H140" s="87">
        <v>42616</v>
      </c>
      <c r="K140" s="84">
        <v>14</v>
      </c>
      <c r="L140" s="85"/>
      <c r="N140" s="16" t="str">
        <f t="shared" si="5"/>
        <v>Pending</v>
      </c>
      <c r="O140" s="19"/>
    </row>
    <row r="141" spans="1:15" x14ac:dyDescent="0.25">
      <c r="A141" s="12" t="s">
        <v>156</v>
      </c>
      <c r="B141" s="16" t="str">
        <f>IF(A141="","",VLOOKUP(A141,'Kinara Project Plan'!$B$4:$C$27,2,FALSE))</f>
        <v>User Training</v>
      </c>
      <c r="C141" s="12"/>
      <c r="D141" s="16" t="str">
        <f>IF(C141="","",VLOOKUP(C141,Process!$C$2:$D$14,2))</f>
        <v/>
      </c>
      <c r="E141" s="12" t="s">
        <v>312</v>
      </c>
      <c r="F141" s="12" t="s">
        <v>313</v>
      </c>
      <c r="G141" s="87">
        <v>42611</v>
      </c>
      <c r="H141" s="87">
        <v>42616</v>
      </c>
      <c r="K141" s="84">
        <v>6</v>
      </c>
      <c r="L141" s="85"/>
      <c r="N141" s="16" t="str">
        <f t="shared" si="5"/>
        <v>Pending</v>
      </c>
      <c r="O141" s="19"/>
    </row>
    <row r="142" spans="1:15" x14ac:dyDescent="0.25">
      <c r="A142" s="12" t="s">
        <v>157</v>
      </c>
      <c r="B142" s="16" t="str">
        <f>IF(A142="","",VLOOKUP(A142,'Kinara Project Plan'!$B$4:$C$27,2,FALSE))</f>
        <v>UAT Setup</v>
      </c>
      <c r="C142" s="12"/>
      <c r="D142" s="16" t="str">
        <f>IF(C142="","",VLOOKUP(C142,Process!$C$2:$D$14,2))</f>
        <v/>
      </c>
      <c r="E142" s="12" t="s">
        <v>314</v>
      </c>
      <c r="F142" s="12" t="s">
        <v>311</v>
      </c>
      <c r="G142" s="87">
        <v>42608</v>
      </c>
      <c r="H142" s="87">
        <v>42609</v>
      </c>
      <c r="K142" s="84">
        <v>2</v>
      </c>
      <c r="L142" s="85"/>
      <c r="N142" s="16" t="str">
        <f t="shared" si="5"/>
        <v>Pending</v>
      </c>
      <c r="O142" s="19"/>
    </row>
    <row r="143" spans="1:15" x14ac:dyDescent="0.25">
      <c r="A143" s="12" t="s">
        <v>158</v>
      </c>
      <c r="B143" s="16" t="str">
        <f>IF(A143="","",VLOOKUP(A143,'Kinara Project Plan'!$B$4:$C$27,2,FALSE))</f>
        <v>Migration Testing Round 1</v>
      </c>
      <c r="C143" s="12"/>
      <c r="D143" s="16" t="str">
        <f>IF(C143="","",VLOOKUP(C143,Process!$C$2:$D$14,2))</f>
        <v/>
      </c>
      <c r="E143" s="12" t="s">
        <v>315</v>
      </c>
      <c r="F143" s="12" t="s">
        <v>311</v>
      </c>
      <c r="G143" s="87">
        <v>42610</v>
      </c>
      <c r="H143" s="87">
        <v>42611</v>
      </c>
      <c r="K143" s="84">
        <v>2</v>
      </c>
      <c r="L143" s="85"/>
      <c r="N143" s="16" t="str">
        <f t="shared" si="5"/>
        <v>Pending</v>
      </c>
      <c r="O143" s="19"/>
    </row>
    <row r="144" spans="1:15" x14ac:dyDescent="0.25">
      <c r="A144" s="12" t="s">
        <v>158</v>
      </c>
      <c r="B144" s="16" t="str">
        <f>IF(A144="","",VLOOKUP(A144,'Kinara Project Plan'!$B$4:$C$27,2,FALSE))</f>
        <v>Migration Testing Round 1</v>
      </c>
      <c r="C144" s="12"/>
      <c r="D144" s="16" t="str">
        <f>IF(C144="","",VLOOKUP(C144,Process!$C$2:$D$14,2))</f>
        <v/>
      </c>
      <c r="E144" s="12" t="s">
        <v>316</v>
      </c>
      <c r="F144" s="12" t="s">
        <v>237</v>
      </c>
      <c r="G144" s="87">
        <v>42612</v>
      </c>
      <c r="H144" s="87">
        <v>42615</v>
      </c>
      <c r="K144" s="84">
        <v>4</v>
      </c>
      <c r="L144" s="85"/>
      <c r="N144" s="16" t="str">
        <f t="shared" ref="N144:N200" si="6">IF(A144="","",IF(I144="","Pending",IF(J144="","WIP","Completed")))</f>
        <v>Pending</v>
      </c>
      <c r="O144" s="19"/>
    </row>
    <row r="145" spans="1:15" x14ac:dyDescent="0.25">
      <c r="A145" s="12" t="s">
        <v>158</v>
      </c>
      <c r="B145" s="16" t="str">
        <f>IF(A145="","",VLOOKUP(A145,'Kinara Project Plan'!$B$4:$C$27,2,FALSE))</f>
        <v>Migration Testing Round 1</v>
      </c>
      <c r="C145" s="12"/>
      <c r="D145" s="16" t="str">
        <f>IF(C145="","",VLOOKUP(C145,Process!$C$2:$D$14,2))</f>
        <v/>
      </c>
      <c r="E145" s="12" t="s">
        <v>317</v>
      </c>
      <c r="F145" s="12" t="s">
        <v>311</v>
      </c>
      <c r="G145" s="87">
        <v>42616</v>
      </c>
      <c r="H145" s="87">
        <v>42617</v>
      </c>
      <c r="K145" s="84">
        <v>2</v>
      </c>
      <c r="L145" s="85"/>
      <c r="N145" s="16" t="str">
        <f t="shared" si="6"/>
        <v>Pending</v>
      </c>
      <c r="O145" s="19"/>
    </row>
    <row r="146" spans="1:15" x14ac:dyDescent="0.25">
      <c r="A146" s="12" t="s">
        <v>158</v>
      </c>
      <c r="B146" s="16" t="str">
        <f>IF(A146="","",VLOOKUP(A146,'Kinara Project Plan'!$B$4:$C$27,2,FALSE))</f>
        <v>Migration Testing Round 1</v>
      </c>
      <c r="C146" s="12"/>
      <c r="D146" s="16" t="str">
        <f>IF(C146="","",VLOOKUP(C146,Process!$C$2:$D$14,2))</f>
        <v/>
      </c>
      <c r="E146" s="12" t="s">
        <v>316</v>
      </c>
      <c r="F146" s="12" t="s">
        <v>237</v>
      </c>
      <c r="G146" s="87">
        <v>42618</v>
      </c>
      <c r="H146" s="87">
        <v>42622</v>
      </c>
      <c r="K146" s="84">
        <v>5</v>
      </c>
      <c r="L146" s="85"/>
      <c r="N146" s="16" t="str">
        <f t="shared" si="6"/>
        <v>Pending</v>
      </c>
      <c r="O146" s="19"/>
    </row>
    <row r="147" spans="1:15" x14ac:dyDescent="0.25">
      <c r="A147" s="12" t="s">
        <v>160</v>
      </c>
      <c r="B147" s="16" t="str">
        <f>IF(A147="","",VLOOKUP(A147,'Kinara Project Plan'!$B$4:$C$27,2,FALSE))</f>
        <v>Migration Sign off</v>
      </c>
      <c r="C147" s="12"/>
      <c r="D147" s="16" t="str">
        <f>IF(C147="","",VLOOKUP(C147,Process!$C$2:$D$14,2))</f>
        <v/>
      </c>
      <c r="E147" s="12" t="s">
        <v>318</v>
      </c>
      <c r="F147" s="12" t="s">
        <v>237</v>
      </c>
      <c r="G147" s="87">
        <v>42625</v>
      </c>
      <c r="H147" s="87">
        <v>42626</v>
      </c>
      <c r="K147" s="84">
        <v>2</v>
      </c>
      <c r="L147" s="85"/>
      <c r="N147" s="16" t="str">
        <f t="shared" si="6"/>
        <v>Pending</v>
      </c>
      <c r="O147" s="19"/>
    </row>
    <row r="148" spans="1:15" x14ac:dyDescent="0.25">
      <c r="A148" s="12" t="s">
        <v>161</v>
      </c>
      <c r="B148" s="16" t="str">
        <f>IF(A148="","",VLOOKUP(A148,'Kinara Project Plan'!$B$4:$C$27,2,FALSE))</f>
        <v>User Acceptance Testing</v>
      </c>
      <c r="C148" s="12"/>
      <c r="D148" s="16" t="str">
        <f>IF(C148="","",VLOOKUP(C148,Process!$C$2:$D$14,2))</f>
        <v/>
      </c>
      <c r="E148" s="12" t="s">
        <v>319</v>
      </c>
      <c r="F148" s="12" t="s">
        <v>322</v>
      </c>
      <c r="G148" s="87">
        <v>42618</v>
      </c>
      <c r="H148" s="87">
        <v>42641</v>
      </c>
      <c r="K148" s="84">
        <v>60</v>
      </c>
      <c r="L148" s="85"/>
      <c r="N148" s="16" t="str">
        <f t="shared" si="6"/>
        <v>Pending</v>
      </c>
      <c r="O148" s="19"/>
    </row>
    <row r="149" spans="1:15" x14ac:dyDescent="0.25">
      <c r="A149" s="12" t="s">
        <v>162</v>
      </c>
      <c r="B149" s="16" t="str">
        <f>IF(A149="","",VLOOKUP(A149,'Kinara Project Plan'!$B$4:$C$27,2,FALSE))</f>
        <v xml:space="preserve">UAT Sign off </v>
      </c>
      <c r="C149" s="12"/>
      <c r="D149" s="16" t="str">
        <f>IF(C149="","",VLOOKUP(C149,Process!$C$2:$D$14,2))</f>
        <v/>
      </c>
      <c r="E149" s="12" t="s">
        <v>320</v>
      </c>
      <c r="F149" s="12" t="s">
        <v>263</v>
      </c>
      <c r="G149" s="87">
        <v>42642</v>
      </c>
      <c r="H149" s="87">
        <v>42642</v>
      </c>
      <c r="K149" s="84">
        <v>1</v>
      </c>
      <c r="L149" s="85"/>
      <c r="N149" s="16" t="str">
        <f t="shared" si="6"/>
        <v>Pending</v>
      </c>
      <c r="O149" s="19"/>
    </row>
    <row r="150" spans="1:15" x14ac:dyDescent="0.25">
      <c r="A150" s="12" t="s">
        <v>164</v>
      </c>
      <c r="B150" s="16" t="str">
        <f>IF(A150="","",VLOOKUP(A150,'Kinara Project Plan'!$B$4:$C$27,2,FALSE))</f>
        <v>Post Live  -Onsite support</v>
      </c>
      <c r="C150" s="12"/>
      <c r="D150" s="16" t="str">
        <f>IF(C150="","",VLOOKUP(C150,Process!$C$2:$D$14,2))</f>
        <v/>
      </c>
      <c r="E150" s="12" t="s">
        <v>321</v>
      </c>
      <c r="F150" s="12" t="s">
        <v>323</v>
      </c>
      <c r="G150" s="87">
        <v>42646</v>
      </c>
      <c r="H150" s="87">
        <v>42658</v>
      </c>
      <c r="K150" s="84">
        <v>20</v>
      </c>
      <c r="L150" s="85"/>
      <c r="N150" s="16" t="str">
        <f t="shared" si="6"/>
        <v>Pending</v>
      </c>
      <c r="O150" s="19"/>
    </row>
    <row r="151" spans="1:15" x14ac:dyDescent="0.25">
      <c r="A151" s="12" t="s">
        <v>154</v>
      </c>
      <c r="B151" s="16" t="str">
        <f>IF(A151="","",VLOOKUP(A151,'Kinara Project Plan'!$B$4:$C$27,2,FALSE))</f>
        <v>Customization Delivery</v>
      </c>
      <c r="C151" s="12"/>
      <c r="D151" s="16" t="str">
        <f>IF(C151="","",VLOOKUP(C151,Process!$C$2:$D$14,2))</f>
        <v/>
      </c>
      <c r="E151" s="12" t="s">
        <v>3</v>
      </c>
      <c r="F151" s="12" t="s">
        <v>307</v>
      </c>
      <c r="G151" s="87"/>
      <c r="H151" s="87"/>
      <c r="K151" s="70"/>
      <c r="L151" s="85"/>
      <c r="N151" s="16" t="str">
        <f t="shared" si="6"/>
        <v>Pending</v>
      </c>
      <c r="O151" s="19"/>
    </row>
    <row r="152" spans="1:15" x14ac:dyDescent="0.25">
      <c r="A152" s="12" t="s">
        <v>154</v>
      </c>
      <c r="B152" s="16" t="str">
        <f>IF(A152="","",VLOOKUP(A152,'Kinara Project Plan'!$B$4:$C$27,2,FALSE))</f>
        <v>Customization Delivery</v>
      </c>
      <c r="C152" s="12"/>
      <c r="D152" s="16" t="str">
        <f>IF(C152="","",VLOOKUP(C152,Process!$C$2:$D$14,2))</f>
        <v/>
      </c>
      <c r="E152" s="12" t="s">
        <v>4</v>
      </c>
      <c r="F152" s="12" t="s">
        <v>307</v>
      </c>
      <c r="G152" s="87"/>
      <c r="H152" s="87"/>
      <c r="K152" s="70"/>
      <c r="L152" s="85"/>
      <c r="N152" s="16" t="str">
        <f t="shared" si="6"/>
        <v>Pending</v>
      </c>
      <c r="O152" s="19"/>
    </row>
    <row r="153" spans="1:15" x14ac:dyDescent="0.25">
      <c r="A153" s="12" t="s">
        <v>154</v>
      </c>
      <c r="B153" s="16" t="str">
        <f>IF(A153="","",VLOOKUP(A153,'Kinara Project Plan'!$B$4:$C$27,2,FALSE))</f>
        <v>Customization Delivery</v>
      </c>
      <c r="C153" s="12"/>
      <c r="D153" s="16" t="str">
        <f>IF(C153="","",VLOOKUP(C153,Process!$C$2:$D$14,2))</f>
        <v/>
      </c>
      <c r="E153" s="12" t="s">
        <v>5</v>
      </c>
      <c r="F153" s="12" t="s">
        <v>307</v>
      </c>
      <c r="G153" s="87"/>
      <c r="H153" s="87"/>
      <c r="K153" s="70"/>
      <c r="L153" s="85"/>
      <c r="N153" s="16" t="str">
        <f t="shared" si="6"/>
        <v>Pending</v>
      </c>
      <c r="O153" s="19"/>
    </row>
    <row r="154" spans="1:15" x14ac:dyDescent="0.25">
      <c r="A154" s="12" t="s">
        <v>154</v>
      </c>
      <c r="B154" s="16" t="str">
        <f>IF(A154="","",VLOOKUP(A154,'Kinara Project Plan'!$B$4:$C$27,2,FALSE))</f>
        <v>Customization Delivery</v>
      </c>
      <c r="C154" s="12"/>
      <c r="D154" s="16" t="str">
        <f>IF(C154="","",VLOOKUP(C154,Process!$C$2:$D$14,2))</f>
        <v/>
      </c>
      <c r="E154" s="12" t="s">
        <v>6</v>
      </c>
      <c r="F154" s="12" t="s">
        <v>307</v>
      </c>
      <c r="G154" s="87"/>
      <c r="H154" s="87"/>
      <c r="K154" s="70"/>
      <c r="L154" s="85"/>
      <c r="N154" s="16" t="str">
        <f t="shared" si="6"/>
        <v>Pending</v>
      </c>
      <c r="O154" s="19"/>
    </row>
    <row r="155" spans="1:15" x14ac:dyDescent="0.25">
      <c r="A155" s="12" t="s">
        <v>154</v>
      </c>
      <c r="B155" s="16" t="str">
        <f>IF(A155="","",VLOOKUP(A155,'Kinara Project Plan'!$B$4:$C$27,2,FALSE))</f>
        <v>Customization Delivery</v>
      </c>
      <c r="C155" s="12"/>
      <c r="D155" s="16" t="str">
        <f>IF(C155="","",VLOOKUP(C155,Process!$C$2:$D$14,2))</f>
        <v/>
      </c>
      <c r="E155" s="12" t="s">
        <v>7</v>
      </c>
      <c r="F155" s="12" t="s">
        <v>307</v>
      </c>
      <c r="G155" s="87"/>
      <c r="H155" s="87"/>
      <c r="K155" s="70"/>
      <c r="L155" s="85"/>
      <c r="N155" s="16" t="str">
        <f t="shared" si="6"/>
        <v>Pending</v>
      </c>
      <c r="O155" s="19"/>
    </row>
    <row r="156" spans="1:15" x14ac:dyDescent="0.25">
      <c r="A156" s="12" t="s">
        <v>154</v>
      </c>
      <c r="B156" s="16" t="str">
        <f>IF(A156="","",VLOOKUP(A156,'Kinara Project Plan'!$B$4:$C$27,2,FALSE))</f>
        <v>Customization Delivery</v>
      </c>
      <c r="C156" s="12"/>
      <c r="D156" s="16" t="str">
        <f>IF(C156="","",VLOOKUP(C156,Process!$C$2:$D$14,2))</f>
        <v/>
      </c>
      <c r="E156" s="12" t="s">
        <v>10</v>
      </c>
      <c r="F156" s="12" t="s">
        <v>307</v>
      </c>
      <c r="G156" s="87"/>
      <c r="H156" s="87"/>
      <c r="K156" s="70"/>
      <c r="L156" s="85"/>
      <c r="N156" s="16" t="str">
        <f t="shared" si="6"/>
        <v>Pending</v>
      </c>
      <c r="O156" s="19"/>
    </row>
    <row r="157" spans="1:15" x14ac:dyDescent="0.25">
      <c r="A157" s="12" t="s">
        <v>154</v>
      </c>
      <c r="B157" s="16" t="str">
        <f>IF(A157="","",VLOOKUP(A157,'Kinara Project Plan'!$B$4:$C$27,2,FALSE))</f>
        <v>Customization Delivery</v>
      </c>
      <c r="C157" s="12"/>
      <c r="D157" s="16" t="str">
        <f>IF(C157="","",VLOOKUP(C157,Process!$C$2:$D$14,2))</f>
        <v/>
      </c>
      <c r="E157" s="12" t="s">
        <v>11</v>
      </c>
      <c r="F157" s="12" t="s">
        <v>307</v>
      </c>
      <c r="G157" s="87"/>
      <c r="H157" s="87"/>
      <c r="K157" s="70"/>
      <c r="L157" s="85"/>
      <c r="N157" s="16" t="str">
        <f t="shared" si="6"/>
        <v>Pending</v>
      </c>
      <c r="O157" s="19"/>
    </row>
    <row r="158" spans="1:15" x14ac:dyDescent="0.25">
      <c r="A158" s="12" t="s">
        <v>154</v>
      </c>
      <c r="B158" s="16" t="str">
        <f>IF(A158="","",VLOOKUP(A158,'Kinara Project Plan'!$B$4:$C$27,2,FALSE))</f>
        <v>Customization Delivery</v>
      </c>
      <c r="C158" s="12"/>
      <c r="D158" s="16" t="str">
        <f>IF(C158="","",VLOOKUP(C158,Process!$C$2:$D$14,2))</f>
        <v/>
      </c>
      <c r="E158" s="12" t="s">
        <v>12</v>
      </c>
      <c r="F158" s="12" t="s">
        <v>307</v>
      </c>
      <c r="G158" s="87"/>
      <c r="H158" s="87"/>
      <c r="K158" s="70"/>
      <c r="L158" s="85"/>
      <c r="N158" s="16" t="str">
        <f t="shared" si="6"/>
        <v>Pending</v>
      </c>
      <c r="O158" s="19"/>
    </row>
    <row r="159" spans="1:15" x14ac:dyDescent="0.25">
      <c r="A159" s="12" t="s">
        <v>154</v>
      </c>
      <c r="B159" s="16" t="str">
        <f>IF(A159="","",VLOOKUP(A159,'Kinara Project Plan'!$B$4:$C$27,2,FALSE))</f>
        <v>Customization Delivery</v>
      </c>
      <c r="C159" s="12"/>
      <c r="D159" s="16" t="str">
        <f>IF(C159="","",VLOOKUP(C159,Process!$C$2:$D$14,2))</f>
        <v/>
      </c>
      <c r="E159" s="12" t="s">
        <v>13</v>
      </c>
      <c r="F159" s="12" t="s">
        <v>307</v>
      </c>
      <c r="G159" s="87"/>
      <c r="H159" s="87"/>
      <c r="K159" s="70"/>
      <c r="L159" s="85"/>
      <c r="N159" s="16" t="str">
        <f t="shared" si="6"/>
        <v>Pending</v>
      </c>
      <c r="O159" s="19"/>
    </row>
    <row r="160" spans="1:15" x14ac:dyDescent="0.25">
      <c r="A160" s="12" t="s">
        <v>154</v>
      </c>
      <c r="B160" s="16" t="str">
        <f>IF(A160="","",VLOOKUP(A160,'Kinara Project Plan'!$B$4:$C$27,2,FALSE))</f>
        <v>Customization Delivery</v>
      </c>
      <c r="C160" s="12"/>
      <c r="D160" s="16" t="str">
        <f>IF(C160="","",VLOOKUP(C160,Process!$C$2:$D$14,2))</f>
        <v/>
      </c>
      <c r="E160" s="12" t="s">
        <v>14</v>
      </c>
      <c r="F160" s="12" t="s">
        <v>307</v>
      </c>
      <c r="G160" s="87"/>
      <c r="H160" s="87"/>
      <c r="K160" s="70"/>
      <c r="L160" s="85"/>
      <c r="N160" s="16" t="str">
        <f t="shared" si="6"/>
        <v>Pending</v>
      </c>
      <c r="O160" s="19"/>
    </row>
    <row r="161" spans="1:15" x14ac:dyDescent="0.25">
      <c r="A161" s="12" t="s">
        <v>154</v>
      </c>
      <c r="B161" s="16" t="str">
        <f>IF(A161="","",VLOOKUP(A161,'Kinara Project Plan'!$B$4:$C$27,2,FALSE))</f>
        <v>Customization Delivery</v>
      </c>
      <c r="C161" s="12"/>
      <c r="D161" s="16" t="str">
        <f>IF(C161="","",VLOOKUP(C161,Process!$C$2:$D$14,2))</f>
        <v/>
      </c>
      <c r="E161" s="12" t="s">
        <v>15</v>
      </c>
      <c r="F161" s="12" t="s">
        <v>307</v>
      </c>
      <c r="G161" s="87"/>
      <c r="H161" s="87"/>
      <c r="K161" s="70"/>
      <c r="L161" s="85"/>
      <c r="N161" s="16" t="str">
        <f t="shared" si="6"/>
        <v>Pending</v>
      </c>
      <c r="O161" s="19"/>
    </row>
    <row r="162" spans="1:15" x14ac:dyDescent="0.25">
      <c r="A162" s="12" t="s">
        <v>154</v>
      </c>
      <c r="B162" s="16" t="str">
        <f>IF(A162="","",VLOOKUP(A162,'Kinara Project Plan'!$B$4:$C$27,2,FALSE))</f>
        <v>Customization Delivery</v>
      </c>
      <c r="C162" s="12"/>
      <c r="D162" s="16" t="str">
        <f>IF(C162="","",VLOOKUP(C162,Process!$C$2:$D$14,2))</f>
        <v/>
      </c>
      <c r="E162" s="12" t="s">
        <v>9</v>
      </c>
      <c r="F162" s="12" t="s">
        <v>307</v>
      </c>
      <c r="G162" s="87"/>
      <c r="H162" s="87"/>
      <c r="K162" s="70"/>
      <c r="L162" s="85"/>
      <c r="N162" s="16" t="str">
        <f t="shared" si="6"/>
        <v>Pending</v>
      </c>
      <c r="O162" s="19"/>
    </row>
    <row r="163" spans="1:15" x14ac:dyDescent="0.25">
      <c r="A163" s="12" t="s">
        <v>154</v>
      </c>
      <c r="B163" s="16" t="str">
        <f>IF(A163="","",VLOOKUP(A163,'Kinara Project Plan'!$B$4:$C$27,2,FALSE))</f>
        <v>Customization Delivery</v>
      </c>
      <c r="C163" s="12"/>
      <c r="D163" s="16" t="str">
        <f>IF(C163="","",VLOOKUP(C163,Process!$C$2:$D$14,2))</f>
        <v/>
      </c>
      <c r="E163" s="12" t="s">
        <v>324</v>
      </c>
      <c r="F163" s="12" t="s">
        <v>327</v>
      </c>
      <c r="G163" s="87"/>
      <c r="H163" s="87"/>
      <c r="K163" s="70"/>
      <c r="L163" s="85"/>
      <c r="N163" s="16" t="str">
        <f t="shared" si="6"/>
        <v>Pending</v>
      </c>
      <c r="O163" s="19"/>
    </row>
    <row r="164" spans="1:15" x14ac:dyDescent="0.25">
      <c r="A164" s="12" t="s">
        <v>154</v>
      </c>
      <c r="B164" s="16" t="str">
        <f>IF(A164="","",VLOOKUP(A164,'Kinara Project Plan'!$B$4:$C$27,2,FALSE))</f>
        <v>Customization Delivery</v>
      </c>
      <c r="C164" s="12"/>
      <c r="D164" s="16" t="str">
        <f>IF(C164="","",VLOOKUP(C164,Process!$C$2:$D$14,2))</f>
        <v/>
      </c>
      <c r="E164" s="12" t="s">
        <v>325</v>
      </c>
      <c r="F164" s="12" t="s">
        <v>327</v>
      </c>
      <c r="G164" s="87"/>
      <c r="H164" s="87"/>
      <c r="K164" s="70"/>
      <c r="L164" s="85"/>
      <c r="N164" s="16" t="str">
        <f t="shared" si="6"/>
        <v>Pending</v>
      </c>
      <c r="O164" s="19"/>
    </row>
    <row r="165" spans="1:15" x14ac:dyDescent="0.25">
      <c r="A165" s="12" t="s">
        <v>154</v>
      </c>
      <c r="B165" s="16" t="str">
        <f>IF(A165="","",VLOOKUP(A165,'Kinara Project Plan'!$B$4:$C$27,2,FALSE))</f>
        <v>Customization Delivery</v>
      </c>
      <c r="C165" s="12"/>
      <c r="D165" s="16" t="str">
        <f>IF(C165="","",VLOOKUP(C165,Process!$C$2:$D$14,2))</f>
        <v/>
      </c>
      <c r="E165" s="12" t="s">
        <v>326</v>
      </c>
      <c r="F165" s="12" t="s">
        <v>327</v>
      </c>
      <c r="G165" s="87"/>
      <c r="H165" s="87"/>
      <c r="K165" s="70"/>
      <c r="L165" s="85"/>
      <c r="N165" s="16" t="str">
        <f t="shared" si="6"/>
        <v>Pending</v>
      </c>
      <c r="O165" s="19"/>
    </row>
    <row r="166" spans="1:15" x14ac:dyDescent="0.25">
      <c r="A166" s="12" t="s">
        <v>154</v>
      </c>
      <c r="B166" s="16" t="str">
        <f>IF(A166="","",VLOOKUP(A166,'Kinara Project Plan'!$B$4:$C$27,2,FALSE))</f>
        <v>Customization Delivery</v>
      </c>
      <c r="C166" s="12"/>
      <c r="D166" s="16" t="str">
        <f>IF(C166="","",VLOOKUP(C166,Process!$C$2:$D$14,2))</f>
        <v/>
      </c>
      <c r="E166" s="12" t="s">
        <v>328</v>
      </c>
      <c r="F166" s="12" t="s">
        <v>327</v>
      </c>
      <c r="G166" s="87"/>
      <c r="H166" s="87"/>
      <c r="K166" s="70"/>
      <c r="L166" s="85"/>
      <c r="N166" s="16" t="str">
        <f t="shared" si="6"/>
        <v>Pending</v>
      </c>
      <c r="O166" s="19"/>
    </row>
    <row r="167" spans="1:15" x14ac:dyDescent="0.25">
      <c r="A167" s="12" t="s">
        <v>154</v>
      </c>
      <c r="B167" s="16" t="str">
        <f>IF(A167="","",VLOOKUP(A167,'Kinara Project Plan'!$B$4:$C$27,2,FALSE))</f>
        <v>Customization Delivery</v>
      </c>
      <c r="C167" s="12"/>
      <c r="D167" s="16" t="str">
        <f>IF(C167="","",VLOOKUP(C167,Process!$C$2:$D$14,2))</f>
        <v/>
      </c>
      <c r="E167" s="12" t="s">
        <v>329</v>
      </c>
      <c r="F167" s="12" t="s">
        <v>327</v>
      </c>
      <c r="G167" s="87"/>
      <c r="H167" s="87"/>
      <c r="K167" s="70"/>
      <c r="L167" s="85"/>
      <c r="N167" s="16" t="str">
        <f t="shared" si="6"/>
        <v>Pending</v>
      </c>
      <c r="O167" s="19"/>
    </row>
    <row r="168" spans="1:15" x14ac:dyDescent="0.25">
      <c r="A168" s="12" t="s">
        <v>154</v>
      </c>
      <c r="B168" s="16" t="str">
        <f>IF(A168="","",VLOOKUP(A168,'Kinara Project Plan'!$B$4:$C$27,2,FALSE))</f>
        <v>Customization Delivery</v>
      </c>
      <c r="C168" s="12"/>
      <c r="D168" s="16" t="str">
        <f>IF(C168="","",VLOOKUP(C168,Process!$C$2:$D$14,2))</f>
        <v/>
      </c>
      <c r="E168" s="12" t="s">
        <v>330</v>
      </c>
      <c r="F168" s="12" t="s">
        <v>327</v>
      </c>
      <c r="G168" s="87"/>
      <c r="H168" s="87"/>
      <c r="K168" s="70"/>
      <c r="L168" s="85"/>
      <c r="N168" s="16" t="str">
        <f t="shared" si="6"/>
        <v>Pending</v>
      </c>
      <c r="O168" s="19"/>
    </row>
    <row r="169" spans="1:15" x14ac:dyDescent="0.25">
      <c r="A169" s="12" t="s">
        <v>154</v>
      </c>
      <c r="B169" s="16" t="str">
        <f>IF(A169="","",VLOOKUP(A169,'Kinara Project Plan'!$B$4:$C$27,2,FALSE))</f>
        <v>Customization Delivery</v>
      </c>
      <c r="C169" s="12"/>
      <c r="D169" s="16" t="str">
        <f>IF(C169="","",VLOOKUP(C169,Process!$C$2:$D$14,2))</f>
        <v/>
      </c>
      <c r="E169" s="12" t="s">
        <v>331</v>
      </c>
      <c r="F169" s="12" t="s">
        <v>327</v>
      </c>
      <c r="G169" s="87"/>
      <c r="H169" s="87"/>
      <c r="K169" s="70"/>
      <c r="L169" s="85"/>
      <c r="N169" s="16" t="str">
        <f t="shared" si="6"/>
        <v>Pending</v>
      </c>
      <c r="O169" s="19"/>
    </row>
    <row r="170" spans="1:15" x14ac:dyDescent="0.25">
      <c r="A170" s="12" t="s">
        <v>154</v>
      </c>
      <c r="B170" s="16" t="str">
        <f>IF(A170="","",VLOOKUP(A170,'Kinara Project Plan'!$B$4:$C$27,2,FALSE))</f>
        <v>Customization Delivery</v>
      </c>
      <c r="C170" s="12"/>
      <c r="D170" s="16" t="str">
        <f>IF(C170="","",VLOOKUP(C170,Process!$C$2:$D$14,2))</f>
        <v/>
      </c>
      <c r="E170" s="12" t="s">
        <v>332</v>
      </c>
      <c r="F170" s="12" t="s">
        <v>327</v>
      </c>
      <c r="G170" s="87"/>
      <c r="H170" s="87"/>
      <c r="K170" s="70"/>
      <c r="L170" s="85"/>
      <c r="N170" s="16" t="str">
        <f t="shared" si="6"/>
        <v>Pending</v>
      </c>
      <c r="O170" s="19"/>
    </row>
    <row r="171" spans="1:15" x14ac:dyDescent="0.25">
      <c r="A171" s="12" t="s">
        <v>154</v>
      </c>
      <c r="B171" s="16" t="str">
        <f>IF(A171="","",VLOOKUP(A171,'Kinara Project Plan'!$B$4:$C$27,2,FALSE))</f>
        <v>Customization Delivery</v>
      </c>
      <c r="C171" s="12"/>
      <c r="D171" s="16" t="str">
        <f>IF(C171="","",VLOOKUP(C171,Process!$C$2:$D$14,2))</f>
        <v/>
      </c>
      <c r="E171" s="12" t="s">
        <v>333</v>
      </c>
      <c r="F171" s="12" t="s">
        <v>327</v>
      </c>
      <c r="G171" s="87"/>
      <c r="H171" s="87"/>
      <c r="K171" s="70"/>
      <c r="L171" s="85"/>
      <c r="N171" s="16" t="str">
        <f t="shared" si="6"/>
        <v>Pending</v>
      </c>
      <c r="O171" s="19"/>
    </row>
    <row r="172" spans="1:15" x14ac:dyDescent="0.25">
      <c r="A172" s="12" t="s">
        <v>154</v>
      </c>
      <c r="B172" s="16" t="str">
        <f>IF(A172="","",VLOOKUP(A172,'Kinara Project Plan'!$B$4:$C$27,2,FALSE))</f>
        <v>Customization Delivery</v>
      </c>
      <c r="C172" s="12"/>
      <c r="D172" s="16" t="str">
        <f>IF(C172="","",VLOOKUP(C172,Process!$C$2:$D$14,2))</f>
        <v/>
      </c>
      <c r="E172" s="12" t="s">
        <v>334</v>
      </c>
      <c r="F172" s="12" t="s">
        <v>327</v>
      </c>
      <c r="G172" s="87"/>
      <c r="H172" s="87"/>
      <c r="K172" s="70"/>
      <c r="L172" s="85"/>
      <c r="N172" s="16" t="str">
        <f t="shared" si="6"/>
        <v>Pending</v>
      </c>
      <c r="O172" s="19"/>
    </row>
    <row r="173" spans="1:15" x14ac:dyDescent="0.25">
      <c r="A173" s="12" t="s">
        <v>154</v>
      </c>
      <c r="B173" s="16" t="str">
        <f>IF(A173="","",VLOOKUP(A173,'Kinara Project Plan'!$B$4:$C$27,2,FALSE))</f>
        <v>Customization Delivery</v>
      </c>
      <c r="C173" s="12"/>
      <c r="D173" s="16" t="str">
        <f>IF(C173="","",VLOOKUP(C173,Process!$C$2:$D$14,2))</f>
        <v/>
      </c>
      <c r="E173" s="12" t="s">
        <v>335</v>
      </c>
      <c r="F173" s="12" t="s">
        <v>327</v>
      </c>
      <c r="G173" s="87"/>
      <c r="H173" s="87"/>
      <c r="K173" s="70"/>
      <c r="L173" s="85"/>
      <c r="N173" s="16" t="str">
        <f t="shared" si="6"/>
        <v>Pending</v>
      </c>
      <c r="O173" s="19"/>
    </row>
    <row r="174" spans="1:15" x14ac:dyDescent="0.25">
      <c r="A174" s="12" t="s">
        <v>154</v>
      </c>
      <c r="B174" s="16" t="str">
        <f>IF(A174="","",VLOOKUP(A174,'Kinara Project Plan'!$B$4:$C$27,2,FALSE))</f>
        <v>Customization Delivery</v>
      </c>
      <c r="C174" s="12"/>
      <c r="D174" s="16" t="str">
        <f>IF(C174="","",VLOOKUP(C174,Process!$C$2:$D$14,2))</f>
        <v/>
      </c>
      <c r="E174" s="12" t="s">
        <v>336</v>
      </c>
      <c r="F174" s="12" t="s">
        <v>327</v>
      </c>
      <c r="G174" s="87"/>
      <c r="H174" s="87"/>
      <c r="K174" s="70"/>
      <c r="L174" s="85"/>
      <c r="N174" s="16" t="str">
        <f t="shared" si="6"/>
        <v>Pending</v>
      </c>
      <c r="O174" s="19"/>
    </row>
    <row r="175" spans="1:15" x14ac:dyDescent="0.25">
      <c r="A175" s="12" t="s">
        <v>154</v>
      </c>
      <c r="B175" s="16" t="str">
        <f>IF(A175="","",VLOOKUP(A175,'Kinara Project Plan'!$B$4:$C$27,2,FALSE))</f>
        <v>Customization Delivery</v>
      </c>
      <c r="C175" s="12"/>
      <c r="D175" s="16" t="str">
        <f>IF(C175="","",VLOOKUP(C175,Process!$C$2:$D$14,2))</f>
        <v/>
      </c>
      <c r="E175" s="12" t="s">
        <v>337</v>
      </c>
      <c r="F175" s="12" t="s">
        <v>327</v>
      </c>
      <c r="G175" s="87"/>
      <c r="H175" s="87"/>
      <c r="K175" s="70"/>
      <c r="L175" s="85"/>
      <c r="N175" s="16" t="str">
        <f t="shared" si="6"/>
        <v>Pending</v>
      </c>
      <c r="O175" s="19"/>
    </row>
    <row r="176" spans="1:15" x14ac:dyDescent="0.25">
      <c r="A176" s="12" t="s">
        <v>154</v>
      </c>
      <c r="B176" s="16" t="str">
        <f>IF(A176="","",VLOOKUP(A176,'Kinara Project Plan'!$B$4:$C$27,2,FALSE))</f>
        <v>Customization Delivery</v>
      </c>
      <c r="C176" s="12"/>
      <c r="D176" s="16" t="str">
        <f>IF(C176="","",VLOOKUP(C176,Process!$C$2:$D$14,2))</f>
        <v/>
      </c>
      <c r="E176" s="12" t="s">
        <v>338</v>
      </c>
      <c r="F176" s="12" t="s">
        <v>348</v>
      </c>
      <c r="G176" s="87"/>
      <c r="H176" s="87"/>
      <c r="K176" s="70"/>
      <c r="L176" s="85"/>
      <c r="N176" s="16" t="str">
        <f t="shared" si="6"/>
        <v>Pending</v>
      </c>
      <c r="O176" s="19"/>
    </row>
    <row r="177" spans="1:15" x14ac:dyDescent="0.25">
      <c r="A177" s="12" t="s">
        <v>154</v>
      </c>
      <c r="B177" s="16" t="str">
        <f>IF(A177="","",VLOOKUP(A177,'Kinara Project Plan'!$B$4:$C$27,2,FALSE))</f>
        <v>Customization Delivery</v>
      </c>
      <c r="C177" s="12"/>
      <c r="D177" s="16" t="str">
        <f>IF(C177="","",VLOOKUP(C177,Process!$C$2:$D$14,2))</f>
        <v/>
      </c>
      <c r="E177" s="12" t="s">
        <v>339</v>
      </c>
      <c r="F177" s="12" t="s">
        <v>348</v>
      </c>
      <c r="G177" s="87"/>
      <c r="H177" s="87"/>
      <c r="K177" s="70"/>
      <c r="L177" s="85"/>
      <c r="N177" s="16" t="str">
        <f t="shared" si="6"/>
        <v>Pending</v>
      </c>
      <c r="O177" s="19"/>
    </row>
    <row r="178" spans="1:15" x14ac:dyDescent="0.25">
      <c r="A178" s="12" t="s">
        <v>154</v>
      </c>
      <c r="B178" s="16" t="str">
        <f>IF(A178="","",VLOOKUP(A178,'Kinara Project Plan'!$B$4:$C$27,2,FALSE))</f>
        <v>Customization Delivery</v>
      </c>
      <c r="C178" s="12"/>
      <c r="D178" s="16" t="str">
        <f>IF(C178="","",VLOOKUP(C178,Process!$C$2:$D$14,2))</f>
        <v/>
      </c>
      <c r="E178" s="12" t="s">
        <v>340</v>
      </c>
      <c r="F178" s="12" t="s">
        <v>348</v>
      </c>
      <c r="G178" s="87"/>
      <c r="H178" s="87"/>
      <c r="K178" s="70"/>
      <c r="L178" s="85"/>
      <c r="N178" s="16" t="str">
        <f t="shared" si="6"/>
        <v>Pending</v>
      </c>
      <c r="O178" s="19"/>
    </row>
    <row r="179" spans="1:15" x14ac:dyDescent="0.25">
      <c r="A179" s="12" t="s">
        <v>154</v>
      </c>
      <c r="B179" s="16" t="str">
        <f>IF(A179="","",VLOOKUP(A179,'Kinara Project Plan'!$B$4:$C$27,2,FALSE))</f>
        <v>Customization Delivery</v>
      </c>
      <c r="C179" s="12"/>
      <c r="D179" s="16" t="str">
        <f>IF(C179="","",VLOOKUP(C179,Process!$C$2:$D$14,2))</f>
        <v/>
      </c>
      <c r="E179" s="12" t="s">
        <v>341</v>
      </c>
      <c r="F179" s="12" t="s">
        <v>348</v>
      </c>
      <c r="G179" s="87"/>
      <c r="H179" s="87"/>
      <c r="K179" s="70"/>
      <c r="L179" s="85"/>
      <c r="N179" s="16" t="str">
        <f t="shared" si="6"/>
        <v>Pending</v>
      </c>
      <c r="O179" s="19"/>
    </row>
    <row r="180" spans="1:15" x14ac:dyDescent="0.25">
      <c r="A180" s="12" t="s">
        <v>154</v>
      </c>
      <c r="B180" s="16" t="str">
        <f>IF(A180="","",VLOOKUP(A180,'Kinara Project Plan'!$B$4:$C$27,2,FALSE))</f>
        <v>Customization Delivery</v>
      </c>
      <c r="C180" s="12"/>
      <c r="D180" s="16" t="str">
        <f>IF(C180="","",VLOOKUP(C180,Process!$C$2:$D$14,2))</f>
        <v/>
      </c>
      <c r="E180" s="12" t="s">
        <v>342</v>
      </c>
      <c r="F180" s="12" t="s">
        <v>348</v>
      </c>
      <c r="G180" s="87"/>
      <c r="H180" s="87"/>
      <c r="K180" s="70"/>
      <c r="L180" s="85"/>
      <c r="N180" s="16" t="str">
        <f t="shared" si="6"/>
        <v>Pending</v>
      </c>
      <c r="O180" s="19"/>
    </row>
    <row r="181" spans="1:15" x14ac:dyDescent="0.25">
      <c r="A181" s="12" t="s">
        <v>154</v>
      </c>
      <c r="B181" s="16" t="str">
        <f>IF(A181="","",VLOOKUP(A181,'Kinara Project Plan'!$B$4:$C$27,2,FALSE))</f>
        <v>Customization Delivery</v>
      </c>
      <c r="C181" s="12"/>
      <c r="D181" s="16" t="str">
        <f>IF(C181="","",VLOOKUP(C181,Process!$C$2:$D$14,2))</f>
        <v/>
      </c>
      <c r="E181" s="12" t="s">
        <v>343</v>
      </c>
      <c r="F181" s="12" t="s">
        <v>348</v>
      </c>
      <c r="G181" s="87"/>
      <c r="H181" s="87"/>
      <c r="K181" s="70"/>
      <c r="L181" s="85"/>
      <c r="N181" s="16" t="str">
        <f t="shared" si="6"/>
        <v>Pending</v>
      </c>
      <c r="O181" s="19"/>
    </row>
    <row r="182" spans="1:15" x14ac:dyDescent="0.25">
      <c r="A182" s="12" t="s">
        <v>154</v>
      </c>
      <c r="B182" s="16" t="str">
        <f>IF(A182="","",VLOOKUP(A182,'Kinara Project Plan'!$B$4:$C$27,2,FALSE))</f>
        <v>Customization Delivery</v>
      </c>
      <c r="C182" s="12"/>
      <c r="D182" s="16" t="str">
        <f>IF(C182="","",VLOOKUP(C182,Process!$C$2:$D$14,2))</f>
        <v/>
      </c>
      <c r="E182" s="12" t="s">
        <v>344</v>
      </c>
      <c r="F182" s="12" t="s">
        <v>348</v>
      </c>
      <c r="G182" s="87"/>
      <c r="H182" s="87"/>
      <c r="K182" s="70"/>
      <c r="L182" s="85"/>
      <c r="N182" s="16" t="str">
        <f t="shared" si="6"/>
        <v>Pending</v>
      </c>
      <c r="O182" s="19"/>
    </row>
    <row r="183" spans="1:15" x14ac:dyDescent="0.25">
      <c r="A183" s="12" t="s">
        <v>154</v>
      </c>
      <c r="B183" s="16" t="str">
        <f>IF(A183="","",VLOOKUP(A183,'Kinara Project Plan'!$B$4:$C$27,2,FALSE))</f>
        <v>Customization Delivery</v>
      </c>
      <c r="C183" s="12"/>
      <c r="D183" s="16" t="str">
        <f>IF(C183="","",VLOOKUP(C183,Process!$C$2:$D$14,2))</f>
        <v/>
      </c>
      <c r="E183" s="12" t="s">
        <v>345</v>
      </c>
      <c r="F183" s="12" t="s">
        <v>348</v>
      </c>
      <c r="G183" s="87"/>
      <c r="H183" s="87"/>
      <c r="K183" s="70"/>
      <c r="L183" s="85"/>
      <c r="N183" s="16" t="str">
        <f t="shared" si="6"/>
        <v>Pending</v>
      </c>
      <c r="O183" s="19"/>
    </row>
    <row r="184" spans="1:15" x14ac:dyDescent="0.25">
      <c r="A184" s="12" t="s">
        <v>154</v>
      </c>
      <c r="B184" s="16" t="str">
        <f>IF(A184="","",VLOOKUP(A184,'Kinara Project Plan'!$B$4:$C$27,2,FALSE))</f>
        <v>Customization Delivery</v>
      </c>
      <c r="C184" s="12"/>
      <c r="D184" s="16" t="str">
        <f>IF(C184="","",VLOOKUP(C184,Process!$C$2:$D$14,2))</f>
        <v/>
      </c>
      <c r="E184" s="12" t="s">
        <v>346</v>
      </c>
      <c r="F184" s="12" t="s">
        <v>348</v>
      </c>
      <c r="G184" s="87"/>
      <c r="H184" s="87"/>
      <c r="K184" s="70"/>
      <c r="L184" s="85"/>
      <c r="N184" s="16" t="str">
        <f t="shared" si="6"/>
        <v>Pending</v>
      </c>
      <c r="O184" s="19"/>
    </row>
    <row r="185" spans="1:15" x14ac:dyDescent="0.25">
      <c r="A185" s="12" t="s">
        <v>154</v>
      </c>
      <c r="B185" s="16" t="str">
        <f>IF(A185="","",VLOOKUP(A185,'Kinara Project Plan'!$B$4:$C$27,2,FALSE))</f>
        <v>Customization Delivery</v>
      </c>
      <c r="C185" s="12"/>
      <c r="D185" s="16" t="str">
        <f>IF(C185="","",VLOOKUP(C185,Process!$C$2:$D$14,2))</f>
        <v/>
      </c>
      <c r="E185" s="12" t="s">
        <v>347</v>
      </c>
      <c r="F185" s="12" t="s">
        <v>348</v>
      </c>
      <c r="G185" s="87"/>
      <c r="H185" s="87"/>
      <c r="K185" s="70"/>
      <c r="L185" s="85"/>
      <c r="N185" s="16" t="str">
        <f t="shared" si="6"/>
        <v>Pending</v>
      </c>
      <c r="O185" s="19"/>
    </row>
    <row r="186" spans="1:15" x14ac:dyDescent="0.25">
      <c r="A186" s="12" t="s">
        <v>148</v>
      </c>
      <c r="B186" s="16" t="str">
        <f>IF(A186="","",VLOOKUP(A186,'Kinara Project Plan'!$B$4:$C$27,2,FALSE))</f>
        <v>UI Design Development</v>
      </c>
      <c r="C186" s="12" t="s">
        <v>85</v>
      </c>
      <c r="D186" s="16" t="str">
        <f>IF(C186="","",VLOOKUP(C186,Process!$C$2:$D$14,2))</f>
        <v>Loan Booking</v>
      </c>
      <c r="E186" s="12" t="s">
        <v>372</v>
      </c>
      <c r="F186" s="12" t="s">
        <v>263</v>
      </c>
      <c r="G186" s="87">
        <v>42594</v>
      </c>
      <c r="H186" s="87">
        <v>42599</v>
      </c>
      <c r="I186" s="87">
        <v>42594</v>
      </c>
      <c r="K186" s="70"/>
      <c r="L186" s="85"/>
      <c r="N186" s="16" t="str">
        <f t="shared" si="6"/>
        <v>WIP</v>
      </c>
      <c r="O186" s="19"/>
    </row>
    <row r="187" spans="1:15" x14ac:dyDescent="0.25">
      <c r="A187" s="12" t="s">
        <v>374</v>
      </c>
      <c r="B187" s="16" t="str">
        <f>IF(A187="","",VLOOKUP(A187,'Kinara Project Plan'!$B$4:$C$27,2,FALSE))</f>
        <v>SIT Test Plan</v>
      </c>
      <c r="C187" s="12" t="s">
        <v>85</v>
      </c>
      <c r="D187" s="16" t="str">
        <f>IF(C187="","",VLOOKUP(C187,Process!$C$2:$D$14,2))</f>
        <v>Loan Booking</v>
      </c>
      <c r="E187" s="12" t="s">
        <v>379</v>
      </c>
      <c r="F187" s="12" t="s">
        <v>236</v>
      </c>
      <c r="G187" s="87">
        <v>42600</v>
      </c>
      <c r="H187" s="87">
        <v>42601</v>
      </c>
      <c r="K187" s="70">
        <v>2</v>
      </c>
      <c r="L187" s="85"/>
      <c r="N187" s="16" t="str">
        <f t="shared" si="6"/>
        <v>Pending</v>
      </c>
      <c r="O187" s="19"/>
    </row>
    <row r="188" spans="1:15" x14ac:dyDescent="0.25">
      <c r="A188" s="89" t="s">
        <v>374</v>
      </c>
      <c r="B188" s="16" t="str">
        <f>IF(A188="","",VLOOKUP(A188,'Kinara Project Plan'!$B$4:$C$27,2,FALSE))</f>
        <v>SIT Test Plan</v>
      </c>
      <c r="C188" s="12" t="s">
        <v>88</v>
      </c>
      <c r="D188" s="16" t="str">
        <f>IF(C188="","",VLOOKUP(C188,Process!$C$2:$D$14,2))</f>
        <v>Collections</v>
      </c>
      <c r="E188" s="89" t="s">
        <v>380</v>
      </c>
      <c r="F188" s="89" t="s">
        <v>236</v>
      </c>
      <c r="G188" s="91">
        <v>42604</v>
      </c>
      <c r="H188" s="91">
        <v>42605</v>
      </c>
      <c r="K188" s="70">
        <v>2</v>
      </c>
      <c r="L188" s="85"/>
      <c r="N188" s="16" t="str">
        <f t="shared" si="6"/>
        <v>Pending</v>
      </c>
      <c r="O188" s="19"/>
    </row>
    <row r="189" spans="1:15" x14ac:dyDescent="0.25">
      <c r="A189" s="89" t="s">
        <v>374</v>
      </c>
      <c r="B189" s="16" t="str">
        <f>IF(A189="","",VLOOKUP(A189,'Kinara Project Plan'!$B$4:$C$27,2,FALSE))</f>
        <v>SIT Test Plan</v>
      </c>
      <c r="C189" s="12" t="s">
        <v>89</v>
      </c>
      <c r="D189" s="16" t="str">
        <f>IF(C189="","",VLOOKUP(C189,Process!$C$2:$D$14,2))</f>
        <v>Customer Notifications</v>
      </c>
      <c r="E189" s="89" t="s">
        <v>381</v>
      </c>
      <c r="F189" s="89" t="s">
        <v>236</v>
      </c>
      <c r="G189" s="87">
        <v>42606</v>
      </c>
      <c r="H189" s="87">
        <v>42607</v>
      </c>
      <c r="K189" s="70">
        <v>2</v>
      </c>
      <c r="L189" s="85"/>
      <c r="N189" s="16" t="str">
        <f t="shared" si="6"/>
        <v>Pending</v>
      </c>
      <c r="O189" s="19"/>
    </row>
    <row r="190" spans="1:15" x14ac:dyDescent="0.25">
      <c r="A190" s="89" t="s">
        <v>374</v>
      </c>
      <c r="B190" s="16" t="str">
        <f>IF(A190="","",VLOOKUP(A190,'Kinara Project Plan'!$B$4:$C$27,2,FALSE))</f>
        <v>SIT Test Plan</v>
      </c>
      <c r="C190" s="12" t="s">
        <v>92</v>
      </c>
      <c r="D190" s="16" t="str">
        <f>IF(C190="","",VLOOKUP(C190,Process!$C$2:$D$14,2))</f>
        <v>Insurance Process</v>
      </c>
      <c r="E190" s="89" t="s">
        <v>382</v>
      </c>
      <c r="F190" s="89" t="s">
        <v>236</v>
      </c>
      <c r="G190" s="87">
        <v>42608</v>
      </c>
      <c r="H190" s="91">
        <v>42608</v>
      </c>
      <c r="K190" s="70">
        <v>1</v>
      </c>
      <c r="L190" s="85"/>
      <c r="N190" s="16" t="str">
        <f t="shared" si="6"/>
        <v>Pending</v>
      </c>
      <c r="O190" s="19"/>
    </row>
    <row r="191" spans="1:15" x14ac:dyDescent="0.25">
      <c r="A191" s="89" t="s">
        <v>374</v>
      </c>
      <c r="B191" s="16" t="str">
        <f>IF(A191="","",VLOOKUP(A191,'Kinara Project Plan'!$B$4:$C$27,2,FALSE))</f>
        <v>SIT Test Plan</v>
      </c>
      <c r="C191" s="12" t="s">
        <v>90</v>
      </c>
      <c r="D191" s="16" t="str">
        <f>IF(C191="","",VLOOKUP(C191,Process!$C$2:$D$14,2))</f>
        <v>ACH/PDC Process</v>
      </c>
      <c r="E191" s="89" t="s">
        <v>383</v>
      </c>
      <c r="F191" s="12" t="s">
        <v>237</v>
      </c>
      <c r="G191" s="87">
        <v>42601</v>
      </c>
      <c r="H191" s="87">
        <v>42604</v>
      </c>
      <c r="K191" s="70">
        <v>2</v>
      </c>
      <c r="L191" s="85"/>
      <c r="N191" s="16" t="str">
        <f t="shared" si="6"/>
        <v>Pending</v>
      </c>
      <c r="O191" s="19"/>
    </row>
    <row r="192" spans="1:15" x14ac:dyDescent="0.25">
      <c r="A192" s="89" t="s">
        <v>374</v>
      </c>
      <c r="B192" s="16" t="str">
        <f>IF(A192="","",VLOOKUP(A192,'Kinara Project Plan'!$B$4:$C$27,2,FALSE))</f>
        <v>SIT Test Plan</v>
      </c>
      <c r="C192" s="12" t="s">
        <v>91</v>
      </c>
      <c r="D192" s="16" t="str">
        <f>IF(C192="","",VLOOKUP(C192,Process!$C$2:$D$14,2))</f>
        <v>Writeoff</v>
      </c>
      <c r="E192" s="89" t="s">
        <v>385</v>
      </c>
      <c r="F192" s="89" t="s">
        <v>237</v>
      </c>
      <c r="G192" s="87">
        <v>42605</v>
      </c>
      <c r="H192" s="91">
        <v>42605</v>
      </c>
      <c r="K192" s="70">
        <v>1</v>
      </c>
      <c r="L192" s="85"/>
      <c r="N192" s="16" t="str">
        <f t="shared" si="6"/>
        <v>Pending</v>
      </c>
      <c r="O192" s="19"/>
    </row>
    <row r="193" spans="1:15" x14ac:dyDescent="0.25">
      <c r="A193" s="89" t="s">
        <v>374</v>
      </c>
      <c r="B193" s="16" t="str">
        <f>IF(A193="","",VLOOKUP(A193,'Kinara Project Plan'!$B$4:$C$27,2,FALSE))</f>
        <v>SIT Test Plan</v>
      </c>
      <c r="C193" s="12" t="s">
        <v>96</v>
      </c>
      <c r="D193" s="16" t="str">
        <f>IF(C193="","",VLOOKUP(C193,Process!$C$2:$D$14,2))</f>
        <v>NPA</v>
      </c>
      <c r="E193" s="89" t="s">
        <v>386</v>
      </c>
      <c r="F193" s="89" t="s">
        <v>237</v>
      </c>
      <c r="G193" s="91">
        <v>42606</v>
      </c>
      <c r="H193" s="91">
        <v>42606</v>
      </c>
      <c r="K193" s="70">
        <v>1</v>
      </c>
      <c r="L193" s="85"/>
      <c r="N193" s="16" t="str">
        <f t="shared" si="6"/>
        <v>Pending</v>
      </c>
      <c r="O193" s="19"/>
    </row>
    <row r="194" spans="1:15" x14ac:dyDescent="0.25">
      <c r="A194" s="89" t="s">
        <v>374</v>
      </c>
      <c r="B194" s="16" t="str">
        <f>IF(A194="","",VLOOKUP(A194,'Kinara Project Plan'!$B$4:$C$27,2,FALSE))</f>
        <v>SIT Test Plan</v>
      </c>
      <c r="C194" s="12" t="s">
        <v>93</v>
      </c>
      <c r="D194" s="16" t="str">
        <f>IF(C194="","",VLOOKUP(C194,Process!$C$2:$D$14,2))</f>
        <v>Finance/Accounting (Tally Integration)</v>
      </c>
      <c r="E194" s="89" t="s">
        <v>387</v>
      </c>
      <c r="F194" s="89" t="s">
        <v>237</v>
      </c>
      <c r="G194" s="87">
        <v>42607</v>
      </c>
      <c r="H194" s="91">
        <v>42607</v>
      </c>
      <c r="K194" s="70">
        <v>1</v>
      </c>
      <c r="L194" s="85"/>
      <c r="N194" s="16" t="str">
        <f t="shared" si="6"/>
        <v>Pending</v>
      </c>
      <c r="O194" s="19"/>
    </row>
    <row r="195" spans="1:15" x14ac:dyDescent="0.25">
      <c r="A195" s="89" t="s">
        <v>374</v>
      </c>
      <c r="B195" s="16" t="str">
        <f>IF(A195="","",VLOOKUP(A195,'Kinara Project Plan'!$B$4:$C$27,2,FALSE))</f>
        <v>SIT Test Plan</v>
      </c>
      <c r="C195" s="89" t="s">
        <v>95</v>
      </c>
      <c r="D195" s="16" t="str">
        <f>IF(C195="","",VLOOKUP(C195,Process!$C$2:$D$14,2))</f>
        <v xml:space="preserve">Product Definition </v>
      </c>
      <c r="E195" s="89" t="s">
        <v>388</v>
      </c>
      <c r="F195" s="89" t="s">
        <v>237</v>
      </c>
      <c r="G195" s="91">
        <v>42608</v>
      </c>
      <c r="H195" s="91">
        <v>42608</v>
      </c>
      <c r="K195" s="70">
        <v>1</v>
      </c>
      <c r="L195" s="85"/>
      <c r="N195" s="16" t="str">
        <f t="shared" si="6"/>
        <v>Pending</v>
      </c>
      <c r="O195" s="19"/>
    </row>
    <row r="196" spans="1:15" x14ac:dyDescent="0.25">
      <c r="A196" s="89" t="s">
        <v>376</v>
      </c>
      <c r="B196" s="16" t="str">
        <f>IF(A196="","",VLOOKUP(A196,'Kinara Project Plan'!$B$4:$C$27,2,FALSE))</f>
        <v>SIT Test Plan Review</v>
      </c>
      <c r="C196" s="89" t="s">
        <v>85</v>
      </c>
      <c r="D196" s="90" t="str">
        <f>IF(C196="","",VLOOKUP(C196,Process!$C$2:$D$14,2))</f>
        <v>Loan Booking</v>
      </c>
      <c r="E196" s="89" t="s">
        <v>379</v>
      </c>
      <c r="F196" s="12" t="s">
        <v>313</v>
      </c>
      <c r="G196" s="87">
        <v>42604</v>
      </c>
      <c r="H196" s="91">
        <v>42604</v>
      </c>
      <c r="K196" s="70">
        <v>1</v>
      </c>
      <c r="L196" s="85"/>
      <c r="N196" s="16" t="str">
        <f t="shared" si="6"/>
        <v>Pending</v>
      </c>
      <c r="O196" s="19"/>
    </row>
    <row r="197" spans="1:15" x14ac:dyDescent="0.25">
      <c r="A197" s="89" t="s">
        <v>376</v>
      </c>
      <c r="B197" s="16" t="str">
        <f>IF(A197="","",VLOOKUP(A197,'Kinara Project Plan'!$B$4:$C$27,2,FALSE))</f>
        <v>SIT Test Plan Review</v>
      </c>
      <c r="C197" s="89" t="s">
        <v>88</v>
      </c>
      <c r="D197" s="90" t="str">
        <f>IF(C197="","",VLOOKUP(C197,Process!$C$2:$D$14,2))</f>
        <v>Collections</v>
      </c>
      <c r="E197" s="89" t="s">
        <v>380</v>
      </c>
      <c r="F197" s="89" t="s">
        <v>313</v>
      </c>
      <c r="G197" s="87">
        <v>42606</v>
      </c>
      <c r="H197" s="87">
        <v>42606</v>
      </c>
      <c r="K197" s="70">
        <v>1</v>
      </c>
      <c r="L197" s="85"/>
      <c r="N197" s="16" t="str">
        <f t="shared" si="6"/>
        <v>Pending</v>
      </c>
      <c r="O197" s="19"/>
    </row>
    <row r="198" spans="1:15" x14ac:dyDescent="0.25">
      <c r="A198" s="89" t="s">
        <v>376</v>
      </c>
      <c r="B198" s="16" t="str">
        <f>IF(A198="","",VLOOKUP(A198,'Kinara Project Plan'!$B$4:$C$27,2,FALSE))</f>
        <v>SIT Test Plan Review</v>
      </c>
      <c r="C198" s="89" t="s">
        <v>89</v>
      </c>
      <c r="D198" s="90" t="str">
        <f>IF(C198="","",VLOOKUP(C198,Process!$C$2:$D$14,2))</f>
        <v>Customer Notifications</v>
      </c>
      <c r="E198" s="89" t="s">
        <v>381</v>
      </c>
      <c r="F198" s="12" t="s">
        <v>389</v>
      </c>
      <c r="G198" s="87">
        <v>42608</v>
      </c>
      <c r="H198" s="91">
        <v>42608</v>
      </c>
      <c r="K198" s="70">
        <v>1</v>
      </c>
      <c r="L198" s="85"/>
      <c r="N198" s="16" t="str">
        <f t="shared" si="6"/>
        <v>Pending</v>
      </c>
      <c r="O198" s="19"/>
    </row>
    <row r="199" spans="1:15" x14ac:dyDescent="0.25">
      <c r="A199" s="89" t="s">
        <v>376</v>
      </c>
      <c r="B199" s="16" t="str">
        <f>IF(A199="","",VLOOKUP(A199,'Kinara Project Plan'!$B$4:$C$27,2,FALSE))</f>
        <v>SIT Test Plan Review</v>
      </c>
      <c r="C199" s="89" t="s">
        <v>92</v>
      </c>
      <c r="D199" s="90" t="str">
        <f>IF(C199="","",VLOOKUP(C199,Process!$C$2:$D$14,2))</f>
        <v>Insurance Process</v>
      </c>
      <c r="E199" s="89" t="s">
        <v>382</v>
      </c>
      <c r="F199" s="12" t="s">
        <v>389</v>
      </c>
      <c r="G199" s="87">
        <v>42611</v>
      </c>
      <c r="H199" s="91">
        <v>42611</v>
      </c>
      <c r="K199" s="70">
        <v>1</v>
      </c>
      <c r="L199" s="85"/>
      <c r="N199" s="16" t="str">
        <f t="shared" si="6"/>
        <v>Pending</v>
      </c>
      <c r="O199" s="19"/>
    </row>
    <row r="200" spans="1:15" x14ac:dyDescent="0.25">
      <c r="A200" s="89" t="s">
        <v>376</v>
      </c>
      <c r="B200" s="16" t="str">
        <f>IF(A200="","",VLOOKUP(A200,'Kinara Project Plan'!$B$4:$C$27,2,FALSE))</f>
        <v>SIT Test Plan Review</v>
      </c>
      <c r="C200" s="89" t="s">
        <v>90</v>
      </c>
      <c r="D200" s="90" t="str">
        <f>IF(C200="","",VLOOKUP(C200,Process!$C$2:$D$14,2))</f>
        <v>ACH/PDC Process</v>
      </c>
      <c r="E200" s="89" t="s">
        <v>383</v>
      </c>
      <c r="F200" s="12" t="s">
        <v>313</v>
      </c>
      <c r="G200" s="87">
        <v>42605</v>
      </c>
      <c r="H200" s="87">
        <v>42605</v>
      </c>
      <c r="K200" s="70">
        <v>1</v>
      </c>
      <c r="L200" s="85"/>
      <c r="N200" s="16" t="str">
        <f t="shared" si="6"/>
        <v>Pending</v>
      </c>
      <c r="O200" s="19"/>
    </row>
    <row r="201" spans="1:15" x14ac:dyDescent="0.25">
      <c r="A201" s="89" t="s">
        <v>376</v>
      </c>
      <c r="B201" s="16" t="str">
        <f>IF(A201="","",VLOOKUP(A201,'Kinara Project Plan'!$B$4:$C$27,2,FALSE))</f>
        <v>SIT Test Plan Review</v>
      </c>
      <c r="C201" s="89" t="s">
        <v>91</v>
      </c>
      <c r="D201" s="90" t="str">
        <f>IF(C201="","",VLOOKUP(C201,Process!$C$2:$D$14,2))</f>
        <v>Writeoff</v>
      </c>
      <c r="E201" s="89" t="s">
        <v>385</v>
      </c>
      <c r="F201" s="12" t="s">
        <v>389</v>
      </c>
      <c r="G201" s="91">
        <v>42606</v>
      </c>
      <c r="H201" s="91">
        <v>42606</v>
      </c>
      <c r="K201" s="70">
        <v>1</v>
      </c>
      <c r="L201" s="85"/>
      <c r="N201" s="16" t="str">
        <f t="shared" ref="N201:N264" si="7">IF(A201="","",IF(I201="","Pending",IF(J201="","WIP","Completed")))</f>
        <v>Pending</v>
      </c>
      <c r="O201" s="19"/>
    </row>
    <row r="202" spans="1:15" x14ac:dyDescent="0.25">
      <c r="A202" s="89" t="s">
        <v>376</v>
      </c>
      <c r="B202" s="16" t="str">
        <f>IF(A202="","",VLOOKUP(A202,'Kinara Project Plan'!$B$4:$C$27,2,FALSE))</f>
        <v>SIT Test Plan Review</v>
      </c>
      <c r="C202" s="89" t="s">
        <v>96</v>
      </c>
      <c r="D202" s="90" t="str">
        <f>IF(C202="","",VLOOKUP(C202,Process!$C$2:$D$14,2))</f>
        <v>NPA</v>
      </c>
      <c r="E202" s="89" t="s">
        <v>386</v>
      </c>
      <c r="F202" s="12" t="s">
        <v>313</v>
      </c>
      <c r="G202" s="87">
        <v>42607</v>
      </c>
      <c r="H202" s="91">
        <v>42607</v>
      </c>
      <c r="K202" s="70">
        <v>1</v>
      </c>
      <c r="L202" s="85"/>
      <c r="N202" s="16" t="str">
        <f t="shared" si="7"/>
        <v>Pending</v>
      </c>
      <c r="O202" s="19"/>
    </row>
    <row r="203" spans="1:15" x14ac:dyDescent="0.25">
      <c r="A203" s="89" t="s">
        <v>376</v>
      </c>
      <c r="B203" s="16" t="str">
        <f>IF(A203="","",VLOOKUP(A203,'Kinara Project Plan'!$B$4:$C$27,2,FALSE))</f>
        <v>SIT Test Plan Review</v>
      </c>
      <c r="C203" s="89" t="s">
        <v>93</v>
      </c>
      <c r="D203" s="90" t="str">
        <f>IF(C203="","",VLOOKUP(C203,Process!$C$2:$D$14,2))</f>
        <v>Finance/Accounting (Tally Integration)</v>
      </c>
      <c r="E203" s="89" t="s">
        <v>387</v>
      </c>
      <c r="F203" s="12" t="s">
        <v>313</v>
      </c>
      <c r="G203" s="91">
        <v>42608</v>
      </c>
      <c r="H203" s="91">
        <v>42608</v>
      </c>
      <c r="K203" s="70">
        <v>1</v>
      </c>
      <c r="L203" s="85"/>
      <c r="N203" s="16" t="str">
        <f t="shared" si="7"/>
        <v>Pending</v>
      </c>
      <c r="O203" s="19"/>
    </row>
    <row r="204" spans="1:15" x14ac:dyDescent="0.25">
      <c r="A204" s="89" t="s">
        <v>376</v>
      </c>
      <c r="B204" s="16" t="str">
        <f>IF(A204="","",VLOOKUP(A204,'Kinara Project Plan'!$B$4:$C$27,2,FALSE))</f>
        <v>SIT Test Plan Review</v>
      </c>
      <c r="C204" s="89" t="s">
        <v>95</v>
      </c>
      <c r="D204" s="90" t="str">
        <f>IF(C204="","",VLOOKUP(C204,Process!$C$2:$D$14,2))</f>
        <v xml:space="preserve">Product Definition </v>
      </c>
      <c r="E204" s="89" t="s">
        <v>388</v>
      </c>
      <c r="F204" s="12" t="s">
        <v>313</v>
      </c>
      <c r="G204" s="91">
        <v>42611</v>
      </c>
      <c r="H204" s="91">
        <v>42611</v>
      </c>
      <c r="K204" s="70">
        <v>1</v>
      </c>
      <c r="L204" s="85"/>
      <c r="N204" s="16" t="str">
        <f t="shared" si="7"/>
        <v>Pending</v>
      </c>
      <c r="O204" s="19"/>
    </row>
    <row r="205" spans="1:15" x14ac:dyDescent="0.25">
      <c r="A205" s="12"/>
      <c r="B205" s="16" t="str">
        <f>IF(A205="","",VLOOKUP(A205,'Kinara Project Plan'!$B$4:$C$27,2,FALSE))</f>
        <v/>
      </c>
      <c r="C205" s="12"/>
      <c r="D205" s="16" t="str">
        <f>IF(C205="","",VLOOKUP(C205,Process!$C$2:$D$14,2))</f>
        <v/>
      </c>
      <c r="E205" s="12"/>
      <c r="F205" s="12"/>
      <c r="G205" s="87"/>
      <c r="H205" s="87"/>
      <c r="K205" s="70"/>
      <c r="L205" s="85"/>
      <c r="N205" s="16" t="str">
        <f t="shared" si="7"/>
        <v/>
      </c>
      <c r="O205" s="19"/>
    </row>
    <row r="206" spans="1:15" x14ac:dyDescent="0.25">
      <c r="A206" s="12"/>
      <c r="B206" s="16" t="str">
        <f>IF(A206="","",VLOOKUP(A206,'Kinara Project Plan'!$B$4:$C$27,2,FALSE))</f>
        <v/>
      </c>
      <c r="C206" s="12"/>
      <c r="D206" s="16" t="str">
        <f>IF(C206="","",VLOOKUP(C206,Process!$C$2:$D$14,2))</f>
        <v/>
      </c>
      <c r="E206" s="12"/>
      <c r="F206" s="12"/>
      <c r="G206" s="87"/>
      <c r="H206" s="87"/>
      <c r="K206" s="70"/>
      <c r="L206" s="85"/>
      <c r="N206" s="16" t="str">
        <f t="shared" si="7"/>
        <v/>
      </c>
      <c r="O206" s="19"/>
    </row>
    <row r="207" spans="1:15" x14ac:dyDescent="0.25">
      <c r="A207" s="12"/>
      <c r="B207" s="16" t="str">
        <f>IF(A207="","",VLOOKUP(A207,'Kinara Project Plan'!$B$4:$C$27,2,FALSE))</f>
        <v/>
      </c>
      <c r="C207" s="12"/>
      <c r="D207" s="16" t="str">
        <f>IF(C207="","",VLOOKUP(C207,Process!$C$2:$D$14,2))</f>
        <v/>
      </c>
      <c r="E207" s="12"/>
      <c r="F207" s="12"/>
      <c r="G207" s="87"/>
      <c r="H207" s="87"/>
      <c r="K207" s="70"/>
      <c r="L207" s="85"/>
      <c r="N207" s="16" t="str">
        <f t="shared" si="7"/>
        <v/>
      </c>
      <c r="O207" s="19"/>
    </row>
    <row r="208" spans="1:15" x14ac:dyDescent="0.25">
      <c r="A208" s="12"/>
      <c r="B208" s="16" t="str">
        <f>IF(A208="","",VLOOKUP(A208,'Kinara Project Plan'!$B$4:$C$27,2,FALSE))</f>
        <v/>
      </c>
      <c r="C208" s="12"/>
      <c r="D208" s="16" t="str">
        <f>IF(C208="","",VLOOKUP(C208,Process!$C$2:$D$14,2))</f>
        <v/>
      </c>
      <c r="E208" s="12"/>
      <c r="F208" s="12"/>
      <c r="G208" s="87"/>
      <c r="H208" s="87"/>
      <c r="K208" s="70"/>
      <c r="L208" s="85"/>
      <c r="N208" s="16" t="str">
        <f t="shared" si="7"/>
        <v/>
      </c>
      <c r="O208" s="19"/>
    </row>
    <row r="209" spans="1:15" x14ac:dyDescent="0.25">
      <c r="A209" s="12"/>
      <c r="B209" s="16" t="str">
        <f>IF(A209="","",VLOOKUP(A209,'Kinara Project Plan'!$B$4:$C$27,2,FALSE))</f>
        <v/>
      </c>
      <c r="C209" s="12"/>
      <c r="D209" s="16" t="str">
        <f>IF(C209="","",VLOOKUP(C209,Process!$C$2:$D$14,2))</f>
        <v/>
      </c>
      <c r="E209" s="12"/>
      <c r="F209" s="12"/>
      <c r="G209" s="87"/>
      <c r="H209" s="87"/>
      <c r="K209" s="70"/>
      <c r="L209" s="85"/>
      <c r="N209" s="16" t="str">
        <f t="shared" si="7"/>
        <v/>
      </c>
      <c r="O209" s="19"/>
    </row>
    <row r="210" spans="1:15" x14ac:dyDescent="0.25">
      <c r="A210" s="12"/>
      <c r="B210" s="16" t="str">
        <f>IF(A210="","",VLOOKUP(A210,'Kinara Project Plan'!$B$4:$C$27,2,FALSE))</f>
        <v/>
      </c>
      <c r="C210" s="12"/>
      <c r="D210" s="16" t="str">
        <f>IF(C210="","",VLOOKUP(C210,Process!$C$2:$D$14,2))</f>
        <v/>
      </c>
      <c r="E210" s="12"/>
      <c r="F210" s="12"/>
      <c r="G210" s="87"/>
      <c r="H210" s="87"/>
      <c r="K210" s="70"/>
      <c r="L210" s="85"/>
      <c r="N210" s="16" t="str">
        <f t="shared" si="7"/>
        <v/>
      </c>
      <c r="O210" s="19"/>
    </row>
    <row r="211" spans="1:15" x14ac:dyDescent="0.25">
      <c r="A211" s="12"/>
      <c r="B211" s="16" t="str">
        <f>IF(A211="","",VLOOKUP(A211,'Kinara Project Plan'!$B$4:$C$27,2,FALSE))</f>
        <v/>
      </c>
      <c r="C211" s="12"/>
      <c r="D211" s="16" t="str">
        <f>IF(C211="","",VLOOKUP(C211,Process!$C$2:$D$14,2))</f>
        <v/>
      </c>
      <c r="E211" s="12"/>
      <c r="F211" s="12"/>
      <c r="G211" s="87"/>
      <c r="H211" s="87"/>
      <c r="K211" s="70"/>
      <c r="L211" s="85"/>
      <c r="N211" s="16" t="str">
        <f t="shared" si="7"/>
        <v/>
      </c>
      <c r="O211" s="19"/>
    </row>
    <row r="212" spans="1:15" x14ac:dyDescent="0.25">
      <c r="A212" s="12"/>
      <c r="B212" s="16" t="str">
        <f>IF(A212="","",VLOOKUP(A212,'Kinara Project Plan'!$B$4:$C$27,2,FALSE))</f>
        <v/>
      </c>
      <c r="C212" s="12"/>
      <c r="D212" s="16" t="str">
        <f>IF(C212="","",VLOOKUP(C212,Process!$C$2:$D$14,2))</f>
        <v/>
      </c>
      <c r="E212" s="12"/>
      <c r="F212" s="12"/>
      <c r="G212" s="87"/>
      <c r="H212" s="87"/>
      <c r="K212" s="70"/>
      <c r="L212" s="85"/>
      <c r="N212" s="16" t="str">
        <f t="shared" si="7"/>
        <v/>
      </c>
      <c r="O212" s="19"/>
    </row>
    <row r="213" spans="1:15" x14ac:dyDescent="0.25">
      <c r="A213" s="12"/>
      <c r="B213" s="16" t="str">
        <f>IF(A213="","",VLOOKUP(A213,'Kinara Project Plan'!$B$4:$C$27,2,FALSE))</f>
        <v/>
      </c>
      <c r="C213" s="12"/>
      <c r="D213" s="16" t="str">
        <f>IF(C213="","",VLOOKUP(C213,Process!$C$2:$D$14,2))</f>
        <v/>
      </c>
      <c r="E213" s="12"/>
      <c r="F213" s="12"/>
      <c r="G213" s="87"/>
      <c r="H213" s="87"/>
      <c r="K213" s="70"/>
      <c r="L213" s="85"/>
      <c r="N213" s="16" t="str">
        <f t="shared" si="7"/>
        <v/>
      </c>
      <c r="O213" s="19"/>
    </row>
    <row r="214" spans="1:15" x14ac:dyDescent="0.25">
      <c r="A214" s="12"/>
      <c r="B214" s="16" t="str">
        <f>IF(A214="","",VLOOKUP(A214,'Kinara Project Plan'!$B$4:$C$27,2,FALSE))</f>
        <v/>
      </c>
      <c r="C214" s="12"/>
      <c r="D214" s="16" t="str">
        <f>IF(C214="","",VLOOKUP(C214,Process!$C$2:$D$14,2))</f>
        <v/>
      </c>
      <c r="E214" s="12"/>
      <c r="F214" s="12"/>
      <c r="G214" s="87"/>
      <c r="H214" s="87"/>
      <c r="K214" s="70"/>
      <c r="L214" s="85"/>
      <c r="N214" s="16" t="str">
        <f t="shared" si="7"/>
        <v/>
      </c>
      <c r="O214" s="19"/>
    </row>
    <row r="215" spans="1:15" x14ac:dyDescent="0.25">
      <c r="A215" s="12"/>
      <c r="B215" s="16" t="str">
        <f>IF(A215="","",VLOOKUP(A215,'Kinara Project Plan'!$B$4:$C$27,2,FALSE))</f>
        <v/>
      </c>
      <c r="C215" s="12"/>
      <c r="D215" s="16" t="str">
        <f>IF(C215="","",VLOOKUP(C215,Process!$C$2:$D$14,2))</f>
        <v/>
      </c>
      <c r="E215" s="12"/>
      <c r="F215" s="12"/>
      <c r="G215" s="87"/>
      <c r="H215" s="87"/>
      <c r="K215" s="70"/>
      <c r="L215" s="85"/>
      <c r="N215" s="16" t="str">
        <f t="shared" si="7"/>
        <v/>
      </c>
      <c r="O215" s="19"/>
    </row>
    <row r="216" spans="1:15" x14ac:dyDescent="0.25">
      <c r="A216" s="12"/>
      <c r="B216" s="16" t="str">
        <f>IF(A216="","",VLOOKUP(A216,'Kinara Project Plan'!$B$4:$C$27,2,FALSE))</f>
        <v/>
      </c>
      <c r="C216" s="12"/>
      <c r="D216" s="16" t="str">
        <f>IF(C216="","",VLOOKUP(C216,Process!$C$2:$D$14,2))</f>
        <v/>
      </c>
      <c r="E216" s="12"/>
      <c r="F216" s="12"/>
      <c r="G216" s="87"/>
      <c r="H216" s="87"/>
      <c r="K216" s="70"/>
      <c r="L216" s="85"/>
      <c r="N216" s="16" t="str">
        <f t="shared" si="7"/>
        <v/>
      </c>
      <c r="O216" s="19"/>
    </row>
    <row r="217" spans="1:15" x14ac:dyDescent="0.25">
      <c r="A217" s="12"/>
      <c r="B217" s="16" t="str">
        <f>IF(A217="","",VLOOKUP(A217,'Kinara Project Plan'!$B$4:$C$27,2,FALSE))</f>
        <v/>
      </c>
      <c r="C217" s="12"/>
      <c r="D217" s="16" t="str">
        <f>IF(C217="","",VLOOKUP(C217,Process!$C$2:$D$14,2))</f>
        <v/>
      </c>
      <c r="E217" s="12"/>
      <c r="F217" s="12"/>
      <c r="G217" s="87"/>
      <c r="H217" s="87"/>
      <c r="K217" s="70"/>
      <c r="L217" s="85"/>
      <c r="N217" s="16" t="str">
        <f t="shared" si="7"/>
        <v/>
      </c>
      <c r="O217" s="19"/>
    </row>
    <row r="218" spans="1:15" x14ac:dyDescent="0.25">
      <c r="A218" s="12"/>
      <c r="B218" s="16" t="str">
        <f>IF(A218="","",VLOOKUP(A218,'Kinara Project Plan'!$B$4:$C$27,2,FALSE))</f>
        <v/>
      </c>
      <c r="C218" s="12"/>
      <c r="D218" s="16" t="str">
        <f>IF(C218="","",VLOOKUP(C218,Process!$C$2:$D$14,2))</f>
        <v/>
      </c>
      <c r="E218" s="12"/>
      <c r="F218" s="12"/>
      <c r="G218" s="87"/>
      <c r="H218" s="87"/>
      <c r="K218" s="70"/>
      <c r="L218" s="85"/>
      <c r="N218" s="16" t="str">
        <f t="shared" si="7"/>
        <v/>
      </c>
      <c r="O218" s="19"/>
    </row>
    <row r="219" spans="1:15" x14ac:dyDescent="0.25">
      <c r="A219" s="12"/>
      <c r="B219" s="16" t="str">
        <f>IF(A219="","",VLOOKUP(A219,'Kinara Project Plan'!$B$4:$C$27,2,FALSE))</f>
        <v/>
      </c>
      <c r="C219" s="12"/>
      <c r="D219" s="16" t="str">
        <f>IF(C219="","",VLOOKUP(C219,Process!$C$2:$D$14,2))</f>
        <v/>
      </c>
      <c r="E219" s="12"/>
      <c r="F219" s="12"/>
      <c r="G219" s="87"/>
      <c r="H219" s="87"/>
      <c r="K219" s="70"/>
      <c r="L219" s="85"/>
      <c r="N219" s="16" t="str">
        <f t="shared" si="7"/>
        <v/>
      </c>
      <c r="O219" s="19"/>
    </row>
    <row r="220" spans="1:15" x14ac:dyDescent="0.25">
      <c r="A220" s="12"/>
      <c r="B220" s="16" t="str">
        <f>IF(A220="","",VLOOKUP(A220,'Kinara Project Plan'!$B$4:$C$27,2,FALSE))</f>
        <v/>
      </c>
      <c r="C220" s="12"/>
      <c r="D220" s="16" t="str">
        <f>IF(C220="","",VLOOKUP(C220,Process!$C$2:$D$14,2))</f>
        <v/>
      </c>
      <c r="E220" s="12"/>
      <c r="F220" s="12"/>
      <c r="G220" s="87"/>
      <c r="H220" s="87"/>
      <c r="K220" s="70"/>
      <c r="L220" s="85"/>
      <c r="N220" s="16" t="str">
        <f t="shared" si="7"/>
        <v/>
      </c>
      <c r="O220" s="19"/>
    </row>
    <row r="221" spans="1:15" x14ac:dyDescent="0.25">
      <c r="A221" s="12"/>
      <c r="B221" s="16" t="str">
        <f>IF(A221="","",VLOOKUP(A221,'Kinara Project Plan'!$B$4:$C$27,2,FALSE))</f>
        <v/>
      </c>
      <c r="C221" s="12"/>
      <c r="D221" s="16" t="str">
        <f>IF(C221="","",VLOOKUP(C221,Process!$C$2:$D$14,2))</f>
        <v/>
      </c>
      <c r="E221" s="12"/>
      <c r="F221" s="12"/>
      <c r="G221" s="87"/>
      <c r="H221" s="87"/>
      <c r="K221" s="70"/>
      <c r="L221" s="85"/>
      <c r="N221" s="16" t="str">
        <f t="shared" si="7"/>
        <v/>
      </c>
      <c r="O221" s="19"/>
    </row>
    <row r="222" spans="1:15" x14ac:dyDescent="0.25">
      <c r="A222" s="12"/>
      <c r="B222" s="16" t="str">
        <f>IF(A222="","",VLOOKUP(A222,'Kinara Project Plan'!$B$4:$C$27,2,FALSE))</f>
        <v/>
      </c>
      <c r="C222" s="12"/>
      <c r="D222" s="16" t="str">
        <f>IF(C222="","",VLOOKUP(C222,Process!$C$2:$D$14,2))</f>
        <v/>
      </c>
      <c r="E222" s="12"/>
      <c r="F222" s="12"/>
      <c r="G222" s="87"/>
      <c r="H222" s="87"/>
      <c r="K222" s="70"/>
      <c r="L222" s="85"/>
      <c r="N222" s="16" t="str">
        <f t="shared" si="7"/>
        <v/>
      </c>
      <c r="O222" s="19"/>
    </row>
    <row r="223" spans="1:15" x14ac:dyDescent="0.25">
      <c r="A223" s="12"/>
      <c r="B223" s="16" t="str">
        <f>IF(A223="","",VLOOKUP(A223,'Kinara Project Plan'!$B$4:$C$27,2,FALSE))</f>
        <v/>
      </c>
      <c r="C223" s="12"/>
      <c r="D223" s="16" t="str">
        <f>IF(C223="","",VLOOKUP(C223,Process!$C$2:$D$14,2))</f>
        <v/>
      </c>
      <c r="E223" s="12"/>
      <c r="F223" s="12"/>
      <c r="G223" s="87"/>
      <c r="H223" s="87"/>
      <c r="K223" s="70"/>
      <c r="L223" s="85"/>
      <c r="N223" s="16" t="str">
        <f t="shared" si="7"/>
        <v/>
      </c>
      <c r="O223" s="19"/>
    </row>
    <row r="224" spans="1:15" x14ac:dyDescent="0.25">
      <c r="A224" s="12"/>
      <c r="B224" s="16" t="str">
        <f>IF(A224="","",VLOOKUP(A224,'Kinara Project Plan'!$B$4:$C$27,2,FALSE))</f>
        <v/>
      </c>
      <c r="C224" s="12"/>
      <c r="D224" s="16" t="str">
        <f>IF(C224="","",VLOOKUP(C224,Process!$C$2:$D$14,2))</f>
        <v/>
      </c>
      <c r="E224" s="12"/>
      <c r="F224" s="12"/>
      <c r="G224" s="87"/>
      <c r="H224" s="87"/>
      <c r="K224" s="70"/>
      <c r="L224" s="85"/>
      <c r="N224" s="16" t="str">
        <f t="shared" si="7"/>
        <v/>
      </c>
      <c r="O224" s="19"/>
    </row>
    <row r="225" spans="1:15" x14ac:dyDescent="0.25">
      <c r="A225" s="12"/>
      <c r="B225" s="16" t="str">
        <f>IF(A225="","",VLOOKUP(A225,'Kinara Project Plan'!$B$4:$C$27,2,FALSE))</f>
        <v/>
      </c>
      <c r="C225" s="12"/>
      <c r="D225" s="16" t="str">
        <f>IF(C225="","",VLOOKUP(C225,Process!$C$2:$D$14,2))</f>
        <v/>
      </c>
      <c r="E225" s="12"/>
      <c r="F225" s="12"/>
      <c r="G225" s="87"/>
      <c r="H225" s="87"/>
      <c r="K225" s="70"/>
      <c r="L225" s="85"/>
      <c r="N225" s="16" t="str">
        <f t="shared" si="7"/>
        <v/>
      </c>
      <c r="O225" s="19"/>
    </row>
    <row r="226" spans="1:15" x14ac:dyDescent="0.25">
      <c r="A226" s="12"/>
      <c r="B226" s="16" t="str">
        <f>IF(A226="","",VLOOKUP(A226,'Kinara Project Plan'!$B$4:$C$27,2,FALSE))</f>
        <v/>
      </c>
      <c r="C226" s="12"/>
      <c r="D226" s="16" t="str">
        <f>IF(C226="","",VLOOKUP(C226,Process!$C$2:$D$14,2))</f>
        <v/>
      </c>
      <c r="E226" s="12"/>
      <c r="F226" s="12"/>
      <c r="G226" s="87"/>
      <c r="H226" s="87"/>
      <c r="K226" s="70"/>
      <c r="L226" s="85"/>
      <c r="N226" s="16" t="str">
        <f t="shared" si="7"/>
        <v/>
      </c>
      <c r="O226" s="19"/>
    </row>
    <row r="227" spans="1:15" x14ac:dyDescent="0.25">
      <c r="A227" s="12"/>
      <c r="B227" s="16" t="str">
        <f>IF(A227="","",VLOOKUP(A227,'Kinara Project Plan'!$B$4:$C$27,2,FALSE))</f>
        <v/>
      </c>
      <c r="C227" s="12"/>
      <c r="D227" s="16" t="str">
        <f>IF(C227="","",VLOOKUP(C227,Process!$C$2:$D$14,2))</f>
        <v/>
      </c>
      <c r="E227" s="12"/>
      <c r="F227" s="12"/>
      <c r="G227" s="87"/>
      <c r="H227" s="87"/>
      <c r="K227" s="70"/>
      <c r="L227" s="85"/>
      <c r="N227" s="16" t="str">
        <f t="shared" si="7"/>
        <v/>
      </c>
      <c r="O227" s="19"/>
    </row>
    <row r="228" spans="1:15" x14ac:dyDescent="0.25">
      <c r="A228" s="12"/>
      <c r="B228" s="16" t="str">
        <f>IF(A228="","",VLOOKUP(A228,'Kinara Project Plan'!$B$4:$C$27,2,FALSE))</f>
        <v/>
      </c>
      <c r="C228" s="12"/>
      <c r="D228" s="16" t="str">
        <f>IF(C228="","",VLOOKUP(C228,Process!$C$2:$D$14,2))</f>
        <v/>
      </c>
      <c r="E228" s="12"/>
      <c r="F228" s="12"/>
      <c r="G228" s="87"/>
      <c r="H228" s="87"/>
      <c r="K228" s="70"/>
      <c r="L228" s="85"/>
      <c r="N228" s="16" t="str">
        <f t="shared" si="7"/>
        <v/>
      </c>
      <c r="O228" s="19"/>
    </row>
    <row r="229" spans="1:15" x14ac:dyDescent="0.25">
      <c r="A229" s="12"/>
      <c r="B229" s="16" t="str">
        <f>IF(A229="","",VLOOKUP(A229,'Kinara Project Plan'!$B$4:$C$27,2,FALSE))</f>
        <v/>
      </c>
      <c r="C229" s="12"/>
      <c r="D229" s="16" t="str">
        <f>IF(C229="","",VLOOKUP(C229,Process!$C$2:$D$14,2))</f>
        <v/>
      </c>
      <c r="E229" s="12"/>
      <c r="F229" s="12"/>
      <c r="G229" s="87"/>
      <c r="H229" s="87"/>
      <c r="K229" s="70"/>
      <c r="L229" s="85"/>
      <c r="N229" s="16" t="str">
        <f t="shared" si="7"/>
        <v/>
      </c>
      <c r="O229" s="19"/>
    </row>
    <row r="230" spans="1:15" x14ac:dyDescent="0.25">
      <c r="A230" s="12"/>
      <c r="B230" s="16" t="str">
        <f>IF(A230="","",VLOOKUP(A230,'Kinara Project Plan'!$B$4:$C$27,2,FALSE))</f>
        <v/>
      </c>
      <c r="C230" s="12"/>
      <c r="D230" s="16" t="str">
        <f>IF(C230="","",VLOOKUP(C230,Process!$C$2:$D$14,2))</f>
        <v/>
      </c>
      <c r="E230" s="12"/>
      <c r="F230" s="12"/>
      <c r="G230" s="87"/>
      <c r="H230" s="87"/>
      <c r="K230" s="70"/>
      <c r="L230" s="85"/>
      <c r="N230" s="16" t="str">
        <f t="shared" si="7"/>
        <v/>
      </c>
      <c r="O230" s="19"/>
    </row>
    <row r="231" spans="1:15" x14ac:dyDescent="0.25">
      <c r="A231" s="12"/>
      <c r="B231" s="16" t="str">
        <f>IF(A231="","",VLOOKUP(A231,'Kinara Project Plan'!$B$4:$C$27,2,FALSE))</f>
        <v/>
      </c>
      <c r="C231" s="12"/>
      <c r="D231" s="16" t="str">
        <f>IF(C231="","",VLOOKUP(C231,Process!$C$2:$D$14,2))</f>
        <v/>
      </c>
      <c r="E231" s="12"/>
      <c r="F231" s="12"/>
      <c r="G231" s="87"/>
      <c r="H231" s="87"/>
      <c r="K231" s="70"/>
      <c r="L231" s="85"/>
      <c r="N231" s="16" t="str">
        <f t="shared" si="7"/>
        <v/>
      </c>
      <c r="O231" s="19"/>
    </row>
    <row r="232" spans="1:15" x14ac:dyDescent="0.25">
      <c r="A232" s="12"/>
      <c r="B232" s="16" t="str">
        <f>IF(A232="","",VLOOKUP(A232,'Kinara Project Plan'!$B$4:$C$27,2,FALSE))</f>
        <v/>
      </c>
      <c r="C232" s="12"/>
      <c r="D232" s="16" t="str">
        <f>IF(C232="","",VLOOKUP(C232,Process!$C$2:$D$14,2))</f>
        <v/>
      </c>
      <c r="E232" s="12"/>
      <c r="F232" s="12"/>
      <c r="G232" s="87"/>
      <c r="H232" s="87"/>
      <c r="K232" s="70"/>
      <c r="L232" s="85"/>
      <c r="N232" s="16" t="str">
        <f t="shared" si="7"/>
        <v/>
      </c>
      <c r="O232" s="19"/>
    </row>
    <row r="233" spans="1:15" x14ac:dyDescent="0.25">
      <c r="A233" s="12"/>
      <c r="B233" s="16" t="str">
        <f>IF(A233="","",VLOOKUP(A233,'Kinara Project Plan'!$B$4:$C$27,2,FALSE))</f>
        <v/>
      </c>
      <c r="C233" s="12"/>
      <c r="D233" s="16" t="str">
        <f>IF(C233="","",VLOOKUP(C233,Process!$C$2:$D$14,2))</f>
        <v/>
      </c>
      <c r="E233" s="12"/>
      <c r="F233" s="12"/>
      <c r="G233" s="87"/>
      <c r="H233" s="87"/>
      <c r="K233" s="70"/>
      <c r="L233" s="85"/>
      <c r="N233" s="16" t="str">
        <f t="shared" si="7"/>
        <v/>
      </c>
      <c r="O233" s="19"/>
    </row>
    <row r="234" spans="1:15" x14ac:dyDescent="0.25">
      <c r="A234" s="12"/>
      <c r="B234" s="16" t="str">
        <f>IF(A234="","",VLOOKUP(A234,'Kinara Project Plan'!$B$4:$C$27,2,FALSE))</f>
        <v/>
      </c>
      <c r="C234" s="12"/>
      <c r="D234" s="16" t="str">
        <f>IF(C234="","",VLOOKUP(C234,Process!$C$2:$D$14,2))</f>
        <v/>
      </c>
      <c r="E234" s="12"/>
      <c r="F234" s="12"/>
      <c r="G234" s="87"/>
      <c r="H234" s="87"/>
      <c r="K234" s="70"/>
      <c r="L234" s="85"/>
      <c r="N234" s="16" t="str">
        <f t="shared" si="7"/>
        <v/>
      </c>
      <c r="O234" s="19"/>
    </row>
    <row r="235" spans="1:15" x14ac:dyDescent="0.25">
      <c r="A235" s="12"/>
      <c r="B235" s="16" t="str">
        <f>IF(A235="","",VLOOKUP(A235,'Kinara Project Plan'!$B$4:$C$27,2,FALSE))</f>
        <v/>
      </c>
      <c r="C235" s="12"/>
      <c r="D235" s="16" t="str">
        <f>IF(C235="","",VLOOKUP(C235,Process!$C$2:$D$14,2))</f>
        <v/>
      </c>
      <c r="E235" s="12"/>
      <c r="F235" s="12"/>
      <c r="G235" s="87"/>
      <c r="H235" s="87"/>
      <c r="K235" s="70"/>
      <c r="L235" s="85"/>
      <c r="N235" s="16" t="str">
        <f t="shared" si="7"/>
        <v/>
      </c>
      <c r="O235" s="19"/>
    </row>
    <row r="236" spans="1:15" x14ac:dyDescent="0.25">
      <c r="A236" s="12"/>
      <c r="B236" s="16" t="str">
        <f>IF(A236="","",VLOOKUP(A236,'Kinara Project Plan'!$B$4:$C$27,2,FALSE))</f>
        <v/>
      </c>
      <c r="C236" s="12"/>
      <c r="D236" s="16" t="str">
        <f>IF(C236="","",VLOOKUP(C236,Process!$C$2:$D$14,2))</f>
        <v/>
      </c>
      <c r="E236" s="12"/>
      <c r="F236" s="12"/>
      <c r="G236" s="87"/>
      <c r="H236" s="87"/>
      <c r="K236" s="70"/>
      <c r="L236" s="85"/>
      <c r="N236" s="16" t="str">
        <f t="shared" si="7"/>
        <v/>
      </c>
      <c r="O236" s="19"/>
    </row>
    <row r="237" spans="1:15" x14ac:dyDescent="0.25">
      <c r="A237" s="12"/>
      <c r="B237" s="16" t="str">
        <f>IF(A237="","",VLOOKUP(A237,'Kinara Project Plan'!$B$4:$C$27,2,FALSE))</f>
        <v/>
      </c>
      <c r="C237" s="12"/>
      <c r="D237" s="16" t="str">
        <f>IF(C237="","",VLOOKUP(C237,Process!$C$2:$D$14,2))</f>
        <v/>
      </c>
      <c r="E237" s="12"/>
      <c r="F237" s="12"/>
      <c r="G237" s="87"/>
      <c r="H237" s="87"/>
      <c r="K237" s="70"/>
      <c r="L237" s="85"/>
      <c r="N237" s="16" t="str">
        <f t="shared" si="7"/>
        <v/>
      </c>
      <c r="O237" s="19"/>
    </row>
    <row r="238" spans="1:15" x14ac:dyDescent="0.25">
      <c r="A238" s="12"/>
      <c r="B238" s="16" t="str">
        <f>IF(A238="","",VLOOKUP(A238,'Kinara Project Plan'!$B$4:$C$27,2,FALSE))</f>
        <v/>
      </c>
      <c r="C238" s="12"/>
      <c r="D238" s="16" t="str">
        <f>IF(C238="","",VLOOKUP(C238,Process!$C$2:$D$14,2))</f>
        <v/>
      </c>
      <c r="E238" s="12"/>
      <c r="F238" s="12"/>
      <c r="G238" s="87"/>
      <c r="H238" s="87"/>
      <c r="K238" s="70"/>
      <c r="L238" s="85"/>
      <c r="N238" s="16" t="str">
        <f t="shared" si="7"/>
        <v/>
      </c>
      <c r="O238" s="19"/>
    </row>
    <row r="239" spans="1:15" x14ac:dyDescent="0.25">
      <c r="A239" s="12"/>
      <c r="B239" s="16" t="str">
        <f>IF(A239="","",VLOOKUP(A239,'Kinara Project Plan'!$B$4:$C$27,2,FALSE))</f>
        <v/>
      </c>
      <c r="C239" s="12"/>
      <c r="D239" s="16" t="str">
        <f>IF(C239="","",VLOOKUP(C239,Process!$C$2:$D$14,2))</f>
        <v/>
      </c>
      <c r="E239" s="12"/>
      <c r="F239" s="12"/>
      <c r="G239" s="87"/>
      <c r="H239" s="87"/>
      <c r="K239" s="70"/>
      <c r="L239" s="85"/>
      <c r="N239" s="16" t="str">
        <f t="shared" si="7"/>
        <v/>
      </c>
      <c r="O239" s="19"/>
    </row>
    <row r="240" spans="1:15" x14ac:dyDescent="0.25">
      <c r="A240" s="12"/>
      <c r="B240" s="16" t="str">
        <f>IF(A240="","",VLOOKUP(A240,'Kinara Project Plan'!$B$4:$C$27,2,FALSE))</f>
        <v/>
      </c>
      <c r="C240" s="12"/>
      <c r="D240" s="16" t="str">
        <f>IF(C240="","",VLOOKUP(C240,Process!$C$2:$D$14,2))</f>
        <v/>
      </c>
      <c r="E240" s="12"/>
      <c r="F240" s="12"/>
      <c r="G240" s="87"/>
      <c r="H240" s="87"/>
      <c r="K240" s="70"/>
      <c r="L240" s="85"/>
      <c r="N240" s="16" t="str">
        <f t="shared" si="7"/>
        <v/>
      </c>
      <c r="O240" s="19"/>
    </row>
    <row r="241" spans="1:15" x14ac:dyDescent="0.25">
      <c r="A241" s="12"/>
      <c r="B241" s="16" t="str">
        <f>IF(A241="","",VLOOKUP(A241,'Kinara Project Plan'!$B$4:$C$27,2,FALSE))</f>
        <v/>
      </c>
      <c r="C241" s="12"/>
      <c r="D241" s="16" t="str">
        <f>IF(C241="","",VLOOKUP(C241,Process!$C$2:$D$14,2))</f>
        <v/>
      </c>
      <c r="E241" s="12"/>
      <c r="F241" s="12"/>
      <c r="G241" s="87"/>
      <c r="H241" s="87"/>
      <c r="K241" s="70"/>
      <c r="L241" s="85"/>
      <c r="N241" s="16" t="str">
        <f t="shared" si="7"/>
        <v/>
      </c>
      <c r="O241" s="19"/>
    </row>
    <row r="242" spans="1:15" x14ac:dyDescent="0.25">
      <c r="A242" s="12"/>
      <c r="B242" s="16" t="str">
        <f>IF(A242="","",VLOOKUP(A242,'Kinara Project Plan'!$B$4:$C$27,2,FALSE))</f>
        <v/>
      </c>
      <c r="C242" s="12"/>
      <c r="D242" s="16" t="str">
        <f>IF(C242="","",VLOOKUP(C242,Process!$C$2:$D$14,2))</f>
        <v/>
      </c>
      <c r="E242" s="12"/>
      <c r="F242" s="12"/>
      <c r="G242" s="87"/>
      <c r="H242" s="87"/>
      <c r="K242" s="70"/>
      <c r="L242" s="85"/>
      <c r="N242" s="16" t="str">
        <f t="shared" si="7"/>
        <v/>
      </c>
      <c r="O242" s="19"/>
    </row>
    <row r="243" spans="1:15" x14ac:dyDescent="0.25">
      <c r="A243" s="12"/>
      <c r="B243" s="16" t="str">
        <f>IF(A243="","",VLOOKUP(A243,'Kinara Project Plan'!$B$4:$C$27,2,FALSE))</f>
        <v/>
      </c>
      <c r="C243" s="12"/>
      <c r="D243" s="16" t="str">
        <f>IF(C243="","",VLOOKUP(C243,Process!$C$2:$D$14,2))</f>
        <v/>
      </c>
      <c r="E243" s="12"/>
      <c r="F243" s="12"/>
      <c r="G243" s="87"/>
      <c r="H243" s="87"/>
      <c r="K243" s="70"/>
      <c r="L243" s="85"/>
      <c r="N243" s="16" t="str">
        <f t="shared" si="7"/>
        <v/>
      </c>
      <c r="O243" s="19"/>
    </row>
    <row r="244" spans="1:15" x14ac:dyDescent="0.25">
      <c r="A244" s="12"/>
      <c r="B244" s="16" t="str">
        <f>IF(A244="","",VLOOKUP(A244,'Kinara Project Plan'!$B$4:$C$27,2,FALSE))</f>
        <v/>
      </c>
      <c r="C244" s="12"/>
      <c r="D244" s="16" t="str">
        <f>IF(C244="","",VLOOKUP(C244,Process!$C$2:$D$14,2))</f>
        <v/>
      </c>
      <c r="E244" s="12"/>
      <c r="F244" s="12"/>
      <c r="G244" s="87"/>
      <c r="H244" s="87"/>
      <c r="K244" s="70"/>
      <c r="L244" s="85"/>
      <c r="N244" s="16" t="str">
        <f t="shared" si="7"/>
        <v/>
      </c>
      <c r="O244" s="19"/>
    </row>
    <row r="245" spans="1:15" x14ac:dyDescent="0.25">
      <c r="A245" s="12"/>
      <c r="B245" s="16" t="str">
        <f>IF(A245="","",VLOOKUP(A245,'Kinara Project Plan'!$B$4:$C$27,2,FALSE))</f>
        <v/>
      </c>
      <c r="C245" s="12"/>
      <c r="D245" s="16" t="str">
        <f>IF(C245="","",VLOOKUP(C245,Process!$C$2:$D$14,2))</f>
        <v/>
      </c>
      <c r="E245" s="12"/>
      <c r="F245" s="12"/>
      <c r="G245" s="87"/>
      <c r="H245" s="87"/>
      <c r="K245" s="70"/>
      <c r="L245" s="85"/>
      <c r="N245" s="16" t="str">
        <f t="shared" si="7"/>
        <v/>
      </c>
      <c r="O245" s="19"/>
    </row>
    <row r="246" spans="1:15" x14ac:dyDescent="0.25">
      <c r="A246" s="12"/>
      <c r="B246" s="16" t="str">
        <f>IF(A246="","",VLOOKUP(A246,'Kinara Project Plan'!$B$4:$C$27,2,FALSE))</f>
        <v/>
      </c>
      <c r="C246" s="12"/>
      <c r="D246" s="16" t="str">
        <f>IF(C246="","",VLOOKUP(C246,Process!$C$2:$D$14,2))</f>
        <v/>
      </c>
      <c r="E246" s="12"/>
      <c r="F246" s="12"/>
      <c r="G246" s="87"/>
      <c r="H246" s="87"/>
      <c r="K246" s="70"/>
      <c r="L246" s="85"/>
      <c r="N246" s="16" t="str">
        <f t="shared" si="7"/>
        <v/>
      </c>
      <c r="O246" s="19"/>
    </row>
    <row r="247" spans="1:15" x14ac:dyDescent="0.25">
      <c r="A247" s="12"/>
      <c r="B247" s="16" t="str">
        <f>IF(A247="","",VLOOKUP(A247,'Kinara Project Plan'!$B$4:$C$27,2,FALSE))</f>
        <v/>
      </c>
      <c r="C247" s="12"/>
      <c r="D247" s="16" t="str">
        <f>IF(C247="","",VLOOKUP(C247,Process!$C$2:$D$14,2))</f>
        <v/>
      </c>
      <c r="E247" s="12"/>
      <c r="F247" s="12"/>
      <c r="G247" s="87"/>
      <c r="H247" s="87"/>
      <c r="K247" s="70"/>
      <c r="L247" s="85"/>
      <c r="N247" s="16" t="str">
        <f t="shared" si="7"/>
        <v/>
      </c>
      <c r="O247" s="19"/>
    </row>
    <row r="248" spans="1:15" x14ac:dyDescent="0.25">
      <c r="A248" s="12"/>
      <c r="B248" s="16" t="str">
        <f>IF(A248="","",VLOOKUP(A248,'Kinara Project Plan'!$B$4:$C$27,2,FALSE))</f>
        <v/>
      </c>
      <c r="C248" s="12"/>
      <c r="D248" s="16" t="str">
        <f>IF(C248="","",VLOOKUP(C248,Process!$C$2:$D$14,2))</f>
        <v/>
      </c>
      <c r="E248" s="12"/>
      <c r="F248" s="12"/>
      <c r="G248" s="87"/>
      <c r="H248" s="87"/>
      <c r="K248" s="70"/>
      <c r="L248" s="85"/>
      <c r="N248" s="16" t="str">
        <f t="shared" si="7"/>
        <v/>
      </c>
      <c r="O248" s="19"/>
    </row>
    <row r="249" spans="1:15" x14ac:dyDescent="0.25">
      <c r="A249" s="12"/>
      <c r="B249" s="16" t="str">
        <f>IF(A249="","",VLOOKUP(A249,'Kinara Project Plan'!$B$4:$C$27,2,FALSE))</f>
        <v/>
      </c>
      <c r="C249" s="12"/>
      <c r="D249" s="16" t="str">
        <f>IF(C249="","",VLOOKUP(C249,Process!$C$2:$D$14,2))</f>
        <v/>
      </c>
      <c r="E249" s="12"/>
      <c r="F249" s="12"/>
      <c r="G249" s="87"/>
      <c r="H249" s="87"/>
      <c r="K249" s="70"/>
      <c r="L249" s="85"/>
      <c r="N249" s="16" t="str">
        <f t="shared" si="7"/>
        <v/>
      </c>
      <c r="O249" s="19"/>
    </row>
    <row r="250" spans="1:15" x14ac:dyDescent="0.25">
      <c r="A250" s="12"/>
      <c r="B250" s="16" t="str">
        <f>IF(A250="","",VLOOKUP(A250,'Kinara Project Plan'!$B$4:$C$27,2,FALSE))</f>
        <v/>
      </c>
      <c r="C250" s="12"/>
      <c r="D250" s="16" t="str">
        <f>IF(C250="","",VLOOKUP(C250,Process!$C$2:$D$14,2))</f>
        <v/>
      </c>
      <c r="E250" s="12"/>
      <c r="F250" s="12"/>
      <c r="G250" s="87"/>
      <c r="H250" s="87"/>
      <c r="K250" s="70"/>
      <c r="L250" s="85"/>
      <c r="N250" s="16" t="str">
        <f t="shared" si="7"/>
        <v/>
      </c>
      <c r="O250" s="19"/>
    </row>
    <row r="251" spans="1:15" x14ac:dyDescent="0.25">
      <c r="A251" s="12"/>
      <c r="B251" s="16" t="str">
        <f>IF(A251="","",VLOOKUP(A251,'Kinara Project Plan'!$B$4:$C$27,2,FALSE))</f>
        <v/>
      </c>
      <c r="C251" s="12"/>
      <c r="D251" s="16" t="str">
        <f>IF(C251="","",VLOOKUP(C251,Process!$C$2:$D$14,2))</f>
        <v/>
      </c>
      <c r="E251" s="12"/>
      <c r="F251" s="12"/>
      <c r="G251" s="87"/>
      <c r="H251" s="87"/>
      <c r="K251" s="70"/>
      <c r="L251" s="70"/>
      <c r="N251" s="16" t="str">
        <f t="shared" si="7"/>
        <v/>
      </c>
      <c r="O251" s="19"/>
    </row>
    <row r="252" spans="1:15" x14ac:dyDescent="0.25">
      <c r="A252" s="12"/>
      <c r="B252" s="16" t="str">
        <f>IF(A252="","",VLOOKUP(A252,'Kinara Project Plan'!$B$4:$C$27,2,FALSE))</f>
        <v/>
      </c>
      <c r="C252" s="12"/>
      <c r="D252" s="16" t="str">
        <f>IF(C252="","",VLOOKUP(C252,Process!$C$2:$D$14,2))</f>
        <v/>
      </c>
      <c r="E252" s="12"/>
      <c r="F252" s="12"/>
      <c r="G252" s="87"/>
      <c r="H252" s="87"/>
      <c r="K252" s="70"/>
      <c r="L252" s="70"/>
      <c r="N252" s="16" t="str">
        <f t="shared" si="7"/>
        <v/>
      </c>
      <c r="O252" s="19"/>
    </row>
    <row r="253" spans="1:15" x14ac:dyDescent="0.25">
      <c r="A253" s="12"/>
      <c r="B253" s="16" t="str">
        <f>IF(A253="","",VLOOKUP(A253,'Kinara Project Plan'!$B$4:$C$27,2,FALSE))</f>
        <v/>
      </c>
      <c r="C253" s="12"/>
      <c r="D253" s="16" t="str">
        <f>IF(C253="","",VLOOKUP(C253,Process!$C$2:$D$14,2))</f>
        <v/>
      </c>
      <c r="E253" s="12"/>
      <c r="F253" s="12"/>
      <c r="G253" s="87"/>
      <c r="H253" s="87"/>
      <c r="K253" s="70"/>
      <c r="L253" s="70"/>
      <c r="N253" s="16" t="str">
        <f t="shared" si="7"/>
        <v/>
      </c>
      <c r="O253" s="19"/>
    </row>
    <row r="254" spans="1:15" x14ac:dyDescent="0.25">
      <c r="A254" s="12"/>
      <c r="B254" s="16" t="str">
        <f>IF(A254="","",VLOOKUP(A254,'Kinara Project Plan'!$B$4:$C$27,2,FALSE))</f>
        <v/>
      </c>
      <c r="C254" s="12"/>
      <c r="D254" s="16" t="str">
        <f>IF(C254="","",VLOOKUP(C254,Process!$C$2:$D$14,2))</f>
        <v/>
      </c>
      <c r="E254" s="12"/>
      <c r="F254" s="12"/>
      <c r="G254" s="87"/>
      <c r="H254" s="87"/>
      <c r="K254" s="70"/>
      <c r="L254" s="70"/>
      <c r="N254" s="16" t="str">
        <f t="shared" si="7"/>
        <v/>
      </c>
      <c r="O254" s="19"/>
    </row>
    <row r="255" spans="1:15" x14ac:dyDescent="0.25">
      <c r="A255" s="12"/>
      <c r="B255" s="16" t="str">
        <f>IF(A255="","",VLOOKUP(A255,'Kinara Project Plan'!$B$4:$C$27,2,FALSE))</f>
        <v/>
      </c>
      <c r="C255" s="12"/>
      <c r="D255" s="16" t="str">
        <f>IF(C255="","",VLOOKUP(C255,Process!$C$2:$D$14,2))</f>
        <v/>
      </c>
      <c r="E255" s="12"/>
      <c r="F255" s="12"/>
      <c r="G255" s="87"/>
      <c r="H255" s="87"/>
      <c r="K255" s="70"/>
      <c r="L255" s="70"/>
      <c r="N255" s="16" t="str">
        <f t="shared" si="7"/>
        <v/>
      </c>
      <c r="O255" s="19"/>
    </row>
    <row r="256" spans="1:15" x14ac:dyDescent="0.25">
      <c r="A256" s="12"/>
      <c r="B256" s="16" t="str">
        <f>IF(A256="","",VLOOKUP(A256,'Kinara Project Plan'!$B$4:$C$27,2,FALSE))</f>
        <v/>
      </c>
      <c r="C256" s="12"/>
      <c r="D256" s="16" t="str">
        <f>IF(C256="","",VLOOKUP(C256,Process!$C$2:$D$14,2))</f>
        <v/>
      </c>
      <c r="E256" s="12"/>
      <c r="F256" s="12"/>
      <c r="G256" s="87"/>
      <c r="H256" s="87"/>
      <c r="K256" s="70"/>
      <c r="L256" s="70"/>
      <c r="N256" s="16" t="str">
        <f t="shared" si="7"/>
        <v/>
      </c>
      <c r="O256" s="19"/>
    </row>
    <row r="257" spans="1:15" x14ac:dyDescent="0.25">
      <c r="A257" s="12"/>
      <c r="B257" s="16" t="str">
        <f>IF(A257="","",VLOOKUP(A257,'Kinara Project Plan'!$B$4:$C$27,2,FALSE))</f>
        <v/>
      </c>
      <c r="C257" s="12"/>
      <c r="D257" s="16" t="str">
        <f>IF(C257="","",VLOOKUP(C257,Process!$C$2:$D$14,2))</f>
        <v/>
      </c>
      <c r="E257" s="12"/>
      <c r="F257" s="12"/>
      <c r="G257" s="87"/>
      <c r="H257" s="87"/>
      <c r="K257" s="70"/>
      <c r="L257" s="70"/>
      <c r="N257" s="16" t="str">
        <f t="shared" si="7"/>
        <v/>
      </c>
      <c r="O257" s="19"/>
    </row>
    <row r="258" spans="1:15" x14ac:dyDescent="0.25">
      <c r="A258" s="12"/>
      <c r="B258" s="16" t="str">
        <f>IF(A258="","",VLOOKUP(A258,'Kinara Project Plan'!$B$4:$C$27,2,FALSE))</f>
        <v/>
      </c>
      <c r="C258" s="12"/>
      <c r="D258" s="16" t="str">
        <f>IF(C258="","",VLOOKUP(C258,Process!$C$2:$D$14,2))</f>
        <v/>
      </c>
      <c r="E258" s="12"/>
      <c r="F258" s="12"/>
      <c r="G258" s="87"/>
      <c r="H258" s="87"/>
      <c r="K258" s="70"/>
      <c r="L258" s="70"/>
      <c r="N258" s="16" t="str">
        <f t="shared" si="7"/>
        <v/>
      </c>
      <c r="O258" s="19"/>
    </row>
    <row r="259" spans="1:15" x14ac:dyDescent="0.25">
      <c r="A259" s="12"/>
      <c r="B259" s="16" t="str">
        <f>IF(A259="","",VLOOKUP(A259,'Kinara Project Plan'!$B$4:$C$27,2,FALSE))</f>
        <v/>
      </c>
      <c r="C259" s="12"/>
      <c r="D259" s="16" t="str">
        <f>IF(C259="","",VLOOKUP(C259,Process!$C$2:$D$14,2))</f>
        <v/>
      </c>
      <c r="E259" s="12"/>
      <c r="F259" s="12"/>
      <c r="G259" s="87"/>
      <c r="H259" s="87"/>
      <c r="K259" s="70"/>
      <c r="L259" s="70"/>
      <c r="N259" s="16" t="str">
        <f t="shared" si="7"/>
        <v/>
      </c>
      <c r="O259" s="19"/>
    </row>
    <row r="260" spans="1:15" x14ac:dyDescent="0.25">
      <c r="A260" s="12"/>
      <c r="B260" s="16" t="str">
        <f>IF(A260="","",VLOOKUP(A260,'Kinara Project Plan'!$B$4:$C$27,2,FALSE))</f>
        <v/>
      </c>
      <c r="C260" s="12"/>
      <c r="D260" s="16" t="str">
        <f>IF(C260="","",VLOOKUP(C260,Process!$C$2:$D$14,2))</f>
        <v/>
      </c>
      <c r="E260" s="12"/>
      <c r="F260" s="12"/>
      <c r="G260" s="87"/>
      <c r="H260" s="87"/>
      <c r="K260" s="70"/>
      <c r="L260" s="70"/>
      <c r="N260" s="16" t="str">
        <f t="shared" si="7"/>
        <v/>
      </c>
      <c r="O260" s="19"/>
    </row>
    <row r="261" spans="1:15" x14ac:dyDescent="0.25">
      <c r="A261" s="12"/>
      <c r="B261" s="16" t="str">
        <f>IF(A261="","",VLOOKUP(A261,'Kinara Project Plan'!$B$4:$C$27,2,FALSE))</f>
        <v/>
      </c>
      <c r="C261" s="12"/>
      <c r="D261" s="16" t="str">
        <f>IF(C261="","",VLOOKUP(C261,Process!$C$2:$D$14,2))</f>
        <v/>
      </c>
      <c r="E261" s="12"/>
      <c r="F261" s="12"/>
      <c r="G261" s="87"/>
      <c r="H261" s="87"/>
      <c r="K261" s="70"/>
      <c r="L261" s="70"/>
      <c r="N261" s="16" t="str">
        <f t="shared" si="7"/>
        <v/>
      </c>
      <c r="O261" s="19"/>
    </row>
    <row r="262" spans="1:15" x14ac:dyDescent="0.25">
      <c r="A262" s="12"/>
      <c r="B262" s="16" t="str">
        <f>IF(A262="","",VLOOKUP(A262,'Kinara Project Plan'!$B$4:$C$27,2,FALSE))</f>
        <v/>
      </c>
      <c r="C262" s="12"/>
      <c r="D262" s="16" t="str">
        <f>IF(C262="","",VLOOKUP(C262,Process!$C$2:$D$14,2))</f>
        <v/>
      </c>
      <c r="E262" s="12"/>
      <c r="F262" s="12"/>
      <c r="G262" s="87"/>
      <c r="H262" s="87"/>
      <c r="K262" s="70"/>
      <c r="L262" s="70"/>
      <c r="N262" s="16" t="str">
        <f t="shared" si="7"/>
        <v/>
      </c>
      <c r="O262" s="19"/>
    </row>
    <row r="263" spans="1:15" x14ac:dyDescent="0.25">
      <c r="A263" s="12"/>
      <c r="B263" s="16" t="str">
        <f>IF(A263="","",VLOOKUP(A263,'Kinara Project Plan'!$B$4:$C$27,2,FALSE))</f>
        <v/>
      </c>
      <c r="C263" s="12"/>
      <c r="D263" s="16" t="str">
        <f>IF(C263="","",VLOOKUP(C263,Process!$C$2:$D$14,2))</f>
        <v/>
      </c>
      <c r="E263" s="12"/>
      <c r="F263" s="12"/>
      <c r="G263" s="87"/>
      <c r="H263" s="87"/>
      <c r="K263" s="70"/>
      <c r="L263" s="70"/>
      <c r="N263" s="16" t="str">
        <f t="shared" si="7"/>
        <v/>
      </c>
      <c r="O263" s="19"/>
    </row>
    <row r="264" spans="1:15" x14ac:dyDescent="0.25">
      <c r="A264" s="12"/>
      <c r="B264" s="16" t="str">
        <f>IF(A264="","",VLOOKUP(A264,'Kinara Project Plan'!$B$4:$C$27,2,FALSE))</f>
        <v/>
      </c>
      <c r="C264" s="12"/>
      <c r="D264" s="16" t="str">
        <f>IF(C264="","",VLOOKUP(C264,Process!$C$2:$D$14,2))</f>
        <v/>
      </c>
      <c r="E264" s="12"/>
      <c r="F264" s="12"/>
      <c r="G264" s="87"/>
      <c r="H264" s="87"/>
      <c r="K264" s="70"/>
      <c r="L264" s="70"/>
      <c r="N264" s="16" t="str">
        <f t="shared" si="7"/>
        <v/>
      </c>
      <c r="O264" s="19"/>
    </row>
    <row r="265" spans="1:15" x14ac:dyDescent="0.25">
      <c r="A265" s="12"/>
      <c r="B265" s="16" t="str">
        <f>IF(A265="","",VLOOKUP(A265,'Kinara Project Plan'!$B$4:$C$27,2,FALSE))</f>
        <v/>
      </c>
      <c r="C265" s="12"/>
      <c r="D265" s="16" t="str">
        <f>IF(C265="","",VLOOKUP(C265,Process!$C$2:$D$14,2))</f>
        <v/>
      </c>
      <c r="E265" s="12"/>
      <c r="F265" s="12"/>
      <c r="G265" s="87"/>
      <c r="H265" s="87"/>
      <c r="K265" s="70"/>
      <c r="L265" s="70"/>
      <c r="N265" s="16" t="str">
        <f t="shared" ref="N265:N328" si="8">IF(A265="","",IF(I265="","Pending",IF(J265="","WIP","Completed")))</f>
        <v/>
      </c>
      <c r="O265" s="19"/>
    </row>
    <row r="266" spans="1:15" x14ac:dyDescent="0.25">
      <c r="A266" s="12"/>
      <c r="B266" s="16" t="str">
        <f>IF(A266="","",VLOOKUP(A266,'Kinara Project Plan'!$B$4:$C$27,2,FALSE))</f>
        <v/>
      </c>
      <c r="C266" s="12"/>
      <c r="D266" s="16" t="str">
        <f>IF(C266="","",VLOOKUP(C266,Process!$C$2:$D$14,2))</f>
        <v/>
      </c>
      <c r="E266" s="12"/>
      <c r="F266" s="12"/>
      <c r="G266" s="87"/>
      <c r="H266" s="87"/>
      <c r="K266" s="70"/>
      <c r="L266" s="70"/>
      <c r="N266" s="16" t="str">
        <f t="shared" si="8"/>
        <v/>
      </c>
      <c r="O266" s="19"/>
    </row>
    <row r="267" spans="1:15" x14ac:dyDescent="0.25">
      <c r="A267" s="12"/>
      <c r="B267" s="16" t="str">
        <f>IF(A267="","",VLOOKUP(A267,'Kinara Project Plan'!$B$4:$C$27,2,FALSE))</f>
        <v/>
      </c>
      <c r="C267" s="12"/>
      <c r="D267" s="16" t="str">
        <f>IF(C267="","",VLOOKUP(C267,Process!$C$2:$D$14,2))</f>
        <v/>
      </c>
      <c r="E267" s="12"/>
      <c r="F267" s="12"/>
      <c r="G267" s="87"/>
      <c r="H267" s="87"/>
      <c r="K267" s="70"/>
      <c r="L267" s="70"/>
      <c r="N267" s="16" t="str">
        <f t="shared" si="8"/>
        <v/>
      </c>
      <c r="O267" s="19"/>
    </row>
    <row r="268" spans="1:15" x14ac:dyDescent="0.25">
      <c r="A268" s="12"/>
      <c r="B268" s="16" t="str">
        <f>IF(A268="","",VLOOKUP(A268,'Kinara Project Plan'!$B$4:$C$27,2,FALSE))</f>
        <v/>
      </c>
      <c r="C268" s="12"/>
      <c r="D268" s="16" t="str">
        <f>IF(C268="","",VLOOKUP(C268,Process!$C$2:$D$14,2))</f>
        <v/>
      </c>
      <c r="E268" s="12"/>
      <c r="F268" s="12"/>
      <c r="G268" s="87"/>
      <c r="H268" s="87"/>
      <c r="K268" s="70"/>
      <c r="L268" s="70"/>
      <c r="N268" s="16" t="str">
        <f t="shared" si="8"/>
        <v/>
      </c>
      <c r="O268" s="19"/>
    </row>
    <row r="269" spans="1:15" x14ac:dyDescent="0.25">
      <c r="A269" s="12"/>
      <c r="B269" s="16" t="str">
        <f>IF(A269="","",VLOOKUP(A269,'Kinara Project Plan'!$B$4:$C$27,2,FALSE))</f>
        <v/>
      </c>
      <c r="C269" s="12"/>
      <c r="D269" s="16" t="str">
        <f>IF(C269="","",VLOOKUP(C269,Process!$C$2:$D$14,2))</f>
        <v/>
      </c>
      <c r="E269" s="12"/>
      <c r="F269" s="12"/>
      <c r="G269" s="87"/>
      <c r="H269" s="87"/>
      <c r="K269" s="70"/>
      <c r="L269" s="70"/>
      <c r="N269" s="16" t="str">
        <f t="shared" si="8"/>
        <v/>
      </c>
      <c r="O269" s="19"/>
    </row>
    <row r="270" spans="1:15" x14ac:dyDescent="0.25">
      <c r="A270" s="12"/>
      <c r="B270" s="16" t="str">
        <f>IF(A270="","",VLOOKUP(A270,'Kinara Project Plan'!$B$4:$C$27,2,FALSE))</f>
        <v/>
      </c>
      <c r="C270" s="12"/>
      <c r="D270" s="16" t="str">
        <f>IF(C270="","",VLOOKUP(C270,Process!$C$2:$D$14,2))</f>
        <v/>
      </c>
      <c r="E270" s="12"/>
      <c r="F270" s="12"/>
      <c r="G270" s="87"/>
      <c r="H270" s="87"/>
      <c r="K270" s="70"/>
      <c r="L270" s="70"/>
      <c r="N270" s="16" t="str">
        <f t="shared" si="8"/>
        <v/>
      </c>
      <c r="O270" s="19"/>
    </row>
    <row r="271" spans="1:15" x14ac:dyDescent="0.25">
      <c r="A271" s="12"/>
      <c r="B271" s="16" t="str">
        <f>IF(A271="","",VLOOKUP(A271,'Kinara Project Plan'!$B$4:$C$27,2,FALSE))</f>
        <v/>
      </c>
      <c r="C271" s="12"/>
      <c r="D271" s="16" t="str">
        <f>IF(C271="","",VLOOKUP(C271,Process!$C$2:$D$14,2))</f>
        <v/>
      </c>
      <c r="E271" s="12"/>
      <c r="F271" s="12"/>
      <c r="G271" s="87"/>
      <c r="H271" s="87"/>
      <c r="K271" s="70"/>
      <c r="L271" s="70"/>
      <c r="N271" s="16" t="str">
        <f t="shared" si="8"/>
        <v/>
      </c>
      <c r="O271" s="19"/>
    </row>
    <row r="272" spans="1:15" x14ac:dyDescent="0.25">
      <c r="A272" s="12"/>
      <c r="B272" s="16" t="str">
        <f>IF(A272="","",VLOOKUP(A272,'Kinara Project Plan'!$B$4:$C$27,2,FALSE))</f>
        <v/>
      </c>
      <c r="C272" s="12"/>
      <c r="D272" s="16" t="str">
        <f>IF(C272="","",VLOOKUP(C272,Process!$C$2:$D$14,2))</f>
        <v/>
      </c>
      <c r="E272" s="12"/>
      <c r="F272" s="12"/>
      <c r="G272" s="87"/>
      <c r="H272" s="87"/>
      <c r="K272" s="70"/>
      <c r="L272" s="70"/>
      <c r="N272" s="16" t="str">
        <f t="shared" si="8"/>
        <v/>
      </c>
      <c r="O272" s="19"/>
    </row>
    <row r="273" spans="1:15" x14ac:dyDescent="0.25">
      <c r="A273" s="12"/>
      <c r="B273" s="16" t="str">
        <f>IF(A273="","",VLOOKUP(A273,'Kinara Project Plan'!$B$4:$C$27,2,FALSE))</f>
        <v/>
      </c>
      <c r="C273" s="12"/>
      <c r="D273" s="16" t="str">
        <f>IF(C273="","",VLOOKUP(C273,Process!$C$2:$D$14,2))</f>
        <v/>
      </c>
      <c r="E273" s="12"/>
      <c r="F273" s="12"/>
      <c r="G273" s="87"/>
      <c r="H273" s="87"/>
      <c r="K273" s="70"/>
      <c r="L273" s="70"/>
      <c r="N273" s="16" t="str">
        <f t="shared" si="8"/>
        <v/>
      </c>
      <c r="O273" s="19"/>
    </row>
    <row r="274" spans="1:15" x14ac:dyDescent="0.25">
      <c r="A274" s="12"/>
      <c r="B274" s="16" t="str">
        <f>IF(A274="","",VLOOKUP(A274,'Kinara Project Plan'!$B$4:$C$27,2,FALSE))</f>
        <v/>
      </c>
      <c r="C274" s="12"/>
      <c r="D274" s="16" t="str">
        <f>IF(C274="","",VLOOKUP(C274,Process!$C$2:$D$14,2))</f>
        <v/>
      </c>
      <c r="E274" s="12"/>
      <c r="F274" s="12"/>
      <c r="G274" s="87"/>
      <c r="H274" s="87"/>
      <c r="K274" s="70"/>
      <c r="L274" s="70"/>
      <c r="N274" s="16" t="str">
        <f t="shared" si="8"/>
        <v/>
      </c>
      <c r="O274" s="19"/>
    </row>
    <row r="275" spans="1:15" x14ac:dyDescent="0.25">
      <c r="A275" s="12"/>
      <c r="B275" s="16" t="str">
        <f>IF(A275="","",VLOOKUP(A275,'Kinara Project Plan'!$B$4:$C$27,2,FALSE))</f>
        <v/>
      </c>
      <c r="C275" s="12"/>
      <c r="D275" s="16" t="str">
        <f>IF(C275="","",VLOOKUP(C275,Process!$C$2:$D$14,2))</f>
        <v/>
      </c>
      <c r="E275" s="12"/>
      <c r="F275" s="12"/>
      <c r="G275" s="87"/>
      <c r="H275" s="87"/>
      <c r="K275" s="70"/>
      <c r="L275" s="70"/>
      <c r="N275" s="16" t="str">
        <f t="shared" si="8"/>
        <v/>
      </c>
      <c r="O275" s="19"/>
    </row>
    <row r="276" spans="1:15" x14ac:dyDescent="0.25">
      <c r="A276" s="12"/>
      <c r="B276" s="16" t="str">
        <f>IF(A276="","",VLOOKUP(A276,'Kinara Project Plan'!$B$4:$C$27,2,FALSE))</f>
        <v/>
      </c>
      <c r="C276" s="12"/>
      <c r="D276" s="16" t="str">
        <f>IF(C276="","",VLOOKUP(C276,Process!$C$2:$D$14,2))</f>
        <v/>
      </c>
      <c r="E276" s="12"/>
      <c r="F276" s="12"/>
      <c r="G276" s="87"/>
      <c r="H276" s="87"/>
      <c r="K276" s="70"/>
      <c r="L276" s="70"/>
      <c r="N276" s="16" t="str">
        <f t="shared" si="8"/>
        <v/>
      </c>
      <c r="O276" s="19"/>
    </row>
    <row r="277" spans="1:15" x14ac:dyDescent="0.25">
      <c r="A277" s="12"/>
      <c r="B277" s="16" t="str">
        <f>IF(A277="","",VLOOKUP(A277,'Kinara Project Plan'!$B$4:$C$27,2,FALSE))</f>
        <v/>
      </c>
      <c r="C277" s="12"/>
      <c r="D277" s="16" t="str">
        <f>IF(C277="","",VLOOKUP(C277,Process!$C$2:$D$14,2))</f>
        <v/>
      </c>
      <c r="E277" s="12"/>
      <c r="F277" s="12"/>
      <c r="G277" s="87"/>
      <c r="H277" s="87"/>
      <c r="K277" s="70"/>
      <c r="L277" s="70"/>
      <c r="N277" s="16" t="str">
        <f t="shared" si="8"/>
        <v/>
      </c>
      <c r="O277" s="19"/>
    </row>
    <row r="278" spans="1:15" x14ac:dyDescent="0.25">
      <c r="A278" s="12"/>
      <c r="B278" s="16" t="str">
        <f>IF(A278="","",VLOOKUP(A278,'Kinara Project Plan'!$B$4:$C$27,2,FALSE))</f>
        <v/>
      </c>
      <c r="C278" s="12"/>
      <c r="D278" s="16" t="str">
        <f>IF(C278="","",VLOOKUP(C278,Process!$C$2:$D$14,2))</f>
        <v/>
      </c>
      <c r="E278" s="12"/>
      <c r="F278" s="12"/>
      <c r="G278" s="87"/>
      <c r="H278" s="87"/>
      <c r="K278" s="70"/>
      <c r="L278" s="70"/>
      <c r="N278" s="16" t="str">
        <f t="shared" si="8"/>
        <v/>
      </c>
      <c r="O278" s="19"/>
    </row>
    <row r="279" spans="1:15" x14ac:dyDescent="0.25">
      <c r="A279" s="12"/>
      <c r="B279" s="16" t="str">
        <f>IF(A279="","",VLOOKUP(A279,'Kinara Project Plan'!$B$4:$C$27,2,FALSE))</f>
        <v/>
      </c>
      <c r="C279" s="12"/>
      <c r="D279" s="16" t="str">
        <f>IF(C279="","",VLOOKUP(C279,Process!$C$2:$D$14,2))</f>
        <v/>
      </c>
      <c r="E279" s="12"/>
      <c r="F279" s="12"/>
      <c r="G279" s="87"/>
      <c r="H279" s="87"/>
      <c r="K279" s="70"/>
      <c r="L279" s="70"/>
      <c r="N279" s="16" t="str">
        <f t="shared" si="8"/>
        <v/>
      </c>
      <c r="O279" s="19"/>
    </row>
    <row r="280" spans="1:15" x14ac:dyDescent="0.25">
      <c r="A280" s="12"/>
      <c r="B280" s="16" t="str">
        <f>IF(A280="","",VLOOKUP(A280,'Kinara Project Plan'!$B$4:$C$27,2,FALSE))</f>
        <v/>
      </c>
      <c r="C280" s="12"/>
      <c r="D280" s="16" t="str">
        <f>IF(C280="","",VLOOKUP(C280,Process!$C$2:$D$14,2))</f>
        <v/>
      </c>
      <c r="E280" s="12"/>
      <c r="F280" s="12"/>
      <c r="G280" s="87"/>
      <c r="H280" s="87"/>
      <c r="K280" s="70"/>
      <c r="L280" s="70"/>
      <c r="N280" s="16" t="str">
        <f t="shared" si="8"/>
        <v/>
      </c>
      <c r="O280" s="19"/>
    </row>
    <row r="281" spans="1:15" x14ac:dyDescent="0.25">
      <c r="A281" s="12"/>
      <c r="B281" s="16" t="str">
        <f>IF(A281="","",VLOOKUP(A281,'Kinara Project Plan'!$B$4:$C$27,2,FALSE))</f>
        <v/>
      </c>
      <c r="C281" s="12"/>
      <c r="D281" s="16" t="str">
        <f>IF(C281="","",VLOOKUP(C281,Process!$C$2:$D$14,2))</f>
        <v/>
      </c>
      <c r="E281" s="12"/>
      <c r="F281" s="12"/>
      <c r="G281" s="87"/>
      <c r="H281" s="87"/>
      <c r="K281" s="70"/>
      <c r="L281" s="70"/>
      <c r="N281" s="16" t="str">
        <f t="shared" si="8"/>
        <v/>
      </c>
      <c r="O281" s="19"/>
    </row>
    <row r="282" spans="1:15" x14ac:dyDescent="0.25">
      <c r="A282" s="12"/>
      <c r="B282" s="16" t="str">
        <f>IF(A282="","",VLOOKUP(A282,'Kinara Project Plan'!$B$4:$C$27,2,FALSE))</f>
        <v/>
      </c>
      <c r="C282" s="12"/>
      <c r="D282" s="16" t="str">
        <f>IF(C282="","",VLOOKUP(C282,Process!$C$2:$D$14,2))</f>
        <v/>
      </c>
      <c r="E282" s="12"/>
      <c r="F282" s="12"/>
      <c r="G282" s="87"/>
      <c r="H282" s="87"/>
      <c r="K282" s="70"/>
      <c r="L282" s="70"/>
      <c r="N282" s="16" t="str">
        <f t="shared" si="8"/>
        <v/>
      </c>
      <c r="O282" s="19"/>
    </row>
    <row r="283" spans="1:15" x14ac:dyDescent="0.25">
      <c r="A283" s="12"/>
      <c r="B283" s="16" t="str">
        <f>IF(A283="","",VLOOKUP(A283,'Kinara Project Plan'!$B$4:$C$27,2,FALSE))</f>
        <v/>
      </c>
      <c r="C283" s="12"/>
      <c r="D283" s="16" t="str">
        <f>IF(C283="","",VLOOKUP(C283,Process!$C$2:$D$14,2))</f>
        <v/>
      </c>
      <c r="E283" s="12"/>
      <c r="F283" s="12"/>
      <c r="G283" s="87"/>
      <c r="H283" s="87"/>
      <c r="K283" s="70"/>
      <c r="L283" s="70"/>
      <c r="N283" s="16" t="str">
        <f t="shared" si="8"/>
        <v/>
      </c>
      <c r="O283" s="19"/>
    </row>
    <row r="284" spans="1:15" x14ac:dyDescent="0.25">
      <c r="A284" s="12"/>
      <c r="B284" s="16" t="str">
        <f>IF(A284="","",VLOOKUP(A284,'Kinara Project Plan'!$B$4:$C$27,2,FALSE))</f>
        <v/>
      </c>
      <c r="C284" s="12"/>
      <c r="D284" s="16" t="str">
        <f>IF(C284="","",VLOOKUP(C284,Process!$C$2:$D$14,2))</f>
        <v/>
      </c>
      <c r="E284" s="12"/>
      <c r="F284" s="12"/>
      <c r="G284" s="87"/>
      <c r="H284" s="87"/>
      <c r="K284" s="70"/>
      <c r="L284" s="70"/>
      <c r="N284" s="16" t="str">
        <f t="shared" si="8"/>
        <v/>
      </c>
      <c r="O284" s="19"/>
    </row>
    <row r="285" spans="1:15" x14ac:dyDescent="0.25">
      <c r="A285" s="12"/>
      <c r="B285" s="16" t="str">
        <f>IF(A285="","",VLOOKUP(A285,'Kinara Project Plan'!$B$4:$C$27,2,FALSE))</f>
        <v/>
      </c>
      <c r="C285" s="12"/>
      <c r="D285" s="16" t="str">
        <f>IF(C285="","",VLOOKUP(C285,Process!$C$2:$D$14,2))</f>
        <v/>
      </c>
      <c r="E285" s="12"/>
      <c r="F285" s="12"/>
      <c r="G285" s="87"/>
      <c r="H285" s="87"/>
      <c r="K285" s="70"/>
      <c r="L285" s="70"/>
      <c r="N285" s="16" t="str">
        <f t="shared" si="8"/>
        <v/>
      </c>
      <c r="O285" s="19"/>
    </row>
    <row r="286" spans="1:15" x14ac:dyDescent="0.25">
      <c r="A286" s="12"/>
      <c r="B286" s="16" t="str">
        <f>IF(A286="","",VLOOKUP(A286,'Kinara Project Plan'!$B$4:$C$27,2,FALSE))</f>
        <v/>
      </c>
      <c r="C286" s="12"/>
      <c r="D286" s="16" t="str">
        <f>IF(C286="","",VLOOKUP(C286,Process!$C$2:$D$14,2))</f>
        <v/>
      </c>
      <c r="E286" s="12"/>
      <c r="F286" s="12"/>
      <c r="G286" s="87"/>
      <c r="H286" s="87"/>
      <c r="K286" s="70"/>
      <c r="L286" s="70"/>
      <c r="N286" s="16" t="str">
        <f t="shared" si="8"/>
        <v/>
      </c>
      <c r="O286" s="19"/>
    </row>
    <row r="287" spans="1:15" x14ac:dyDescent="0.25">
      <c r="A287" s="12"/>
      <c r="B287" s="16" t="str">
        <f>IF(A287="","",VLOOKUP(A287,'Kinara Project Plan'!$B$4:$C$27,2,FALSE))</f>
        <v/>
      </c>
      <c r="C287" s="12"/>
      <c r="D287" s="16" t="str">
        <f>IF(C287="","",VLOOKUP(C287,Process!$C$2:$D$14,2))</f>
        <v/>
      </c>
      <c r="E287" s="12"/>
      <c r="F287" s="12"/>
      <c r="G287" s="87"/>
      <c r="H287" s="87"/>
      <c r="K287" s="70"/>
      <c r="L287" s="70"/>
      <c r="N287" s="16" t="str">
        <f t="shared" si="8"/>
        <v/>
      </c>
      <c r="O287" s="19"/>
    </row>
    <row r="288" spans="1:15" x14ac:dyDescent="0.25">
      <c r="A288" s="12"/>
      <c r="B288" s="16" t="str">
        <f>IF(A288="","",VLOOKUP(A288,'Kinara Project Plan'!$B$4:$C$27,2,FALSE))</f>
        <v/>
      </c>
      <c r="C288" s="12"/>
      <c r="D288" s="16" t="str">
        <f>IF(C288="","",VLOOKUP(C288,Process!$C$2:$D$14,2))</f>
        <v/>
      </c>
      <c r="E288" s="12"/>
      <c r="F288" s="12"/>
      <c r="G288" s="87"/>
      <c r="H288" s="87"/>
      <c r="K288" s="70"/>
      <c r="L288" s="70"/>
      <c r="N288" s="16" t="str">
        <f t="shared" si="8"/>
        <v/>
      </c>
      <c r="O288" s="19"/>
    </row>
    <row r="289" spans="1:15" x14ac:dyDescent="0.25">
      <c r="A289" s="12"/>
      <c r="B289" s="16" t="str">
        <f>IF(A289="","",VLOOKUP(A289,'Kinara Project Plan'!$B$4:$C$27,2,FALSE))</f>
        <v/>
      </c>
      <c r="C289" s="12"/>
      <c r="D289" s="16" t="str">
        <f>IF(C289="","",VLOOKUP(C289,Process!$C$2:$D$14,2))</f>
        <v/>
      </c>
      <c r="E289" s="12"/>
      <c r="F289" s="12"/>
      <c r="G289" s="87"/>
      <c r="H289" s="87"/>
      <c r="K289" s="70"/>
      <c r="L289" s="70"/>
      <c r="N289" s="16" t="str">
        <f t="shared" si="8"/>
        <v/>
      </c>
      <c r="O289" s="19"/>
    </row>
    <row r="290" spans="1:15" x14ac:dyDescent="0.25">
      <c r="A290" s="12"/>
      <c r="B290" s="16" t="str">
        <f>IF(A290="","",VLOOKUP(A290,'Kinara Project Plan'!$B$4:$C$27,2,FALSE))</f>
        <v/>
      </c>
      <c r="C290" s="12"/>
      <c r="D290" s="16" t="str">
        <f>IF(C290="","",VLOOKUP(C290,Process!$C$2:$D$14,2))</f>
        <v/>
      </c>
      <c r="E290" s="12"/>
      <c r="F290" s="12"/>
      <c r="G290" s="87"/>
      <c r="H290" s="87"/>
      <c r="K290" s="70"/>
      <c r="L290" s="70"/>
      <c r="N290" s="16" t="str">
        <f t="shared" si="8"/>
        <v/>
      </c>
      <c r="O290" s="19"/>
    </row>
    <row r="291" spans="1:15" x14ac:dyDescent="0.25">
      <c r="A291" s="12"/>
      <c r="B291" s="16" t="str">
        <f>IF(A291="","",VLOOKUP(A291,'Kinara Project Plan'!$B$4:$C$27,2,FALSE))</f>
        <v/>
      </c>
      <c r="C291" s="12"/>
      <c r="D291" s="16" t="str">
        <f>IF(C291="","",VLOOKUP(C291,Process!$C$2:$D$14,2))</f>
        <v/>
      </c>
      <c r="E291" s="12"/>
      <c r="F291" s="12"/>
      <c r="G291" s="87"/>
      <c r="H291" s="87"/>
      <c r="K291" s="70"/>
      <c r="L291" s="70"/>
      <c r="N291" s="16" t="str">
        <f t="shared" si="8"/>
        <v/>
      </c>
      <c r="O291" s="19"/>
    </row>
    <row r="292" spans="1:15" x14ac:dyDescent="0.25">
      <c r="A292" s="12"/>
      <c r="B292" s="16" t="str">
        <f>IF(A292="","",VLOOKUP(A292,'Kinara Project Plan'!$B$4:$C$27,2,FALSE))</f>
        <v/>
      </c>
      <c r="C292" s="12"/>
      <c r="D292" s="16" t="str">
        <f>IF(C292="","",VLOOKUP(C292,Process!$C$2:$D$14,2))</f>
        <v/>
      </c>
      <c r="E292" s="12"/>
      <c r="F292" s="12"/>
      <c r="G292" s="87"/>
      <c r="H292" s="87"/>
      <c r="K292" s="70"/>
      <c r="L292" s="70"/>
      <c r="N292" s="16" t="str">
        <f t="shared" si="8"/>
        <v/>
      </c>
      <c r="O292" s="19"/>
    </row>
    <row r="293" spans="1:15" x14ac:dyDescent="0.25">
      <c r="A293" s="12"/>
      <c r="B293" s="16" t="str">
        <f>IF(A293="","",VLOOKUP(A293,'Kinara Project Plan'!$B$4:$C$27,2,FALSE))</f>
        <v/>
      </c>
      <c r="C293" s="12"/>
      <c r="D293" s="16" t="str">
        <f>IF(C293="","",VLOOKUP(C293,Process!$C$2:$D$14,2))</f>
        <v/>
      </c>
      <c r="E293" s="12"/>
      <c r="F293" s="12"/>
      <c r="G293" s="87"/>
      <c r="H293" s="87"/>
      <c r="K293" s="70"/>
      <c r="L293" s="70"/>
      <c r="N293" s="16" t="str">
        <f t="shared" si="8"/>
        <v/>
      </c>
      <c r="O293" s="19"/>
    </row>
    <row r="294" spans="1:15" x14ac:dyDescent="0.25">
      <c r="A294" s="12"/>
      <c r="B294" s="16" t="str">
        <f>IF(A294="","",VLOOKUP(A294,'Kinara Project Plan'!$B$4:$C$27,2,FALSE))</f>
        <v/>
      </c>
      <c r="C294" s="12"/>
      <c r="D294" s="16" t="str">
        <f>IF(C294="","",VLOOKUP(C294,Process!$C$2:$D$14,2))</f>
        <v/>
      </c>
      <c r="E294" s="12"/>
      <c r="F294" s="12"/>
      <c r="G294" s="87"/>
      <c r="H294" s="87"/>
      <c r="K294" s="70"/>
      <c r="L294" s="70"/>
      <c r="N294" s="16" t="str">
        <f t="shared" si="8"/>
        <v/>
      </c>
      <c r="O294" s="19"/>
    </row>
    <row r="295" spans="1:15" x14ac:dyDescent="0.25">
      <c r="A295" s="12"/>
      <c r="B295" s="16" t="str">
        <f>IF(A295="","",VLOOKUP(A295,'Kinara Project Plan'!$B$4:$C$27,2,FALSE))</f>
        <v/>
      </c>
      <c r="C295" s="12"/>
      <c r="D295" s="16" t="str">
        <f>IF(C295="","",VLOOKUP(C295,Process!$C$2:$D$14,2))</f>
        <v/>
      </c>
      <c r="E295" s="12"/>
      <c r="F295" s="12"/>
      <c r="G295" s="87"/>
      <c r="H295" s="87"/>
      <c r="K295" s="70"/>
      <c r="L295" s="70"/>
      <c r="N295" s="16" t="str">
        <f t="shared" si="8"/>
        <v/>
      </c>
      <c r="O295" s="19"/>
    </row>
    <row r="296" spans="1:15" x14ac:dyDescent="0.25">
      <c r="A296" s="12"/>
      <c r="B296" s="16" t="str">
        <f>IF(A296="","",VLOOKUP(A296,'Kinara Project Plan'!$B$4:$C$27,2,FALSE))</f>
        <v/>
      </c>
      <c r="C296" s="12"/>
      <c r="D296" s="16" t="str">
        <f>IF(C296="","",VLOOKUP(C296,Process!$C$2:$D$14,2))</f>
        <v/>
      </c>
      <c r="E296" s="12"/>
      <c r="F296" s="12"/>
      <c r="G296" s="87"/>
      <c r="H296" s="87"/>
      <c r="K296" s="70"/>
      <c r="L296" s="70"/>
      <c r="N296" s="16" t="str">
        <f t="shared" si="8"/>
        <v/>
      </c>
      <c r="O296" s="19"/>
    </row>
    <row r="297" spans="1:15" x14ac:dyDescent="0.25">
      <c r="A297" s="12"/>
      <c r="B297" s="16" t="str">
        <f>IF(A297="","",VLOOKUP(A297,'Kinara Project Plan'!$B$4:$C$27,2,FALSE))</f>
        <v/>
      </c>
      <c r="C297" s="12"/>
      <c r="D297" s="16" t="str">
        <f>IF(C297="","",VLOOKUP(C297,Process!$C$2:$D$14,2))</f>
        <v/>
      </c>
      <c r="E297" s="12"/>
      <c r="F297" s="12"/>
      <c r="G297" s="87"/>
      <c r="H297" s="87"/>
      <c r="K297" s="70"/>
      <c r="L297" s="70"/>
      <c r="N297" s="16" t="str">
        <f t="shared" si="8"/>
        <v/>
      </c>
      <c r="O297" s="19"/>
    </row>
    <row r="298" spans="1:15" x14ac:dyDescent="0.25">
      <c r="A298" s="12"/>
      <c r="B298" s="16" t="str">
        <f>IF(A298="","",VLOOKUP(A298,'Kinara Project Plan'!$B$4:$C$27,2,FALSE))</f>
        <v/>
      </c>
      <c r="C298" s="12"/>
      <c r="D298" s="16" t="str">
        <f>IF(C298="","",VLOOKUP(C298,Process!$C$2:$D$14,2))</f>
        <v/>
      </c>
      <c r="E298" s="12"/>
      <c r="F298" s="12"/>
      <c r="G298" s="87"/>
      <c r="H298" s="87"/>
      <c r="K298" s="70"/>
      <c r="L298" s="70"/>
      <c r="N298" s="16" t="str">
        <f t="shared" si="8"/>
        <v/>
      </c>
      <c r="O298" s="19"/>
    </row>
    <row r="299" spans="1:15" x14ac:dyDescent="0.25">
      <c r="A299" s="12"/>
      <c r="B299" s="16" t="str">
        <f>IF(A299="","",VLOOKUP(A299,'Kinara Project Plan'!$B$4:$C$27,2,FALSE))</f>
        <v/>
      </c>
      <c r="C299" s="12"/>
      <c r="D299" s="16" t="str">
        <f>IF(C299="","",VLOOKUP(C299,Process!$C$2:$D$14,2))</f>
        <v/>
      </c>
      <c r="E299" s="12"/>
      <c r="F299" s="12"/>
      <c r="G299" s="87"/>
      <c r="H299" s="87"/>
      <c r="K299" s="70"/>
      <c r="L299" s="70"/>
      <c r="N299" s="16" t="str">
        <f t="shared" si="8"/>
        <v/>
      </c>
      <c r="O299" s="19"/>
    </row>
    <row r="300" spans="1:15" x14ac:dyDescent="0.25">
      <c r="A300" s="12"/>
      <c r="B300" s="16" t="str">
        <f>IF(A300="","",VLOOKUP(A300,'Kinara Project Plan'!$B$4:$C$27,2,FALSE))</f>
        <v/>
      </c>
      <c r="C300" s="12"/>
      <c r="D300" s="16" t="str">
        <f>IF(C300="","",VLOOKUP(C300,Process!$C$2:$D$14,2))</f>
        <v/>
      </c>
      <c r="E300" s="12"/>
      <c r="F300" s="12"/>
      <c r="G300" s="87"/>
      <c r="H300" s="87"/>
      <c r="K300" s="70"/>
      <c r="L300" s="70"/>
      <c r="N300" s="16" t="str">
        <f t="shared" si="8"/>
        <v/>
      </c>
      <c r="O300" s="19"/>
    </row>
    <row r="301" spans="1:15" x14ac:dyDescent="0.25">
      <c r="A301" s="12"/>
      <c r="B301" s="16" t="str">
        <f>IF(A301="","",VLOOKUP(A301,'Kinara Project Plan'!$B$4:$C$27,2,FALSE))</f>
        <v/>
      </c>
      <c r="C301" s="12"/>
      <c r="D301" s="16" t="str">
        <f>IF(C301="","",VLOOKUP(C301,Process!$C$2:$D$14,2))</f>
        <v/>
      </c>
      <c r="E301" s="12"/>
      <c r="F301" s="12"/>
      <c r="G301" s="87"/>
      <c r="H301" s="87"/>
      <c r="K301" s="70"/>
      <c r="L301" s="70"/>
      <c r="N301" s="16" t="str">
        <f t="shared" si="8"/>
        <v/>
      </c>
      <c r="O301" s="19"/>
    </row>
    <row r="302" spans="1:15" x14ac:dyDescent="0.25">
      <c r="A302" s="12"/>
      <c r="B302" s="16" t="str">
        <f>IF(A302="","",VLOOKUP(A302,'Kinara Project Plan'!$B$4:$C$27,2,FALSE))</f>
        <v/>
      </c>
      <c r="C302" s="12"/>
      <c r="D302" s="16" t="str">
        <f>IF(C302="","",VLOOKUP(C302,Process!$C$2:$D$14,2))</f>
        <v/>
      </c>
      <c r="E302" s="12"/>
      <c r="F302" s="12"/>
      <c r="G302" s="87"/>
      <c r="H302" s="87"/>
      <c r="K302" s="70"/>
      <c r="L302" s="70"/>
      <c r="N302" s="16" t="str">
        <f t="shared" si="8"/>
        <v/>
      </c>
      <c r="O302" s="19"/>
    </row>
    <row r="303" spans="1:15" x14ac:dyDescent="0.25">
      <c r="A303" s="12"/>
      <c r="B303" s="16" t="str">
        <f>IF(A303="","",VLOOKUP(A303,'Kinara Project Plan'!$B$4:$C$27,2,FALSE))</f>
        <v/>
      </c>
      <c r="C303" s="12"/>
      <c r="D303" s="16" t="str">
        <f>IF(C303="","",VLOOKUP(C303,Process!$C$2:$D$14,2))</f>
        <v/>
      </c>
      <c r="E303" s="12"/>
      <c r="F303" s="12"/>
      <c r="G303" s="87"/>
      <c r="H303" s="87"/>
      <c r="K303" s="70"/>
      <c r="L303" s="70"/>
      <c r="N303" s="16" t="str">
        <f t="shared" si="8"/>
        <v/>
      </c>
      <c r="O303" s="19"/>
    </row>
    <row r="304" spans="1:15" x14ac:dyDescent="0.25">
      <c r="A304" s="12"/>
      <c r="B304" s="16" t="str">
        <f>IF(A304="","",VLOOKUP(A304,'Kinara Project Plan'!$B$4:$C$27,2,FALSE))</f>
        <v/>
      </c>
      <c r="C304" s="12"/>
      <c r="D304" s="16" t="str">
        <f>IF(C304="","",VLOOKUP(C304,Process!$C$2:$D$14,2))</f>
        <v/>
      </c>
      <c r="E304" s="12"/>
      <c r="F304" s="12"/>
      <c r="G304" s="87"/>
      <c r="H304" s="87"/>
      <c r="K304" s="70"/>
      <c r="L304" s="70"/>
      <c r="N304" s="16" t="str">
        <f t="shared" si="8"/>
        <v/>
      </c>
      <c r="O304" s="19"/>
    </row>
    <row r="305" spans="1:15" x14ac:dyDescent="0.25">
      <c r="A305" s="12"/>
      <c r="B305" s="16" t="str">
        <f>IF(A305="","",VLOOKUP(A305,'Kinara Project Plan'!$B$4:$C$27,2,FALSE))</f>
        <v/>
      </c>
      <c r="C305" s="12"/>
      <c r="D305" s="16" t="str">
        <f>IF(C305="","",VLOOKUP(C305,Process!$C$2:$D$14,2))</f>
        <v/>
      </c>
      <c r="E305" s="12"/>
      <c r="F305" s="12"/>
      <c r="G305" s="87"/>
      <c r="H305" s="87"/>
      <c r="K305" s="70"/>
      <c r="L305" s="70"/>
      <c r="N305" s="16" t="str">
        <f t="shared" si="8"/>
        <v/>
      </c>
      <c r="O305" s="19"/>
    </row>
    <row r="306" spans="1:15" x14ac:dyDescent="0.25">
      <c r="A306" s="12"/>
      <c r="B306" s="16" t="str">
        <f>IF(A306="","",VLOOKUP(A306,'Kinara Project Plan'!$B$4:$C$27,2,FALSE))</f>
        <v/>
      </c>
      <c r="C306" s="12"/>
      <c r="D306" s="16" t="str">
        <f>IF(C306="","",VLOOKUP(C306,Process!$C$2:$D$14,2))</f>
        <v/>
      </c>
      <c r="E306" s="12"/>
      <c r="F306" s="12"/>
      <c r="G306" s="87"/>
      <c r="H306" s="87"/>
      <c r="K306" s="70"/>
      <c r="L306" s="70"/>
      <c r="N306" s="16" t="str">
        <f t="shared" si="8"/>
        <v/>
      </c>
      <c r="O306" s="19"/>
    </row>
    <row r="307" spans="1:15" x14ac:dyDescent="0.25">
      <c r="A307" s="12"/>
      <c r="B307" s="16" t="str">
        <f>IF(A307="","",VLOOKUP(A307,'Kinara Project Plan'!$B$4:$C$27,2,FALSE))</f>
        <v/>
      </c>
      <c r="C307" s="12"/>
      <c r="D307" s="16" t="str">
        <f>IF(C307="","",VLOOKUP(C307,Process!$C$2:$D$14,2))</f>
        <v/>
      </c>
      <c r="E307" s="12"/>
      <c r="F307" s="12"/>
      <c r="G307" s="87"/>
      <c r="H307" s="87"/>
      <c r="K307" s="70"/>
      <c r="L307" s="70"/>
      <c r="N307" s="16" t="str">
        <f t="shared" si="8"/>
        <v/>
      </c>
      <c r="O307" s="19"/>
    </row>
    <row r="308" spans="1:15" x14ac:dyDescent="0.25">
      <c r="A308" s="12"/>
      <c r="B308" s="16" t="str">
        <f>IF(A308="","",VLOOKUP(A308,'Kinara Project Plan'!$B$4:$C$27,2,FALSE))</f>
        <v/>
      </c>
      <c r="C308" s="12"/>
      <c r="D308" s="16" t="str">
        <f>IF(C308="","",VLOOKUP(C308,Process!$C$2:$D$14,2))</f>
        <v/>
      </c>
      <c r="E308" s="12"/>
      <c r="F308" s="12"/>
      <c r="G308" s="87"/>
      <c r="H308" s="87"/>
      <c r="K308" s="70"/>
      <c r="L308" s="70"/>
      <c r="N308" s="16" t="str">
        <f t="shared" si="8"/>
        <v/>
      </c>
      <c r="O308" s="19"/>
    </row>
    <row r="309" spans="1:15" x14ac:dyDescent="0.25">
      <c r="A309" s="12"/>
      <c r="B309" s="16" t="str">
        <f>IF(A309="","",VLOOKUP(A309,'Kinara Project Plan'!$B$4:$C$27,2,FALSE))</f>
        <v/>
      </c>
      <c r="C309" s="12"/>
      <c r="D309" s="16" t="str">
        <f>IF(C309="","",VLOOKUP(C309,Process!$C$2:$D$14,2))</f>
        <v/>
      </c>
      <c r="E309" s="12"/>
      <c r="F309" s="12"/>
      <c r="G309" s="87"/>
      <c r="H309" s="87"/>
      <c r="K309" s="70"/>
      <c r="L309" s="70"/>
      <c r="N309" s="16" t="str">
        <f t="shared" si="8"/>
        <v/>
      </c>
      <c r="O309" s="19"/>
    </row>
    <row r="310" spans="1:15" x14ac:dyDescent="0.25">
      <c r="A310" s="12"/>
      <c r="B310" s="16" t="str">
        <f>IF(A310="","",VLOOKUP(A310,'Kinara Project Plan'!$B$4:$C$27,2,FALSE))</f>
        <v/>
      </c>
      <c r="C310" s="12"/>
      <c r="D310" s="16" t="str">
        <f>IF(C310="","",VLOOKUP(C310,Process!$C$2:$D$14,2))</f>
        <v/>
      </c>
      <c r="E310" s="12"/>
      <c r="F310" s="12"/>
      <c r="G310" s="87"/>
      <c r="H310" s="87"/>
      <c r="K310" s="70"/>
      <c r="L310" s="70"/>
      <c r="N310" s="16" t="str">
        <f t="shared" si="8"/>
        <v/>
      </c>
      <c r="O310" s="19"/>
    </row>
    <row r="311" spans="1:15" x14ac:dyDescent="0.25">
      <c r="A311" s="12"/>
      <c r="B311" s="16" t="str">
        <f>IF(A311="","",VLOOKUP(A311,'Kinara Project Plan'!$B$4:$C$27,2,FALSE))</f>
        <v/>
      </c>
      <c r="C311" s="12"/>
      <c r="D311" s="16" t="str">
        <f>IF(C311="","",VLOOKUP(C311,Process!$C$2:$D$14,2))</f>
        <v/>
      </c>
      <c r="E311" s="12"/>
      <c r="F311" s="12"/>
      <c r="G311" s="87"/>
      <c r="H311" s="87"/>
      <c r="K311" s="70"/>
      <c r="L311" s="70"/>
      <c r="N311" s="16" t="str">
        <f t="shared" si="8"/>
        <v/>
      </c>
      <c r="O311" s="19"/>
    </row>
    <row r="312" spans="1:15" x14ac:dyDescent="0.25">
      <c r="A312" s="12"/>
      <c r="B312" s="16" t="str">
        <f>IF(A312="","",VLOOKUP(A312,'Kinara Project Plan'!$B$4:$C$27,2,FALSE))</f>
        <v/>
      </c>
      <c r="C312" s="12"/>
      <c r="D312" s="16" t="str">
        <f>IF(C312="","",VLOOKUP(C312,Process!$C$2:$D$14,2))</f>
        <v/>
      </c>
      <c r="E312" s="12"/>
      <c r="F312" s="12"/>
      <c r="G312" s="87"/>
      <c r="H312" s="87"/>
      <c r="K312" s="70"/>
      <c r="L312" s="70"/>
      <c r="N312" s="16" t="str">
        <f t="shared" si="8"/>
        <v/>
      </c>
      <c r="O312" s="19"/>
    </row>
    <row r="313" spans="1:15" x14ac:dyDescent="0.25">
      <c r="A313" s="12"/>
      <c r="B313" s="16" t="str">
        <f>IF(A313="","",VLOOKUP(A313,'Kinara Project Plan'!$B$4:$C$27,2,FALSE))</f>
        <v/>
      </c>
      <c r="C313" s="12"/>
      <c r="D313" s="16" t="str">
        <f>IF(C313="","",VLOOKUP(C313,Process!$C$2:$D$14,2))</f>
        <v/>
      </c>
      <c r="E313" s="12"/>
      <c r="F313" s="12"/>
      <c r="G313" s="87"/>
      <c r="H313" s="87"/>
      <c r="K313" s="70"/>
      <c r="L313" s="70"/>
      <c r="N313" s="16" t="str">
        <f t="shared" si="8"/>
        <v/>
      </c>
      <c r="O313" s="19"/>
    </row>
    <row r="314" spans="1:15" x14ac:dyDescent="0.25">
      <c r="A314" s="12"/>
      <c r="B314" s="16" t="str">
        <f>IF(A314="","",VLOOKUP(A314,'Kinara Project Plan'!$B$4:$C$27,2,FALSE))</f>
        <v/>
      </c>
      <c r="C314" s="12"/>
      <c r="D314" s="16" t="str">
        <f>IF(C314="","",VLOOKUP(C314,Process!$C$2:$D$14,2))</f>
        <v/>
      </c>
      <c r="E314" s="12"/>
      <c r="F314" s="12"/>
      <c r="G314" s="87"/>
      <c r="H314" s="87"/>
      <c r="K314" s="70"/>
      <c r="L314" s="70"/>
      <c r="N314" s="16" t="str">
        <f t="shared" si="8"/>
        <v/>
      </c>
      <c r="O314" s="19"/>
    </row>
    <row r="315" spans="1:15" x14ac:dyDescent="0.25">
      <c r="A315" s="12"/>
      <c r="B315" s="16" t="str">
        <f>IF(A315="","",VLOOKUP(A315,'Kinara Project Plan'!$B$4:$C$27,2,FALSE))</f>
        <v/>
      </c>
      <c r="C315" s="12"/>
      <c r="D315" s="16" t="str">
        <f>IF(C315="","",VLOOKUP(C315,Process!$C$2:$D$14,2))</f>
        <v/>
      </c>
      <c r="E315" s="12"/>
      <c r="F315" s="12"/>
      <c r="G315" s="87"/>
      <c r="H315" s="87"/>
      <c r="K315" s="70"/>
      <c r="L315" s="70"/>
      <c r="N315" s="16" t="str">
        <f t="shared" si="8"/>
        <v/>
      </c>
      <c r="O315" s="19"/>
    </row>
    <row r="316" spans="1:15" x14ac:dyDescent="0.25">
      <c r="A316" s="12"/>
      <c r="B316" s="16" t="str">
        <f>IF(A316="","",VLOOKUP(A316,'Kinara Project Plan'!$B$4:$C$27,2,FALSE))</f>
        <v/>
      </c>
      <c r="C316" s="12"/>
      <c r="D316" s="16" t="str">
        <f>IF(C316="","",VLOOKUP(C316,Process!$C$2:$D$14,2))</f>
        <v/>
      </c>
      <c r="E316" s="12"/>
      <c r="F316" s="12"/>
      <c r="G316" s="87"/>
      <c r="H316" s="87"/>
      <c r="K316" s="70"/>
      <c r="L316" s="70"/>
      <c r="N316" s="16" t="str">
        <f t="shared" si="8"/>
        <v/>
      </c>
      <c r="O316" s="19"/>
    </row>
    <row r="317" spans="1:15" x14ac:dyDescent="0.25">
      <c r="A317" s="12"/>
      <c r="B317" s="16" t="str">
        <f>IF(A317="","",VLOOKUP(A317,'Kinara Project Plan'!$B$4:$C$27,2,FALSE))</f>
        <v/>
      </c>
      <c r="C317" s="12"/>
      <c r="D317" s="16" t="str">
        <f>IF(C317="","",VLOOKUP(C317,Process!$C$2:$D$14,2))</f>
        <v/>
      </c>
      <c r="E317" s="12"/>
      <c r="F317" s="12"/>
      <c r="G317" s="87"/>
      <c r="H317" s="87"/>
      <c r="K317" s="70"/>
      <c r="L317" s="70"/>
      <c r="N317" s="16" t="str">
        <f t="shared" si="8"/>
        <v/>
      </c>
      <c r="O317" s="19"/>
    </row>
    <row r="318" spans="1:15" x14ac:dyDescent="0.25">
      <c r="A318" s="12"/>
      <c r="B318" s="16" t="str">
        <f>IF(A318="","",VLOOKUP(A318,'Kinara Project Plan'!$B$4:$C$27,2,FALSE))</f>
        <v/>
      </c>
      <c r="C318" s="12"/>
      <c r="D318" s="16" t="str">
        <f>IF(C318="","",VLOOKUP(C318,Process!$C$2:$D$14,2))</f>
        <v/>
      </c>
      <c r="E318" s="12"/>
      <c r="F318" s="12"/>
      <c r="G318" s="87"/>
      <c r="H318" s="87"/>
      <c r="K318" s="70"/>
      <c r="L318" s="70"/>
      <c r="N318" s="16" t="str">
        <f t="shared" si="8"/>
        <v/>
      </c>
      <c r="O318" s="19"/>
    </row>
    <row r="319" spans="1:15" x14ac:dyDescent="0.25">
      <c r="A319" s="12"/>
      <c r="B319" s="16" t="str">
        <f>IF(A319="","",VLOOKUP(A319,'Kinara Project Plan'!$B$4:$C$27,2,FALSE))</f>
        <v/>
      </c>
      <c r="C319" s="12"/>
      <c r="D319" s="16" t="str">
        <f>IF(C319="","",VLOOKUP(C319,Process!$C$2:$D$14,2))</f>
        <v/>
      </c>
      <c r="E319" s="12"/>
      <c r="F319" s="12"/>
      <c r="G319" s="87"/>
      <c r="H319" s="87"/>
      <c r="K319" s="70"/>
      <c r="L319" s="70"/>
      <c r="N319" s="16" t="str">
        <f t="shared" si="8"/>
        <v/>
      </c>
      <c r="O319" s="19"/>
    </row>
    <row r="320" spans="1:15" x14ac:dyDescent="0.25">
      <c r="A320" s="12"/>
      <c r="B320" s="16" t="str">
        <f>IF(A320="","",VLOOKUP(A320,'Kinara Project Plan'!$B$4:$C$27,2,FALSE))</f>
        <v/>
      </c>
      <c r="C320" s="12"/>
      <c r="D320" s="16" t="str">
        <f>IF(C320="","",VLOOKUP(C320,Process!$C$2:$D$14,2))</f>
        <v/>
      </c>
      <c r="E320" s="12"/>
      <c r="F320" s="12"/>
      <c r="G320" s="87"/>
      <c r="H320" s="87"/>
      <c r="K320" s="70"/>
      <c r="L320" s="70"/>
      <c r="N320" s="16" t="str">
        <f t="shared" si="8"/>
        <v/>
      </c>
      <c r="O320" s="19"/>
    </row>
    <row r="321" spans="1:15" x14ac:dyDescent="0.25">
      <c r="A321" s="12"/>
      <c r="B321" s="16" t="str">
        <f>IF(A321="","",VLOOKUP(A321,'Kinara Project Plan'!$B$4:$C$27,2,FALSE))</f>
        <v/>
      </c>
      <c r="C321" s="12"/>
      <c r="D321" s="16" t="str">
        <f>IF(C321="","",VLOOKUP(C321,Process!$C$2:$D$14,2))</f>
        <v/>
      </c>
      <c r="E321" s="12"/>
      <c r="F321" s="12"/>
      <c r="G321" s="87"/>
      <c r="H321" s="87"/>
      <c r="K321" s="70"/>
      <c r="L321" s="70"/>
      <c r="N321" s="16" t="str">
        <f t="shared" si="8"/>
        <v/>
      </c>
      <c r="O321" s="19"/>
    </row>
    <row r="322" spans="1:15" x14ac:dyDescent="0.25">
      <c r="A322" s="12"/>
      <c r="B322" s="16" t="str">
        <f>IF(A322="","",VLOOKUP(A322,'Kinara Project Plan'!$B$4:$C$27,2,FALSE))</f>
        <v/>
      </c>
      <c r="C322" s="12"/>
      <c r="D322" s="16" t="str">
        <f>IF(C322="","",VLOOKUP(C322,Process!$C$2:$D$14,2))</f>
        <v/>
      </c>
      <c r="E322" s="12"/>
      <c r="F322" s="12"/>
      <c r="G322" s="87"/>
      <c r="H322" s="87"/>
      <c r="K322" s="70"/>
      <c r="L322" s="70"/>
      <c r="N322" s="16" t="str">
        <f t="shared" si="8"/>
        <v/>
      </c>
      <c r="O322" s="19"/>
    </row>
    <row r="323" spans="1:15" x14ac:dyDescent="0.25">
      <c r="A323" s="12"/>
      <c r="B323" s="16" t="str">
        <f>IF(A323="","",VLOOKUP(A323,'Kinara Project Plan'!$B$4:$C$27,2,FALSE))</f>
        <v/>
      </c>
      <c r="C323" s="12"/>
      <c r="D323" s="16" t="str">
        <f>IF(C323="","",VLOOKUP(C323,Process!$C$2:$D$14,2))</f>
        <v/>
      </c>
      <c r="E323" s="12"/>
      <c r="F323" s="12"/>
      <c r="G323" s="87"/>
      <c r="H323" s="87"/>
      <c r="K323" s="70"/>
      <c r="L323" s="70"/>
      <c r="N323" s="16" t="str">
        <f t="shared" si="8"/>
        <v/>
      </c>
      <c r="O323" s="19"/>
    </row>
    <row r="324" spans="1:15" x14ac:dyDescent="0.25">
      <c r="A324" s="12"/>
      <c r="B324" s="16" t="str">
        <f>IF(A324="","",VLOOKUP(A324,'Kinara Project Plan'!$B$4:$C$27,2,FALSE))</f>
        <v/>
      </c>
      <c r="C324" s="12"/>
      <c r="D324" s="16" t="str">
        <f>IF(C324="","",VLOOKUP(C324,Process!$C$2:$D$14,2))</f>
        <v/>
      </c>
      <c r="E324" s="12"/>
      <c r="F324" s="12"/>
      <c r="G324" s="87"/>
      <c r="H324" s="87"/>
      <c r="K324" s="70"/>
      <c r="L324" s="70"/>
      <c r="N324" s="16" t="str">
        <f t="shared" si="8"/>
        <v/>
      </c>
      <c r="O324" s="19"/>
    </row>
    <row r="325" spans="1:15" x14ac:dyDescent="0.25">
      <c r="A325" s="12"/>
      <c r="B325" s="16" t="str">
        <f>IF(A325="","",VLOOKUP(A325,'Kinara Project Plan'!$B$4:$C$27,2,FALSE))</f>
        <v/>
      </c>
      <c r="C325" s="12"/>
      <c r="D325" s="16" t="str">
        <f>IF(C325="","",VLOOKUP(C325,Process!$C$2:$D$14,2))</f>
        <v/>
      </c>
      <c r="E325" s="12"/>
      <c r="F325" s="12"/>
      <c r="G325" s="87"/>
      <c r="H325" s="87"/>
      <c r="K325" s="70"/>
      <c r="L325" s="70"/>
      <c r="N325" s="16" t="str">
        <f t="shared" si="8"/>
        <v/>
      </c>
      <c r="O325" s="19"/>
    </row>
    <row r="326" spans="1:15" x14ac:dyDescent="0.25">
      <c r="A326" s="12"/>
      <c r="B326" s="16" t="str">
        <f>IF(A326="","",VLOOKUP(A326,'Kinara Project Plan'!$B$4:$C$27,2,FALSE))</f>
        <v/>
      </c>
      <c r="C326" s="12"/>
      <c r="D326" s="16" t="str">
        <f>IF(C326="","",VLOOKUP(C326,Process!$C$2:$D$14,2))</f>
        <v/>
      </c>
      <c r="E326" s="12"/>
      <c r="F326" s="12"/>
      <c r="G326" s="87"/>
      <c r="H326" s="87"/>
      <c r="K326" s="70"/>
      <c r="L326" s="70"/>
      <c r="N326" s="16" t="str">
        <f t="shared" si="8"/>
        <v/>
      </c>
      <c r="O326" s="19"/>
    </row>
    <row r="327" spans="1:15" x14ac:dyDescent="0.25">
      <c r="A327" s="12"/>
      <c r="B327" s="16" t="str">
        <f>IF(A327="","",VLOOKUP(A327,'Kinara Project Plan'!$B$4:$C$27,2,FALSE))</f>
        <v/>
      </c>
      <c r="C327" s="12"/>
      <c r="D327" s="16" t="str">
        <f>IF(C327="","",VLOOKUP(C327,Process!$C$2:$D$14,2))</f>
        <v/>
      </c>
      <c r="E327" s="12"/>
      <c r="F327" s="12"/>
      <c r="G327" s="87"/>
      <c r="H327" s="87"/>
      <c r="K327" s="70"/>
      <c r="L327" s="70"/>
      <c r="N327" s="16" t="str">
        <f t="shared" si="8"/>
        <v/>
      </c>
      <c r="O327" s="19"/>
    </row>
    <row r="328" spans="1:15" x14ac:dyDescent="0.25">
      <c r="A328" s="12"/>
      <c r="B328" s="16" t="str">
        <f>IF(A328="","",VLOOKUP(A328,'Kinara Project Plan'!$B$4:$C$27,2,FALSE))</f>
        <v/>
      </c>
      <c r="C328" s="12"/>
      <c r="D328" s="16" t="str">
        <f>IF(C328="","",VLOOKUP(C328,Process!$C$2:$D$14,2))</f>
        <v/>
      </c>
      <c r="E328" s="12"/>
      <c r="F328" s="12"/>
      <c r="G328" s="87"/>
      <c r="H328" s="87"/>
      <c r="K328" s="70"/>
      <c r="L328" s="70"/>
      <c r="N328" s="16" t="str">
        <f t="shared" si="8"/>
        <v/>
      </c>
      <c r="O328" s="19"/>
    </row>
    <row r="329" spans="1:15" x14ac:dyDescent="0.25">
      <c r="A329" s="12"/>
      <c r="B329" s="16" t="str">
        <f>IF(A329="","",VLOOKUP(A329,'Kinara Project Plan'!$B$4:$C$27,2,FALSE))</f>
        <v/>
      </c>
      <c r="C329" s="12"/>
      <c r="D329" s="16" t="str">
        <f>IF(C329="","",VLOOKUP(C329,Process!$C$2:$D$14,2))</f>
        <v/>
      </c>
      <c r="E329" s="12"/>
      <c r="F329" s="12"/>
      <c r="G329" s="87"/>
      <c r="H329" s="87"/>
      <c r="K329" s="70"/>
      <c r="L329" s="70"/>
      <c r="N329" s="16" t="str">
        <f t="shared" ref="N329:N392" si="9">IF(A329="","",IF(I329="","Pending",IF(J329="","WIP","Completed")))</f>
        <v/>
      </c>
      <c r="O329" s="19"/>
    </row>
    <row r="330" spans="1:15" x14ac:dyDescent="0.25">
      <c r="A330" s="12"/>
      <c r="B330" s="16" t="str">
        <f>IF(A330="","",VLOOKUP(A330,'Kinara Project Plan'!$B$4:$C$27,2,FALSE))</f>
        <v/>
      </c>
      <c r="C330" s="12"/>
      <c r="D330" s="16" t="str">
        <f>IF(C330="","",VLOOKUP(C330,Process!$C$2:$D$14,2))</f>
        <v/>
      </c>
      <c r="E330" s="12"/>
      <c r="F330" s="12"/>
      <c r="G330" s="87"/>
      <c r="H330" s="87"/>
      <c r="K330" s="70"/>
      <c r="L330" s="70"/>
      <c r="N330" s="16" t="str">
        <f t="shared" si="9"/>
        <v/>
      </c>
      <c r="O330" s="19"/>
    </row>
    <row r="331" spans="1:15" x14ac:dyDescent="0.25">
      <c r="A331" s="12"/>
      <c r="B331" s="16" t="str">
        <f>IF(A331="","",VLOOKUP(A331,'Kinara Project Plan'!$B$4:$C$27,2,FALSE))</f>
        <v/>
      </c>
      <c r="C331" s="12"/>
      <c r="D331" s="16" t="str">
        <f>IF(C331="","",VLOOKUP(C331,Process!$C$2:$D$14,2))</f>
        <v/>
      </c>
      <c r="E331" s="12"/>
      <c r="F331" s="12"/>
      <c r="G331" s="87"/>
      <c r="H331" s="87"/>
      <c r="K331" s="70"/>
      <c r="L331" s="70"/>
      <c r="N331" s="16" t="str">
        <f t="shared" si="9"/>
        <v/>
      </c>
      <c r="O331" s="19"/>
    </row>
    <row r="332" spans="1:15" x14ac:dyDescent="0.25">
      <c r="A332" s="12"/>
      <c r="B332" s="16" t="str">
        <f>IF(A332="","",VLOOKUP(A332,'Kinara Project Plan'!$B$4:$C$27,2,FALSE))</f>
        <v/>
      </c>
      <c r="C332" s="12"/>
      <c r="D332" s="16" t="str">
        <f>IF(C332="","",VLOOKUP(C332,Process!$C$2:$D$14,2))</f>
        <v/>
      </c>
      <c r="E332" s="12"/>
      <c r="F332" s="12"/>
      <c r="G332" s="87"/>
      <c r="H332" s="87"/>
      <c r="K332" s="70"/>
      <c r="L332" s="70"/>
      <c r="N332" s="16" t="str">
        <f t="shared" si="9"/>
        <v/>
      </c>
      <c r="O332" s="19"/>
    </row>
    <row r="333" spans="1:15" x14ac:dyDescent="0.25">
      <c r="A333" s="12"/>
      <c r="B333" s="16" t="str">
        <f>IF(A333="","",VLOOKUP(A333,'Kinara Project Plan'!$B$4:$C$27,2,FALSE))</f>
        <v/>
      </c>
      <c r="C333" s="12"/>
      <c r="D333" s="16" t="str">
        <f>IF(C333="","",VLOOKUP(C333,Process!$C$2:$D$14,2))</f>
        <v/>
      </c>
      <c r="E333" s="12"/>
      <c r="F333" s="12"/>
      <c r="G333" s="87"/>
      <c r="H333" s="87"/>
      <c r="K333" s="70"/>
      <c r="L333" s="70"/>
      <c r="N333" s="16" t="str">
        <f t="shared" si="9"/>
        <v/>
      </c>
      <c r="O333" s="19"/>
    </row>
    <row r="334" spans="1:15" x14ac:dyDescent="0.25">
      <c r="A334" s="12"/>
      <c r="B334" s="16" t="str">
        <f>IF(A334="","",VLOOKUP(A334,'Kinara Project Plan'!$B$4:$C$27,2,FALSE))</f>
        <v/>
      </c>
      <c r="C334" s="12"/>
      <c r="D334" s="16" t="str">
        <f>IF(C334="","",VLOOKUP(C334,Process!$C$2:$D$14,2))</f>
        <v/>
      </c>
      <c r="E334" s="12"/>
      <c r="F334" s="12"/>
      <c r="G334" s="87"/>
      <c r="H334" s="87"/>
      <c r="K334" s="70"/>
      <c r="L334" s="70"/>
      <c r="N334" s="16" t="str">
        <f t="shared" si="9"/>
        <v/>
      </c>
      <c r="O334" s="19"/>
    </row>
    <row r="335" spans="1:15" x14ac:dyDescent="0.25">
      <c r="A335" s="12"/>
      <c r="B335" s="16" t="str">
        <f>IF(A335="","",VLOOKUP(A335,'Kinara Project Plan'!$B$4:$C$27,2,FALSE))</f>
        <v/>
      </c>
      <c r="C335" s="12"/>
      <c r="D335" s="16" t="str">
        <f>IF(C335="","",VLOOKUP(C335,Process!$C$2:$D$14,2))</f>
        <v/>
      </c>
      <c r="E335" s="12"/>
      <c r="F335" s="12"/>
      <c r="G335" s="87"/>
      <c r="H335" s="87"/>
      <c r="K335" s="70"/>
      <c r="L335" s="70"/>
      <c r="N335" s="16" t="str">
        <f t="shared" si="9"/>
        <v/>
      </c>
      <c r="O335" s="19"/>
    </row>
    <row r="336" spans="1:15" x14ac:dyDescent="0.25">
      <c r="A336" s="12"/>
      <c r="B336" s="16" t="str">
        <f>IF(A336="","",VLOOKUP(A336,'Kinara Project Plan'!$B$4:$C$27,2,FALSE))</f>
        <v/>
      </c>
      <c r="C336" s="12"/>
      <c r="D336" s="16" t="str">
        <f>IF(C336="","",VLOOKUP(C336,Process!$C$2:$D$14,2))</f>
        <v/>
      </c>
      <c r="E336" s="12"/>
      <c r="F336" s="12"/>
      <c r="G336" s="87"/>
      <c r="H336" s="87"/>
      <c r="K336" s="70"/>
      <c r="L336" s="70"/>
      <c r="N336" s="16" t="str">
        <f t="shared" si="9"/>
        <v/>
      </c>
      <c r="O336" s="19"/>
    </row>
    <row r="337" spans="1:15" x14ac:dyDescent="0.25">
      <c r="A337" s="12"/>
      <c r="B337" s="16" t="str">
        <f>IF(A337="","",VLOOKUP(A337,'Kinara Project Plan'!$B$4:$C$27,2,FALSE))</f>
        <v/>
      </c>
      <c r="C337" s="12"/>
      <c r="D337" s="16" t="str">
        <f>IF(C337="","",VLOOKUP(C337,Process!$C$2:$D$14,2))</f>
        <v/>
      </c>
      <c r="E337" s="12"/>
      <c r="F337" s="12"/>
      <c r="G337" s="87"/>
      <c r="H337" s="87"/>
      <c r="K337" s="70"/>
      <c r="L337" s="70"/>
      <c r="N337" s="16" t="str">
        <f t="shared" si="9"/>
        <v/>
      </c>
      <c r="O337" s="19"/>
    </row>
    <row r="338" spans="1:15" x14ac:dyDescent="0.25">
      <c r="A338" s="12"/>
      <c r="B338" s="16" t="str">
        <f>IF(A338="","",VLOOKUP(A338,'Kinara Project Plan'!$B$4:$C$27,2,FALSE))</f>
        <v/>
      </c>
      <c r="C338" s="12"/>
      <c r="D338" s="16" t="str">
        <f>IF(C338="","",VLOOKUP(C338,Process!$C$2:$D$14,2))</f>
        <v/>
      </c>
      <c r="E338" s="12"/>
      <c r="F338" s="12"/>
      <c r="G338" s="87"/>
      <c r="H338" s="87"/>
      <c r="K338" s="70"/>
      <c r="L338" s="70"/>
      <c r="N338" s="16" t="str">
        <f t="shared" si="9"/>
        <v/>
      </c>
      <c r="O338" s="19"/>
    </row>
    <row r="339" spans="1:15" x14ac:dyDescent="0.25">
      <c r="A339" s="12"/>
      <c r="B339" s="16" t="str">
        <f>IF(A339="","",VLOOKUP(A339,'Kinara Project Plan'!$B$4:$C$27,2,FALSE))</f>
        <v/>
      </c>
      <c r="C339" s="12"/>
      <c r="D339" s="16" t="str">
        <f>IF(C339="","",VLOOKUP(C339,Process!$C$2:$D$14,2))</f>
        <v/>
      </c>
      <c r="E339" s="12"/>
      <c r="F339" s="12"/>
      <c r="G339" s="87"/>
      <c r="H339" s="87"/>
      <c r="K339" s="70"/>
      <c r="L339" s="70"/>
      <c r="N339" s="16" t="str">
        <f t="shared" si="9"/>
        <v/>
      </c>
      <c r="O339" s="19"/>
    </row>
    <row r="340" spans="1:15" x14ac:dyDescent="0.25">
      <c r="A340" s="12"/>
      <c r="B340" s="16" t="str">
        <f>IF(A340="","",VLOOKUP(A340,'Kinara Project Plan'!$B$4:$C$27,2,FALSE))</f>
        <v/>
      </c>
      <c r="C340" s="12"/>
      <c r="D340" s="16" t="str">
        <f>IF(C340="","",VLOOKUP(C340,Process!$C$2:$D$14,2))</f>
        <v/>
      </c>
      <c r="E340" s="12"/>
      <c r="F340" s="12"/>
      <c r="G340" s="87"/>
      <c r="H340" s="87"/>
      <c r="K340" s="70"/>
      <c r="L340" s="70"/>
      <c r="N340" s="16" t="str">
        <f t="shared" si="9"/>
        <v/>
      </c>
      <c r="O340" s="19"/>
    </row>
    <row r="341" spans="1:15" x14ac:dyDescent="0.25">
      <c r="A341" s="12"/>
      <c r="B341" s="16" t="str">
        <f>IF(A341="","",VLOOKUP(A341,'Kinara Project Plan'!$B$4:$C$27,2,FALSE))</f>
        <v/>
      </c>
      <c r="C341" s="12"/>
      <c r="D341" s="16" t="str">
        <f>IF(C341="","",VLOOKUP(C341,Process!$C$2:$D$14,2))</f>
        <v/>
      </c>
      <c r="E341" s="12"/>
      <c r="F341" s="12"/>
      <c r="G341" s="87"/>
      <c r="H341" s="87"/>
      <c r="K341" s="70"/>
      <c r="L341" s="70"/>
      <c r="N341" s="16" t="str">
        <f t="shared" si="9"/>
        <v/>
      </c>
      <c r="O341" s="19"/>
    </row>
    <row r="342" spans="1:15" x14ac:dyDescent="0.25">
      <c r="A342" s="12"/>
      <c r="B342" s="16" t="str">
        <f>IF(A342="","",VLOOKUP(A342,'Kinara Project Plan'!$B$4:$C$27,2,FALSE))</f>
        <v/>
      </c>
      <c r="C342" s="12"/>
      <c r="D342" s="16" t="str">
        <f>IF(C342="","",VLOOKUP(C342,Process!$C$2:$D$14,2))</f>
        <v/>
      </c>
      <c r="E342" s="12"/>
      <c r="F342" s="12"/>
      <c r="G342" s="87"/>
      <c r="H342" s="87"/>
      <c r="K342" s="70"/>
      <c r="L342" s="70"/>
      <c r="N342" s="16" t="str">
        <f t="shared" si="9"/>
        <v/>
      </c>
      <c r="O342" s="19"/>
    </row>
    <row r="343" spans="1:15" x14ac:dyDescent="0.25">
      <c r="A343" s="12"/>
      <c r="B343" s="16" t="str">
        <f>IF(A343="","",VLOOKUP(A343,'Kinara Project Plan'!$B$4:$C$27,2,FALSE))</f>
        <v/>
      </c>
      <c r="C343" s="12"/>
      <c r="D343" s="16" t="str">
        <f>IF(C343="","",VLOOKUP(C343,Process!$C$2:$D$14,2))</f>
        <v/>
      </c>
      <c r="E343" s="12"/>
      <c r="F343" s="12"/>
      <c r="G343" s="87"/>
      <c r="H343" s="87"/>
      <c r="K343" s="70"/>
      <c r="L343" s="70"/>
      <c r="N343" s="16" t="str">
        <f t="shared" si="9"/>
        <v/>
      </c>
      <c r="O343" s="19"/>
    </row>
    <row r="344" spans="1:15" x14ac:dyDescent="0.25">
      <c r="A344" s="12"/>
      <c r="B344" s="16" t="str">
        <f>IF(A344="","",VLOOKUP(A344,'Kinara Project Plan'!$B$4:$C$27,2,FALSE))</f>
        <v/>
      </c>
      <c r="C344" s="12"/>
      <c r="D344" s="16" t="str">
        <f>IF(C344="","",VLOOKUP(C344,Process!$C$2:$D$14,2))</f>
        <v/>
      </c>
      <c r="E344" s="12"/>
      <c r="F344" s="12"/>
      <c r="G344" s="87"/>
      <c r="H344" s="87"/>
      <c r="K344" s="70"/>
      <c r="L344" s="70"/>
      <c r="N344" s="16" t="str">
        <f t="shared" si="9"/>
        <v/>
      </c>
      <c r="O344" s="19"/>
    </row>
    <row r="345" spans="1:15" x14ac:dyDescent="0.25">
      <c r="A345" s="12"/>
      <c r="B345" s="16" t="str">
        <f>IF(A345="","",VLOOKUP(A345,'Kinara Project Plan'!$B$4:$C$27,2,FALSE))</f>
        <v/>
      </c>
      <c r="C345" s="12"/>
      <c r="D345" s="16" t="str">
        <f>IF(C345="","",VLOOKUP(C345,Process!$C$2:$D$14,2))</f>
        <v/>
      </c>
      <c r="E345" s="12"/>
      <c r="F345" s="12"/>
      <c r="G345" s="87"/>
      <c r="H345" s="87"/>
      <c r="K345" s="70"/>
      <c r="L345" s="70"/>
      <c r="N345" s="16" t="str">
        <f t="shared" si="9"/>
        <v/>
      </c>
      <c r="O345" s="19"/>
    </row>
    <row r="346" spans="1:15" x14ac:dyDescent="0.25">
      <c r="A346" s="12"/>
      <c r="B346" s="16" t="str">
        <f>IF(A346="","",VLOOKUP(A346,'Kinara Project Plan'!$B$4:$C$27,2,FALSE))</f>
        <v/>
      </c>
      <c r="C346" s="12"/>
      <c r="D346" s="16" t="str">
        <f>IF(C346="","",VLOOKUP(C346,Process!$C$2:$D$14,2))</f>
        <v/>
      </c>
      <c r="E346" s="12"/>
      <c r="F346" s="12"/>
      <c r="G346" s="87"/>
      <c r="H346" s="87"/>
      <c r="K346" s="70"/>
      <c r="L346" s="70"/>
      <c r="N346" s="16" t="str">
        <f t="shared" si="9"/>
        <v/>
      </c>
      <c r="O346" s="19"/>
    </row>
    <row r="347" spans="1:15" x14ac:dyDescent="0.25">
      <c r="A347" s="12"/>
      <c r="B347" s="16" t="str">
        <f>IF(A347="","",VLOOKUP(A347,'Kinara Project Plan'!$B$4:$C$27,2,FALSE))</f>
        <v/>
      </c>
      <c r="C347" s="12"/>
      <c r="D347" s="16" t="str">
        <f>IF(C347="","",VLOOKUP(C347,Process!$C$2:$D$14,2))</f>
        <v/>
      </c>
      <c r="E347" s="12"/>
      <c r="F347" s="12"/>
      <c r="G347" s="87"/>
      <c r="H347" s="87"/>
      <c r="K347" s="70"/>
      <c r="L347" s="70"/>
      <c r="N347" s="16" t="str">
        <f t="shared" si="9"/>
        <v/>
      </c>
      <c r="O347" s="19"/>
    </row>
    <row r="348" spans="1:15" x14ac:dyDescent="0.25">
      <c r="A348" s="12"/>
      <c r="B348" s="16" t="str">
        <f>IF(A348="","",VLOOKUP(A348,'Kinara Project Plan'!$B$4:$C$27,2,FALSE))</f>
        <v/>
      </c>
      <c r="C348" s="12"/>
      <c r="D348" s="16" t="str">
        <f>IF(C348="","",VLOOKUP(C348,Process!$C$2:$D$14,2))</f>
        <v/>
      </c>
      <c r="E348" s="12"/>
      <c r="F348" s="12"/>
      <c r="G348" s="87"/>
      <c r="H348" s="87"/>
      <c r="K348" s="70"/>
      <c r="L348" s="70"/>
      <c r="N348" s="16" t="str">
        <f t="shared" si="9"/>
        <v/>
      </c>
      <c r="O348" s="19"/>
    </row>
    <row r="349" spans="1:15" x14ac:dyDescent="0.25">
      <c r="A349" s="12"/>
      <c r="B349" s="16" t="str">
        <f>IF(A349="","",VLOOKUP(A349,'Kinara Project Plan'!$B$4:$C$27,2,FALSE))</f>
        <v/>
      </c>
      <c r="C349" s="12"/>
      <c r="D349" s="16" t="str">
        <f>IF(C349="","",VLOOKUP(C349,Process!$C$2:$D$14,2))</f>
        <v/>
      </c>
      <c r="E349" s="12"/>
      <c r="F349" s="12"/>
      <c r="G349" s="87"/>
      <c r="H349" s="87"/>
      <c r="K349" s="70"/>
      <c r="L349" s="70"/>
      <c r="N349" s="16" t="str">
        <f t="shared" si="9"/>
        <v/>
      </c>
      <c r="O349" s="19"/>
    </row>
    <row r="350" spans="1:15" x14ac:dyDescent="0.25">
      <c r="A350" s="12"/>
      <c r="B350" s="16" t="str">
        <f>IF(A350="","",VLOOKUP(A350,'Kinara Project Plan'!$B$4:$C$27,2,FALSE))</f>
        <v/>
      </c>
      <c r="C350" s="12"/>
      <c r="D350" s="16" t="str">
        <f>IF(C350="","",VLOOKUP(C350,Process!$C$2:$D$14,2))</f>
        <v/>
      </c>
      <c r="E350" s="12"/>
      <c r="F350" s="12"/>
      <c r="G350" s="87"/>
      <c r="H350" s="87"/>
      <c r="K350" s="70"/>
      <c r="L350" s="70"/>
      <c r="N350" s="16" t="str">
        <f t="shared" si="9"/>
        <v/>
      </c>
      <c r="O350" s="19"/>
    </row>
    <row r="351" spans="1:15" x14ac:dyDescent="0.25">
      <c r="A351" s="12"/>
      <c r="B351" s="16" t="str">
        <f>IF(A351="","",VLOOKUP(A351,'Kinara Project Plan'!$B$4:$C$27,2,FALSE))</f>
        <v/>
      </c>
      <c r="C351" s="12"/>
      <c r="D351" s="16" t="str">
        <f>IF(C351="","",VLOOKUP(C351,Process!$C$2:$D$14,2))</f>
        <v/>
      </c>
      <c r="E351" s="12"/>
      <c r="F351" s="12"/>
      <c r="G351" s="87"/>
      <c r="H351" s="87"/>
      <c r="K351" s="70"/>
      <c r="L351" s="70"/>
      <c r="N351" s="16" t="str">
        <f t="shared" si="9"/>
        <v/>
      </c>
      <c r="O351" s="19"/>
    </row>
    <row r="352" spans="1:15" x14ac:dyDescent="0.25">
      <c r="A352" s="12"/>
      <c r="B352" s="16" t="str">
        <f>IF(A352="","",VLOOKUP(A352,'Kinara Project Plan'!$B$4:$C$27,2,FALSE))</f>
        <v/>
      </c>
      <c r="C352" s="12"/>
      <c r="D352" s="16" t="str">
        <f>IF(C352="","",VLOOKUP(C352,Process!$C$2:$D$14,2))</f>
        <v/>
      </c>
      <c r="E352" s="12"/>
      <c r="F352" s="12"/>
      <c r="G352" s="87"/>
      <c r="H352" s="87"/>
      <c r="K352" s="70"/>
      <c r="L352" s="70"/>
      <c r="N352" s="16" t="str">
        <f t="shared" si="9"/>
        <v/>
      </c>
      <c r="O352" s="19"/>
    </row>
    <row r="353" spans="1:15" x14ac:dyDescent="0.25">
      <c r="A353" s="12"/>
      <c r="B353" s="16" t="str">
        <f>IF(A353="","",VLOOKUP(A353,'Kinara Project Plan'!$B$4:$C$27,2,FALSE))</f>
        <v/>
      </c>
      <c r="C353" s="12"/>
      <c r="D353" s="16" t="str">
        <f>IF(C353="","",VLOOKUP(C353,Process!$C$2:$D$14,2))</f>
        <v/>
      </c>
      <c r="E353" s="12"/>
      <c r="F353" s="12"/>
      <c r="G353" s="87"/>
      <c r="H353" s="87"/>
      <c r="K353" s="70"/>
      <c r="L353" s="70"/>
      <c r="N353" s="16" t="str">
        <f t="shared" si="9"/>
        <v/>
      </c>
      <c r="O353" s="19"/>
    </row>
    <row r="354" spans="1:15" x14ac:dyDescent="0.25">
      <c r="A354" s="12"/>
      <c r="B354" s="16" t="str">
        <f>IF(A354="","",VLOOKUP(A354,'Kinara Project Plan'!$B$4:$C$27,2,FALSE))</f>
        <v/>
      </c>
      <c r="C354" s="12"/>
      <c r="D354" s="16" t="str">
        <f>IF(C354="","",VLOOKUP(C354,Process!$C$2:$D$14,2))</f>
        <v/>
      </c>
      <c r="E354" s="12"/>
      <c r="F354" s="12"/>
      <c r="G354" s="87"/>
      <c r="H354" s="87"/>
      <c r="K354" s="70"/>
      <c r="L354" s="70"/>
      <c r="N354" s="16" t="str">
        <f t="shared" si="9"/>
        <v/>
      </c>
      <c r="O354" s="19"/>
    </row>
    <row r="355" spans="1:15" x14ac:dyDescent="0.25">
      <c r="A355" s="12"/>
      <c r="B355" s="16" t="str">
        <f>IF(A355="","",VLOOKUP(A355,'Kinara Project Plan'!$B$4:$C$27,2,FALSE))</f>
        <v/>
      </c>
      <c r="C355" s="12"/>
      <c r="D355" s="16" t="str">
        <f>IF(C355="","",VLOOKUP(C355,Process!$C$2:$D$14,2))</f>
        <v/>
      </c>
      <c r="E355" s="12"/>
      <c r="F355" s="12"/>
      <c r="G355" s="87"/>
      <c r="H355" s="87"/>
      <c r="K355" s="70"/>
      <c r="L355" s="70"/>
      <c r="N355" s="16" t="str">
        <f t="shared" si="9"/>
        <v/>
      </c>
      <c r="O355" s="19"/>
    </row>
    <row r="356" spans="1:15" x14ac:dyDescent="0.25">
      <c r="A356" s="12"/>
      <c r="B356" s="16" t="str">
        <f>IF(A356="","",VLOOKUP(A356,'Kinara Project Plan'!$B$4:$C$27,2,FALSE))</f>
        <v/>
      </c>
      <c r="C356" s="12"/>
      <c r="D356" s="16" t="str">
        <f>IF(C356="","",VLOOKUP(C356,Process!$C$2:$D$14,2))</f>
        <v/>
      </c>
      <c r="E356" s="12"/>
      <c r="F356" s="12"/>
      <c r="G356" s="87"/>
      <c r="H356" s="87"/>
      <c r="K356" s="70"/>
      <c r="L356" s="70"/>
      <c r="N356" s="16" t="str">
        <f t="shared" si="9"/>
        <v/>
      </c>
      <c r="O356" s="19"/>
    </row>
    <row r="357" spans="1:15" x14ac:dyDescent="0.25">
      <c r="A357" s="12"/>
      <c r="B357" s="16" t="str">
        <f>IF(A357="","",VLOOKUP(A357,'Kinara Project Plan'!$B$4:$C$27,2,FALSE))</f>
        <v/>
      </c>
      <c r="C357" s="12"/>
      <c r="D357" s="16" t="str">
        <f>IF(C357="","",VLOOKUP(C357,Process!$C$2:$D$14,2))</f>
        <v/>
      </c>
      <c r="E357" s="12"/>
      <c r="F357" s="12"/>
      <c r="G357" s="87"/>
      <c r="H357" s="87"/>
      <c r="K357" s="70"/>
      <c r="L357" s="70"/>
      <c r="N357" s="16" t="str">
        <f t="shared" si="9"/>
        <v/>
      </c>
      <c r="O357" s="19"/>
    </row>
    <row r="358" spans="1:15" x14ac:dyDescent="0.25">
      <c r="A358" s="12"/>
      <c r="B358" s="16" t="str">
        <f>IF(A358="","",VLOOKUP(A358,'Kinara Project Plan'!$B$4:$C$27,2,FALSE))</f>
        <v/>
      </c>
      <c r="C358" s="12"/>
      <c r="D358" s="16" t="str">
        <f>IF(C358="","",VLOOKUP(C358,Process!$C$2:$D$14,2))</f>
        <v/>
      </c>
      <c r="E358" s="12"/>
      <c r="F358" s="12"/>
      <c r="G358" s="87"/>
      <c r="H358" s="87"/>
      <c r="K358" s="70"/>
      <c r="L358" s="70"/>
      <c r="N358" s="16" t="str">
        <f t="shared" si="9"/>
        <v/>
      </c>
      <c r="O358" s="19"/>
    </row>
    <row r="359" spans="1:15" x14ac:dyDescent="0.25">
      <c r="A359" s="12"/>
      <c r="B359" s="16" t="str">
        <f>IF(A359="","",VLOOKUP(A359,'Kinara Project Plan'!$B$4:$C$27,2,FALSE))</f>
        <v/>
      </c>
      <c r="C359" s="12"/>
      <c r="D359" s="16" t="str">
        <f>IF(C359="","",VLOOKUP(C359,Process!$C$2:$D$14,2))</f>
        <v/>
      </c>
      <c r="E359" s="12"/>
      <c r="F359" s="12"/>
      <c r="G359" s="87"/>
      <c r="H359" s="87"/>
      <c r="K359" s="70"/>
      <c r="L359" s="70"/>
      <c r="N359" s="16" t="str">
        <f t="shared" si="9"/>
        <v/>
      </c>
      <c r="O359" s="19"/>
    </row>
    <row r="360" spans="1:15" x14ac:dyDescent="0.25">
      <c r="A360" s="12"/>
      <c r="B360" s="16" t="str">
        <f>IF(A360="","",VLOOKUP(A360,'Kinara Project Plan'!$B$4:$C$27,2,FALSE))</f>
        <v/>
      </c>
      <c r="C360" s="12"/>
      <c r="D360" s="16" t="str">
        <f>IF(C360="","",VLOOKUP(C360,Process!$C$2:$D$14,2))</f>
        <v/>
      </c>
      <c r="E360" s="12"/>
      <c r="F360" s="12"/>
      <c r="G360" s="87"/>
      <c r="H360" s="87"/>
      <c r="K360" s="70"/>
      <c r="L360" s="70"/>
      <c r="N360" s="16" t="str">
        <f t="shared" si="9"/>
        <v/>
      </c>
      <c r="O360" s="19"/>
    </row>
    <row r="361" spans="1:15" x14ac:dyDescent="0.25">
      <c r="A361" s="12"/>
      <c r="B361" s="16" t="str">
        <f>IF(A361="","",VLOOKUP(A361,'Kinara Project Plan'!$B$4:$C$27,2,FALSE))</f>
        <v/>
      </c>
      <c r="C361" s="12"/>
      <c r="D361" s="16" t="str">
        <f>IF(C361="","",VLOOKUP(C361,Process!$C$2:$D$14,2))</f>
        <v/>
      </c>
      <c r="E361" s="12"/>
      <c r="F361" s="12"/>
      <c r="G361" s="87"/>
      <c r="H361" s="87"/>
      <c r="K361" s="70"/>
      <c r="L361" s="70"/>
      <c r="N361" s="16" t="str">
        <f t="shared" si="9"/>
        <v/>
      </c>
      <c r="O361" s="19"/>
    </row>
    <row r="362" spans="1:15" x14ac:dyDescent="0.25">
      <c r="A362" s="12"/>
      <c r="B362" s="16" t="str">
        <f>IF(A362="","",VLOOKUP(A362,'Kinara Project Plan'!$B$4:$C$27,2,FALSE))</f>
        <v/>
      </c>
      <c r="C362" s="12"/>
      <c r="D362" s="16" t="str">
        <f>IF(C362="","",VLOOKUP(C362,Process!$C$2:$D$14,2))</f>
        <v/>
      </c>
      <c r="E362" s="12"/>
      <c r="F362" s="12"/>
      <c r="G362" s="87"/>
      <c r="H362" s="87"/>
      <c r="K362" s="70"/>
      <c r="L362" s="70"/>
      <c r="N362" s="16" t="str">
        <f t="shared" si="9"/>
        <v/>
      </c>
      <c r="O362" s="19"/>
    </row>
    <row r="363" spans="1:15" x14ac:dyDescent="0.25">
      <c r="A363" s="12"/>
      <c r="B363" s="16" t="str">
        <f>IF(A363="","",VLOOKUP(A363,'Kinara Project Plan'!$B$4:$C$27,2,FALSE))</f>
        <v/>
      </c>
      <c r="C363" s="12"/>
      <c r="D363" s="16" t="str">
        <f>IF(C363="","",VLOOKUP(C363,Process!$C$2:$D$14,2))</f>
        <v/>
      </c>
      <c r="E363" s="12"/>
      <c r="F363" s="12"/>
      <c r="G363" s="87"/>
      <c r="H363" s="87"/>
      <c r="K363" s="70"/>
      <c r="L363" s="70"/>
      <c r="N363" s="16" t="str">
        <f t="shared" si="9"/>
        <v/>
      </c>
      <c r="O363" s="19"/>
    </row>
    <row r="364" spans="1:15" x14ac:dyDescent="0.25">
      <c r="A364" s="12"/>
      <c r="B364" s="16" t="str">
        <f>IF(A364="","",VLOOKUP(A364,'Kinara Project Plan'!$B$4:$C$27,2,FALSE))</f>
        <v/>
      </c>
      <c r="C364" s="12"/>
      <c r="D364" s="16" t="str">
        <f>IF(C364="","",VLOOKUP(C364,Process!$C$2:$D$14,2))</f>
        <v/>
      </c>
      <c r="E364" s="12"/>
      <c r="F364" s="12"/>
      <c r="G364" s="87"/>
      <c r="H364" s="87"/>
      <c r="K364" s="70"/>
      <c r="L364" s="70"/>
      <c r="N364" s="16" t="str">
        <f t="shared" si="9"/>
        <v/>
      </c>
      <c r="O364" s="19"/>
    </row>
    <row r="365" spans="1:15" x14ac:dyDescent="0.25">
      <c r="A365" s="12"/>
      <c r="B365" s="16" t="str">
        <f>IF(A365="","",VLOOKUP(A365,'Kinara Project Plan'!$B$4:$C$27,2,FALSE))</f>
        <v/>
      </c>
      <c r="C365" s="12"/>
      <c r="D365" s="16" t="str">
        <f>IF(C365="","",VLOOKUP(C365,Process!$C$2:$D$14,2))</f>
        <v/>
      </c>
      <c r="E365" s="12"/>
      <c r="F365" s="12"/>
      <c r="G365" s="87"/>
      <c r="H365" s="87"/>
      <c r="K365" s="70"/>
      <c r="L365" s="70"/>
      <c r="N365" s="16" t="str">
        <f t="shared" si="9"/>
        <v/>
      </c>
      <c r="O365" s="19"/>
    </row>
    <row r="366" spans="1:15" x14ac:dyDescent="0.25">
      <c r="A366" s="12"/>
      <c r="B366" s="16" t="str">
        <f>IF(A366="","",VLOOKUP(A366,'Kinara Project Plan'!$B$4:$C$27,2,FALSE))</f>
        <v/>
      </c>
      <c r="C366" s="12"/>
      <c r="D366" s="16" t="str">
        <f>IF(C366="","",VLOOKUP(C366,Process!$C$2:$D$14,2))</f>
        <v/>
      </c>
      <c r="E366" s="12"/>
      <c r="F366" s="12"/>
      <c r="G366" s="87"/>
      <c r="H366" s="87"/>
      <c r="K366" s="70"/>
      <c r="L366" s="70"/>
      <c r="N366" s="16" t="str">
        <f t="shared" si="9"/>
        <v/>
      </c>
      <c r="O366" s="19"/>
    </row>
    <row r="367" spans="1:15" x14ac:dyDescent="0.25">
      <c r="A367" s="12"/>
      <c r="B367" s="16" t="str">
        <f>IF(A367="","",VLOOKUP(A367,'Kinara Project Plan'!$B$4:$C$27,2,FALSE))</f>
        <v/>
      </c>
      <c r="C367" s="12"/>
      <c r="D367" s="16" t="str">
        <f>IF(C367="","",VLOOKUP(C367,Process!$C$2:$D$14,2))</f>
        <v/>
      </c>
      <c r="E367" s="12"/>
      <c r="F367" s="12"/>
      <c r="G367" s="87"/>
      <c r="H367" s="87"/>
      <c r="K367" s="70"/>
      <c r="L367" s="70"/>
      <c r="N367" s="16" t="str">
        <f t="shared" si="9"/>
        <v/>
      </c>
      <c r="O367" s="19"/>
    </row>
    <row r="368" spans="1:15" x14ac:dyDescent="0.25">
      <c r="A368" s="12"/>
      <c r="B368" s="16" t="str">
        <f>IF(A368="","",VLOOKUP(A368,'Kinara Project Plan'!$B$4:$C$27,2,FALSE))</f>
        <v/>
      </c>
      <c r="C368" s="12"/>
      <c r="D368" s="16" t="str">
        <f>IF(C368="","",VLOOKUP(C368,Process!$C$2:$D$14,2))</f>
        <v/>
      </c>
      <c r="E368" s="12"/>
      <c r="F368" s="12"/>
      <c r="G368" s="87"/>
      <c r="H368" s="87"/>
      <c r="K368" s="70"/>
      <c r="L368" s="70"/>
      <c r="N368" s="16" t="str">
        <f t="shared" si="9"/>
        <v/>
      </c>
      <c r="O368" s="19"/>
    </row>
    <row r="369" spans="1:15" x14ac:dyDescent="0.25">
      <c r="A369" s="12"/>
      <c r="B369" s="16" t="str">
        <f>IF(A369="","",VLOOKUP(A369,'Kinara Project Plan'!$B$4:$C$27,2,FALSE))</f>
        <v/>
      </c>
      <c r="C369" s="12"/>
      <c r="D369" s="16" t="str">
        <f>IF(C369="","",VLOOKUP(C369,Process!$C$2:$D$14,2))</f>
        <v/>
      </c>
      <c r="E369" s="12"/>
      <c r="F369" s="12"/>
      <c r="G369" s="87"/>
      <c r="H369" s="87"/>
      <c r="K369" s="70"/>
      <c r="L369" s="70"/>
      <c r="N369" s="16" t="str">
        <f t="shared" si="9"/>
        <v/>
      </c>
      <c r="O369" s="19"/>
    </row>
    <row r="370" spans="1:15" x14ac:dyDescent="0.25">
      <c r="A370" s="12"/>
      <c r="B370" s="16" t="str">
        <f>IF(A370="","",VLOOKUP(A370,'Kinara Project Plan'!$B$4:$C$27,2,FALSE))</f>
        <v/>
      </c>
      <c r="C370" s="12"/>
      <c r="D370" s="16" t="str">
        <f>IF(C370="","",VLOOKUP(C370,Process!$C$2:$D$14,2))</f>
        <v/>
      </c>
      <c r="E370" s="12"/>
      <c r="F370" s="12"/>
      <c r="G370" s="87"/>
      <c r="H370" s="87"/>
      <c r="K370" s="70"/>
      <c r="L370" s="70"/>
      <c r="N370" s="16" t="str">
        <f t="shared" si="9"/>
        <v/>
      </c>
      <c r="O370" s="19"/>
    </row>
    <row r="371" spans="1:15" x14ac:dyDescent="0.25">
      <c r="A371" s="12"/>
      <c r="B371" s="16" t="str">
        <f>IF(A371="","",VLOOKUP(A371,'Kinara Project Plan'!$B$4:$C$27,2,FALSE))</f>
        <v/>
      </c>
      <c r="C371" s="12"/>
      <c r="D371" s="16" t="str">
        <f>IF(C371="","",VLOOKUP(C371,Process!$C$2:$D$14,2))</f>
        <v/>
      </c>
      <c r="E371" s="12"/>
      <c r="F371" s="12"/>
      <c r="G371" s="87"/>
      <c r="H371" s="87"/>
      <c r="K371" s="70"/>
      <c r="L371" s="70"/>
      <c r="N371" s="16" t="str">
        <f t="shared" si="9"/>
        <v/>
      </c>
      <c r="O371" s="19"/>
    </row>
    <row r="372" spans="1:15" x14ac:dyDescent="0.25">
      <c r="A372" s="12"/>
      <c r="B372" s="16" t="str">
        <f>IF(A372="","",VLOOKUP(A372,'Kinara Project Plan'!$B$4:$C$27,2,FALSE))</f>
        <v/>
      </c>
      <c r="C372" s="12"/>
      <c r="D372" s="16" t="str">
        <f>IF(C372="","",VLOOKUP(C372,Process!$C$2:$D$14,2))</f>
        <v/>
      </c>
      <c r="E372" s="12"/>
      <c r="F372" s="12"/>
      <c r="G372" s="87"/>
      <c r="H372" s="87"/>
      <c r="K372" s="70"/>
      <c r="L372" s="70"/>
      <c r="N372" s="16" t="str">
        <f t="shared" si="9"/>
        <v/>
      </c>
      <c r="O372" s="19"/>
    </row>
    <row r="373" spans="1:15" x14ac:dyDescent="0.25">
      <c r="A373" s="12"/>
      <c r="B373" s="16" t="str">
        <f>IF(A373="","",VLOOKUP(A373,'Kinara Project Plan'!$B$4:$C$27,2,FALSE))</f>
        <v/>
      </c>
      <c r="C373" s="12"/>
      <c r="D373" s="16" t="str">
        <f>IF(C373="","",VLOOKUP(C373,Process!$C$2:$D$14,2))</f>
        <v/>
      </c>
      <c r="E373" s="12"/>
      <c r="F373" s="12"/>
      <c r="G373" s="87"/>
      <c r="H373" s="87"/>
      <c r="K373" s="70"/>
      <c r="L373" s="70"/>
      <c r="N373" s="16" t="str">
        <f t="shared" si="9"/>
        <v/>
      </c>
      <c r="O373" s="19"/>
    </row>
    <row r="374" spans="1:15" x14ac:dyDescent="0.25">
      <c r="A374" s="12"/>
      <c r="B374" s="16" t="str">
        <f>IF(A374="","",VLOOKUP(A374,'Kinara Project Plan'!$B$4:$C$27,2,FALSE))</f>
        <v/>
      </c>
      <c r="C374" s="12"/>
      <c r="D374" s="16" t="str">
        <f>IF(C374="","",VLOOKUP(C374,Process!$C$2:$D$14,2))</f>
        <v/>
      </c>
      <c r="E374" s="12"/>
      <c r="F374" s="12"/>
      <c r="G374" s="87"/>
      <c r="H374" s="87"/>
      <c r="K374" s="70"/>
      <c r="L374" s="70"/>
      <c r="N374" s="16" t="str">
        <f t="shared" si="9"/>
        <v/>
      </c>
      <c r="O374" s="19"/>
    </row>
    <row r="375" spans="1:15" x14ac:dyDescent="0.25">
      <c r="A375" s="12"/>
      <c r="B375" s="16" t="str">
        <f>IF(A375="","",VLOOKUP(A375,'Kinara Project Plan'!$B$4:$C$27,2,FALSE))</f>
        <v/>
      </c>
      <c r="C375" s="12"/>
      <c r="D375" s="16" t="str">
        <f>IF(C375="","",VLOOKUP(C375,Process!$C$2:$D$14,2))</f>
        <v/>
      </c>
      <c r="E375" s="12"/>
      <c r="F375" s="12"/>
      <c r="G375" s="87"/>
      <c r="H375" s="87"/>
      <c r="K375" s="70"/>
      <c r="L375" s="70"/>
      <c r="N375" s="16" t="str">
        <f t="shared" si="9"/>
        <v/>
      </c>
      <c r="O375" s="19"/>
    </row>
    <row r="376" spans="1:15" x14ac:dyDescent="0.25">
      <c r="A376" s="12"/>
      <c r="B376" s="16" t="str">
        <f>IF(A376="","",VLOOKUP(A376,'Kinara Project Plan'!$B$4:$C$27,2,FALSE))</f>
        <v/>
      </c>
      <c r="C376" s="12"/>
      <c r="D376" s="16" t="str">
        <f>IF(C376="","",VLOOKUP(C376,Process!$C$2:$D$14,2))</f>
        <v/>
      </c>
      <c r="E376" s="12"/>
      <c r="F376" s="12"/>
      <c r="G376" s="87"/>
      <c r="H376" s="87"/>
      <c r="K376" s="70"/>
      <c r="L376" s="70"/>
      <c r="N376" s="16" t="str">
        <f t="shared" si="9"/>
        <v/>
      </c>
      <c r="O376" s="19"/>
    </row>
    <row r="377" spans="1:15" x14ac:dyDescent="0.25">
      <c r="A377" s="12"/>
      <c r="B377" s="16" t="str">
        <f>IF(A377="","",VLOOKUP(A377,'Kinara Project Plan'!$B$4:$C$27,2,FALSE))</f>
        <v/>
      </c>
      <c r="C377" s="12"/>
      <c r="D377" s="16" t="str">
        <f>IF(C377="","",VLOOKUP(C377,Process!$C$2:$D$14,2))</f>
        <v/>
      </c>
      <c r="E377" s="12"/>
      <c r="F377" s="12"/>
      <c r="G377" s="87"/>
      <c r="H377" s="87"/>
      <c r="K377" s="70"/>
      <c r="L377" s="70"/>
      <c r="N377" s="16" t="str">
        <f t="shared" si="9"/>
        <v/>
      </c>
      <c r="O377" s="19"/>
    </row>
    <row r="378" spans="1:15" x14ac:dyDescent="0.25">
      <c r="A378" s="12"/>
      <c r="B378" s="16" t="str">
        <f>IF(A378="","",VLOOKUP(A378,'Kinara Project Plan'!$B$4:$C$27,2,FALSE))</f>
        <v/>
      </c>
      <c r="C378" s="12"/>
      <c r="D378" s="16" t="str">
        <f>IF(C378="","",VLOOKUP(C378,Process!$C$2:$D$14,2))</f>
        <v/>
      </c>
      <c r="E378" s="12"/>
      <c r="F378" s="12"/>
      <c r="G378" s="87"/>
      <c r="H378" s="87"/>
      <c r="K378" s="70"/>
      <c r="L378" s="70"/>
      <c r="N378" s="16" t="str">
        <f t="shared" si="9"/>
        <v/>
      </c>
      <c r="O378" s="19"/>
    </row>
    <row r="379" spans="1:15" x14ac:dyDescent="0.25">
      <c r="A379" s="12"/>
      <c r="B379" s="16" t="str">
        <f>IF(A379="","",VLOOKUP(A379,'Kinara Project Plan'!$B$4:$C$27,2,FALSE))</f>
        <v/>
      </c>
      <c r="C379" s="12"/>
      <c r="D379" s="16" t="str">
        <f>IF(C379="","",VLOOKUP(C379,Process!$C$2:$D$14,2))</f>
        <v/>
      </c>
      <c r="E379" s="12"/>
      <c r="F379" s="12"/>
      <c r="G379" s="87"/>
      <c r="H379" s="87"/>
      <c r="K379" s="70"/>
      <c r="L379" s="70"/>
      <c r="N379" s="16" t="str">
        <f t="shared" si="9"/>
        <v/>
      </c>
      <c r="O379" s="19"/>
    </row>
    <row r="380" spans="1:15" x14ac:dyDescent="0.25">
      <c r="A380" s="12"/>
      <c r="B380" s="16" t="str">
        <f>IF(A380="","",VLOOKUP(A380,'Kinara Project Plan'!$B$4:$C$27,2,FALSE))</f>
        <v/>
      </c>
      <c r="C380" s="12"/>
      <c r="D380" s="16" t="str">
        <f>IF(C380="","",VLOOKUP(C380,Process!$C$2:$D$14,2))</f>
        <v/>
      </c>
      <c r="E380" s="12"/>
      <c r="F380" s="12"/>
      <c r="G380" s="87"/>
      <c r="H380" s="87"/>
      <c r="K380" s="70"/>
      <c r="L380" s="70"/>
      <c r="N380" s="16" t="str">
        <f t="shared" si="9"/>
        <v/>
      </c>
      <c r="O380" s="19"/>
    </row>
    <row r="381" spans="1:15" x14ac:dyDescent="0.25">
      <c r="A381" s="12"/>
      <c r="B381" s="16" t="str">
        <f>IF(A381="","",VLOOKUP(A381,'Kinara Project Plan'!$B$4:$C$27,2,FALSE))</f>
        <v/>
      </c>
      <c r="C381" s="12"/>
      <c r="D381" s="16" t="str">
        <f>IF(C381="","",VLOOKUP(C381,Process!$C$2:$D$14,2))</f>
        <v/>
      </c>
      <c r="E381" s="12"/>
      <c r="F381" s="12"/>
      <c r="G381" s="87"/>
      <c r="H381" s="87"/>
      <c r="K381" s="70"/>
      <c r="L381" s="70"/>
      <c r="N381" s="16" t="str">
        <f t="shared" si="9"/>
        <v/>
      </c>
      <c r="O381" s="19"/>
    </row>
    <row r="382" spans="1:15" x14ac:dyDescent="0.25">
      <c r="A382" s="12"/>
      <c r="B382" s="16" t="str">
        <f>IF(A382="","",VLOOKUP(A382,'Kinara Project Plan'!$B$4:$C$27,2,FALSE))</f>
        <v/>
      </c>
      <c r="C382" s="12"/>
      <c r="D382" s="16" t="str">
        <f>IF(C382="","",VLOOKUP(C382,Process!$C$2:$D$14,2))</f>
        <v/>
      </c>
      <c r="E382" s="12"/>
      <c r="F382" s="12"/>
      <c r="G382" s="87"/>
      <c r="H382" s="87"/>
      <c r="K382" s="70"/>
      <c r="L382" s="70"/>
      <c r="N382" s="16" t="str">
        <f t="shared" si="9"/>
        <v/>
      </c>
      <c r="O382" s="19"/>
    </row>
    <row r="383" spans="1:15" x14ac:dyDescent="0.25">
      <c r="A383" s="12"/>
      <c r="B383" s="16" t="str">
        <f>IF(A383="","",VLOOKUP(A383,'Kinara Project Plan'!$B$4:$C$27,2,FALSE))</f>
        <v/>
      </c>
      <c r="C383" s="12"/>
      <c r="D383" s="16" t="str">
        <f>IF(C383="","",VLOOKUP(C383,Process!$C$2:$D$14,2))</f>
        <v/>
      </c>
      <c r="E383" s="12"/>
      <c r="F383" s="12"/>
      <c r="G383" s="87"/>
      <c r="H383" s="87"/>
      <c r="K383" s="70"/>
      <c r="L383" s="70"/>
      <c r="N383" s="16" t="str">
        <f t="shared" si="9"/>
        <v/>
      </c>
      <c r="O383" s="19"/>
    </row>
    <row r="384" spans="1:15" x14ac:dyDescent="0.25">
      <c r="A384" s="12"/>
      <c r="B384" s="16" t="str">
        <f>IF(A384="","",VLOOKUP(A384,'Kinara Project Plan'!$B$4:$C$27,2,FALSE))</f>
        <v/>
      </c>
      <c r="C384" s="12"/>
      <c r="D384" s="16" t="str">
        <f>IF(C384="","",VLOOKUP(C384,Process!$C$2:$D$14,2))</f>
        <v/>
      </c>
      <c r="E384" s="12"/>
      <c r="F384" s="12"/>
      <c r="G384" s="87"/>
      <c r="H384" s="87"/>
      <c r="K384" s="70"/>
      <c r="L384" s="70"/>
      <c r="N384" s="16" t="str">
        <f t="shared" si="9"/>
        <v/>
      </c>
      <c r="O384" s="19"/>
    </row>
    <row r="385" spans="1:15" x14ac:dyDescent="0.25">
      <c r="A385" s="12"/>
      <c r="B385" s="16" t="str">
        <f>IF(A385="","",VLOOKUP(A385,'Kinara Project Plan'!$B$4:$C$27,2,FALSE))</f>
        <v/>
      </c>
      <c r="C385" s="12"/>
      <c r="D385" s="16" t="str">
        <f>IF(C385="","",VLOOKUP(C385,Process!$C$2:$D$14,2))</f>
        <v/>
      </c>
      <c r="E385" s="12"/>
      <c r="F385" s="12"/>
      <c r="G385" s="87"/>
      <c r="H385" s="87"/>
      <c r="K385" s="70"/>
      <c r="L385" s="70"/>
      <c r="N385" s="16" t="str">
        <f t="shared" si="9"/>
        <v/>
      </c>
      <c r="O385" s="19"/>
    </row>
    <row r="386" spans="1:15" x14ac:dyDescent="0.25">
      <c r="A386" s="12"/>
      <c r="B386" s="16" t="str">
        <f>IF(A386="","",VLOOKUP(A386,'Kinara Project Plan'!$B$4:$C$27,2,FALSE))</f>
        <v/>
      </c>
      <c r="C386" s="12"/>
      <c r="D386" s="16" t="str">
        <f>IF(C386="","",VLOOKUP(C386,Process!$C$2:$D$14,2))</f>
        <v/>
      </c>
      <c r="E386" s="12"/>
      <c r="F386" s="12"/>
      <c r="G386" s="87"/>
      <c r="H386" s="87"/>
      <c r="K386" s="70"/>
      <c r="L386" s="70"/>
      <c r="N386" s="16" t="str">
        <f t="shared" si="9"/>
        <v/>
      </c>
      <c r="O386" s="19"/>
    </row>
    <row r="387" spans="1:15" x14ac:dyDescent="0.25">
      <c r="A387" s="12"/>
      <c r="B387" s="16" t="str">
        <f>IF(A387="","",VLOOKUP(A387,'Kinara Project Plan'!$B$4:$C$27,2,FALSE))</f>
        <v/>
      </c>
      <c r="C387" s="12"/>
      <c r="D387" s="16" t="str">
        <f>IF(C387="","",VLOOKUP(C387,Process!$C$2:$D$14,2))</f>
        <v/>
      </c>
      <c r="E387" s="12"/>
      <c r="F387" s="12"/>
      <c r="G387" s="87"/>
      <c r="H387" s="87"/>
      <c r="K387" s="70"/>
      <c r="L387" s="70"/>
      <c r="N387" s="16" t="str">
        <f t="shared" si="9"/>
        <v/>
      </c>
      <c r="O387" s="19"/>
    </row>
    <row r="388" spans="1:15" x14ac:dyDescent="0.25">
      <c r="A388" s="12"/>
      <c r="B388" s="16" t="str">
        <f>IF(A388="","",VLOOKUP(A388,'Kinara Project Plan'!$B$4:$C$27,2,FALSE))</f>
        <v/>
      </c>
      <c r="C388" s="12"/>
      <c r="D388" s="16" t="str">
        <f>IF(C388="","",VLOOKUP(C388,Process!$C$2:$D$14,2))</f>
        <v/>
      </c>
      <c r="E388" s="12"/>
      <c r="F388" s="12"/>
      <c r="G388" s="87"/>
      <c r="H388" s="87"/>
      <c r="K388" s="70"/>
      <c r="L388" s="70"/>
      <c r="N388" s="16" t="str">
        <f t="shared" si="9"/>
        <v/>
      </c>
      <c r="O388" s="19"/>
    </row>
    <row r="389" spans="1:15" x14ac:dyDescent="0.25">
      <c r="A389" s="12"/>
      <c r="B389" s="16" t="str">
        <f>IF(A389="","",VLOOKUP(A389,'Kinara Project Plan'!$B$4:$C$27,2,FALSE))</f>
        <v/>
      </c>
      <c r="C389" s="12"/>
      <c r="D389" s="16" t="str">
        <f>IF(C389="","",VLOOKUP(C389,Process!$C$2:$D$14,2))</f>
        <v/>
      </c>
      <c r="E389" s="12"/>
      <c r="F389" s="12"/>
      <c r="G389" s="87"/>
      <c r="H389" s="87"/>
      <c r="K389" s="70"/>
      <c r="L389" s="70"/>
      <c r="N389" s="16" t="str">
        <f t="shared" si="9"/>
        <v/>
      </c>
      <c r="O389" s="19"/>
    </row>
    <row r="390" spans="1:15" x14ac:dyDescent="0.25">
      <c r="A390" s="12"/>
      <c r="B390" s="16" t="str">
        <f>IF(A390="","",VLOOKUP(A390,'Kinara Project Plan'!$B$4:$C$27,2,FALSE))</f>
        <v/>
      </c>
      <c r="C390" s="12"/>
      <c r="D390" s="16" t="str">
        <f>IF(C390="","",VLOOKUP(C390,Process!$C$2:$D$14,2))</f>
        <v/>
      </c>
      <c r="E390" s="12"/>
      <c r="F390" s="12"/>
      <c r="G390" s="87"/>
      <c r="H390" s="87"/>
      <c r="K390" s="70"/>
      <c r="L390" s="70"/>
      <c r="N390" s="16" t="str">
        <f t="shared" si="9"/>
        <v/>
      </c>
      <c r="O390" s="19"/>
    </row>
    <row r="391" spans="1:15" x14ac:dyDescent="0.25">
      <c r="A391" s="12"/>
      <c r="B391" s="16" t="str">
        <f>IF(A391="","",VLOOKUP(A391,'Kinara Project Plan'!$B$4:$C$27,2,FALSE))</f>
        <v/>
      </c>
      <c r="C391" s="12"/>
      <c r="D391" s="16" t="str">
        <f>IF(C391="","",VLOOKUP(C391,Process!$C$2:$D$14,2))</f>
        <v/>
      </c>
      <c r="E391" s="12"/>
      <c r="F391" s="12"/>
      <c r="G391" s="87"/>
      <c r="H391" s="87"/>
      <c r="K391" s="70"/>
      <c r="L391" s="70"/>
      <c r="N391" s="16" t="str">
        <f t="shared" si="9"/>
        <v/>
      </c>
      <c r="O391" s="19"/>
    </row>
    <row r="392" spans="1:15" x14ac:dyDescent="0.25">
      <c r="A392" s="12"/>
      <c r="B392" s="16" t="str">
        <f>IF(A392="","",VLOOKUP(A392,'Kinara Project Plan'!$B$4:$C$27,2,FALSE))</f>
        <v/>
      </c>
      <c r="C392" s="12"/>
      <c r="D392" s="16" t="str">
        <f>IF(C392="","",VLOOKUP(C392,Process!$C$2:$D$14,2))</f>
        <v/>
      </c>
      <c r="E392" s="12"/>
      <c r="F392" s="12"/>
      <c r="G392" s="87"/>
      <c r="H392" s="87"/>
      <c r="K392" s="70"/>
      <c r="L392" s="70"/>
      <c r="N392" s="16" t="str">
        <f t="shared" si="9"/>
        <v/>
      </c>
      <c r="O392" s="19"/>
    </row>
    <row r="393" spans="1:15" x14ac:dyDescent="0.25">
      <c r="A393" s="12"/>
      <c r="B393" s="16" t="str">
        <f>IF(A393="","",VLOOKUP(A393,'Kinara Project Plan'!$B$4:$C$27,2,FALSE))</f>
        <v/>
      </c>
      <c r="C393" s="12"/>
      <c r="D393" s="16" t="str">
        <f>IF(C393="","",VLOOKUP(C393,Process!$C$2:$D$14,2))</f>
        <v/>
      </c>
      <c r="E393" s="12"/>
      <c r="F393" s="12"/>
      <c r="G393" s="87"/>
      <c r="H393" s="87"/>
      <c r="K393" s="70"/>
      <c r="L393" s="70"/>
      <c r="N393" s="16" t="str">
        <f t="shared" ref="N393:N456" si="10">IF(A393="","",IF(I393="","Pending",IF(J393="","WIP","Completed")))</f>
        <v/>
      </c>
      <c r="O393" s="19"/>
    </row>
    <row r="394" spans="1:15" x14ac:dyDescent="0.25">
      <c r="A394" s="12"/>
      <c r="B394" s="16" t="str">
        <f>IF(A394="","",VLOOKUP(A394,'Kinara Project Plan'!$B$4:$C$27,2,FALSE))</f>
        <v/>
      </c>
      <c r="C394" s="12"/>
      <c r="D394" s="16" t="str">
        <f>IF(C394="","",VLOOKUP(C394,Process!$C$2:$D$14,2))</f>
        <v/>
      </c>
      <c r="E394" s="12"/>
      <c r="F394" s="12"/>
      <c r="G394" s="87"/>
      <c r="H394" s="87"/>
      <c r="K394" s="70"/>
      <c r="L394" s="70"/>
      <c r="N394" s="16" t="str">
        <f t="shared" si="10"/>
        <v/>
      </c>
      <c r="O394" s="19"/>
    </row>
    <row r="395" spans="1:15" x14ac:dyDescent="0.25">
      <c r="A395" s="12"/>
      <c r="B395" s="16" t="str">
        <f>IF(A395="","",VLOOKUP(A395,'Kinara Project Plan'!$B$4:$C$27,2,FALSE))</f>
        <v/>
      </c>
      <c r="C395" s="12"/>
      <c r="D395" s="16" t="str">
        <f>IF(C395="","",VLOOKUP(C395,Process!$C$2:$D$14,2))</f>
        <v/>
      </c>
      <c r="E395" s="12"/>
      <c r="F395" s="12"/>
      <c r="G395" s="87"/>
      <c r="H395" s="87"/>
      <c r="K395" s="70"/>
      <c r="L395" s="70"/>
      <c r="N395" s="16" t="str">
        <f t="shared" si="10"/>
        <v/>
      </c>
      <c r="O395" s="19"/>
    </row>
    <row r="396" spans="1:15" x14ac:dyDescent="0.25">
      <c r="A396" s="12"/>
      <c r="B396" s="16" t="str">
        <f>IF(A396="","",VLOOKUP(A396,'Kinara Project Plan'!$B$4:$C$27,2,FALSE))</f>
        <v/>
      </c>
      <c r="C396" s="12"/>
      <c r="D396" s="16" t="str">
        <f>IF(C396="","",VLOOKUP(C396,Process!$C$2:$D$14,2))</f>
        <v/>
      </c>
      <c r="E396" s="12"/>
      <c r="F396" s="12"/>
      <c r="G396" s="87"/>
      <c r="H396" s="87"/>
      <c r="K396" s="70"/>
      <c r="L396" s="70"/>
      <c r="N396" s="16" t="str">
        <f t="shared" si="10"/>
        <v/>
      </c>
      <c r="O396" s="19"/>
    </row>
    <row r="397" spans="1:15" x14ac:dyDescent="0.25">
      <c r="A397" s="12"/>
      <c r="B397" s="16" t="str">
        <f>IF(A397="","",VLOOKUP(A397,'Kinara Project Plan'!$B$4:$C$27,2,FALSE))</f>
        <v/>
      </c>
      <c r="C397" s="12"/>
      <c r="D397" s="16" t="str">
        <f>IF(C397="","",VLOOKUP(C397,Process!$C$2:$D$14,2))</f>
        <v/>
      </c>
      <c r="E397" s="12"/>
      <c r="F397" s="12"/>
      <c r="G397" s="87"/>
      <c r="H397" s="87"/>
      <c r="K397" s="70"/>
      <c r="L397" s="70"/>
      <c r="N397" s="16" t="str">
        <f t="shared" si="10"/>
        <v/>
      </c>
      <c r="O397" s="19"/>
    </row>
    <row r="398" spans="1:15" x14ac:dyDescent="0.25">
      <c r="A398" s="12"/>
      <c r="B398" s="16" t="str">
        <f>IF(A398="","",VLOOKUP(A398,'Kinara Project Plan'!$B$4:$C$27,2,FALSE))</f>
        <v/>
      </c>
      <c r="C398" s="12"/>
      <c r="D398" s="16" t="str">
        <f>IF(C398="","",VLOOKUP(C398,Process!$C$2:$D$14,2))</f>
        <v/>
      </c>
      <c r="E398" s="12"/>
      <c r="F398" s="12"/>
      <c r="G398" s="87"/>
      <c r="H398" s="87"/>
      <c r="K398" s="70"/>
      <c r="L398" s="70"/>
      <c r="N398" s="16" t="str">
        <f t="shared" si="10"/>
        <v/>
      </c>
      <c r="O398" s="19"/>
    </row>
    <row r="399" spans="1:15" x14ac:dyDescent="0.25">
      <c r="A399" s="12"/>
      <c r="B399" s="16" t="str">
        <f>IF(A399="","",VLOOKUP(A399,'Kinara Project Plan'!$B$4:$C$27,2,FALSE))</f>
        <v/>
      </c>
      <c r="C399" s="12"/>
      <c r="D399" s="16" t="str">
        <f>IF(C399="","",VLOOKUP(C399,Process!$C$2:$D$14,2))</f>
        <v/>
      </c>
      <c r="E399" s="12"/>
      <c r="F399" s="12"/>
      <c r="G399" s="87"/>
      <c r="H399" s="87"/>
      <c r="K399" s="70"/>
      <c r="L399" s="70"/>
      <c r="N399" s="16" t="str">
        <f t="shared" si="10"/>
        <v/>
      </c>
      <c r="O399" s="19"/>
    </row>
    <row r="400" spans="1:15" x14ac:dyDescent="0.25">
      <c r="A400" s="12"/>
      <c r="B400" s="16" t="str">
        <f>IF(A400="","",VLOOKUP(A400,'Kinara Project Plan'!$B$4:$C$27,2,FALSE))</f>
        <v/>
      </c>
      <c r="C400" s="12"/>
      <c r="D400" s="16" t="str">
        <f>IF(C400="","",VLOOKUP(C400,Process!$C$2:$D$14,2))</f>
        <v/>
      </c>
      <c r="E400" s="12"/>
      <c r="F400" s="12"/>
      <c r="G400" s="87"/>
      <c r="H400" s="87"/>
      <c r="K400" s="70"/>
      <c r="L400" s="70"/>
      <c r="N400" s="16" t="str">
        <f t="shared" si="10"/>
        <v/>
      </c>
      <c r="O400" s="19"/>
    </row>
    <row r="401" spans="1:15" x14ac:dyDescent="0.25">
      <c r="A401" s="12"/>
      <c r="B401" s="16" t="str">
        <f>IF(A401="","",VLOOKUP(A401,'Kinara Project Plan'!$B$4:$C$27,2,FALSE))</f>
        <v/>
      </c>
      <c r="C401" s="12"/>
      <c r="D401" s="16" t="str">
        <f>IF(C401="","",VLOOKUP(C401,Process!$C$2:$D$14,2))</f>
        <v/>
      </c>
      <c r="E401" s="12"/>
      <c r="F401" s="12"/>
      <c r="G401" s="87"/>
      <c r="H401" s="87"/>
      <c r="K401" s="70"/>
      <c r="L401" s="70"/>
      <c r="N401" s="16" t="str">
        <f t="shared" si="10"/>
        <v/>
      </c>
      <c r="O401" s="19"/>
    </row>
    <row r="402" spans="1:15" x14ac:dyDescent="0.25">
      <c r="A402" s="12"/>
      <c r="B402" s="16" t="str">
        <f>IF(A402="","",VLOOKUP(A402,'Kinara Project Plan'!$B$4:$C$27,2,FALSE))</f>
        <v/>
      </c>
      <c r="C402" s="12"/>
      <c r="D402" s="16" t="str">
        <f>IF(C402="","",VLOOKUP(C402,Process!$C$2:$D$14,2))</f>
        <v/>
      </c>
      <c r="E402" s="12"/>
      <c r="F402" s="12"/>
      <c r="G402" s="87"/>
      <c r="H402" s="87"/>
      <c r="K402" s="70"/>
      <c r="L402" s="70"/>
      <c r="N402" s="16" t="str">
        <f t="shared" si="10"/>
        <v/>
      </c>
      <c r="O402" s="19"/>
    </row>
    <row r="403" spans="1:15" x14ac:dyDescent="0.25">
      <c r="A403" s="12"/>
      <c r="B403" s="16" t="str">
        <f>IF(A403="","",VLOOKUP(A403,'Kinara Project Plan'!$B$4:$C$27,2,FALSE))</f>
        <v/>
      </c>
      <c r="C403" s="12"/>
      <c r="D403" s="16" t="str">
        <f>IF(C403="","",VLOOKUP(C403,Process!$C$2:$D$14,2))</f>
        <v/>
      </c>
      <c r="E403" s="12"/>
      <c r="F403" s="12"/>
      <c r="G403" s="87"/>
      <c r="H403" s="87"/>
      <c r="K403" s="70"/>
      <c r="L403" s="70"/>
      <c r="N403" s="16" t="str">
        <f t="shared" si="10"/>
        <v/>
      </c>
      <c r="O403" s="19"/>
    </row>
    <row r="404" spans="1:15" x14ac:dyDescent="0.25">
      <c r="A404" s="12"/>
      <c r="B404" s="16" t="str">
        <f>IF(A404="","",VLOOKUP(A404,'Kinara Project Plan'!$B$4:$C$27,2,FALSE))</f>
        <v/>
      </c>
      <c r="C404" s="12"/>
      <c r="D404" s="16" t="str">
        <f>IF(C404="","",VLOOKUP(C404,Process!$C$2:$D$14,2))</f>
        <v/>
      </c>
      <c r="E404" s="12"/>
      <c r="F404" s="12"/>
      <c r="G404" s="87"/>
      <c r="H404" s="87"/>
      <c r="K404" s="70"/>
      <c r="L404" s="70"/>
      <c r="N404" s="16" t="str">
        <f t="shared" si="10"/>
        <v/>
      </c>
      <c r="O404" s="19"/>
    </row>
    <row r="405" spans="1:15" x14ac:dyDescent="0.25">
      <c r="A405" s="12"/>
      <c r="B405" s="16" t="str">
        <f>IF(A405="","",VLOOKUP(A405,'Kinara Project Plan'!$B$4:$C$27,2,FALSE))</f>
        <v/>
      </c>
      <c r="C405" s="12"/>
      <c r="D405" s="16" t="str">
        <f>IF(C405="","",VLOOKUP(C405,Process!$C$2:$D$14,2))</f>
        <v/>
      </c>
      <c r="E405" s="12"/>
      <c r="F405" s="12"/>
      <c r="G405" s="87"/>
      <c r="H405" s="87"/>
      <c r="K405" s="70"/>
      <c r="L405" s="70"/>
      <c r="N405" s="16" t="str">
        <f t="shared" si="10"/>
        <v/>
      </c>
      <c r="O405" s="19"/>
    </row>
    <row r="406" spans="1:15" x14ac:dyDescent="0.25">
      <c r="A406" s="12"/>
      <c r="B406" s="16" t="str">
        <f>IF(A406="","",VLOOKUP(A406,'Kinara Project Plan'!$B$4:$C$27,2,FALSE))</f>
        <v/>
      </c>
      <c r="C406" s="12"/>
      <c r="D406" s="16" t="str">
        <f>IF(C406="","",VLOOKUP(C406,Process!$C$2:$D$14,2))</f>
        <v/>
      </c>
      <c r="E406" s="12"/>
      <c r="F406" s="12"/>
      <c r="G406" s="87"/>
      <c r="H406" s="87"/>
      <c r="K406" s="70"/>
      <c r="L406" s="70"/>
      <c r="N406" s="16" t="str">
        <f t="shared" si="10"/>
        <v/>
      </c>
      <c r="O406" s="19"/>
    </row>
    <row r="407" spans="1:15" x14ac:dyDescent="0.25">
      <c r="A407" s="12"/>
      <c r="B407" s="16" t="str">
        <f>IF(A407="","",VLOOKUP(A407,'Kinara Project Plan'!$B$4:$C$27,2,FALSE))</f>
        <v/>
      </c>
      <c r="C407" s="12"/>
      <c r="D407" s="16" t="str">
        <f>IF(C407="","",VLOOKUP(C407,Process!$C$2:$D$14,2))</f>
        <v/>
      </c>
      <c r="E407" s="12"/>
      <c r="F407" s="12"/>
      <c r="G407" s="87"/>
      <c r="H407" s="87"/>
      <c r="K407" s="70"/>
      <c r="L407" s="70"/>
      <c r="N407" s="16" t="str">
        <f t="shared" si="10"/>
        <v/>
      </c>
      <c r="O407" s="19"/>
    </row>
    <row r="408" spans="1:15" x14ac:dyDescent="0.25">
      <c r="A408" s="12"/>
      <c r="B408" s="16" t="str">
        <f>IF(A408="","",VLOOKUP(A408,'Kinara Project Plan'!$B$4:$C$27,2,FALSE))</f>
        <v/>
      </c>
      <c r="C408" s="12"/>
      <c r="D408" s="16" t="str">
        <f>IF(C408="","",VLOOKUP(C408,Process!$C$2:$D$14,2))</f>
        <v/>
      </c>
      <c r="E408" s="12"/>
      <c r="F408" s="12"/>
      <c r="G408" s="87"/>
      <c r="H408" s="87"/>
      <c r="K408" s="70"/>
      <c r="L408" s="70"/>
      <c r="N408" s="16" t="str">
        <f t="shared" si="10"/>
        <v/>
      </c>
      <c r="O408" s="19"/>
    </row>
    <row r="409" spans="1:15" x14ac:dyDescent="0.25">
      <c r="A409" s="12"/>
      <c r="B409" s="16" t="str">
        <f>IF(A409="","",VLOOKUP(A409,'Kinara Project Plan'!$B$4:$C$27,2,FALSE))</f>
        <v/>
      </c>
      <c r="C409" s="12"/>
      <c r="D409" s="16" t="str">
        <f>IF(C409="","",VLOOKUP(C409,Process!$C$2:$D$14,2))</f>
        <v/>
      </c>
      <c r="E409" s="12"/>
      <c r="F409" s="12"/>
      <c r="G409" s="87"/>
      <c r="H409" s="87"/>
      <c r="K409" s="70"/>
      <c r="L409" s="70"/>
      <c r="N409" s="16" t="str">
        <f t="shared" si="10"/>
        <v/>
      </c>
      <c r="O409" s="19"/>
    </row>
    <row r="410" spans="1:15" x14ac:dyDescent="0.25">
      <c r="A410" s="12"/>
      <c r="B410" s="16" t="str">
        <f>IF(A410="","",VLOOKUP(A410,'Kinara Project Plan'!$B$4:$C$27,2,FALSE))</f>
        <v/>
      </c>
      <c r="C410" s="12"/>
      <c r="D410" s="16" t="str">
        <f>IF(C410="","",VLOOKUP(C410,Process!$C$2:$D$14,2))</f>
        <v/>
      </c>
      <c r="E410" s="12"/>
      <c r="F410" s="12"/>
      <c r="G410" s="87"/>
      <c r="H410" s="87"/>
      <c r="K410" s="70"/>
      <c r="L410" s="70"/>
      <c r="N410" s="16" t="str">
        <f t="shared" si="10"/>
        <v/>
      </c>
      <c r="O410" s="19"/>
    </row>
    <row r="411" spans="1:15" x14ac:dyDescent="0.25">
      <c r="A411" s="12"/>
      <c r="B411" s="16" t="str">
        <f>IF(A411="","",VLOOKUP(A411,'Kinara Project Plan'!$B$4:$C$27,2,FALSE))</f>
        <v/>
      </c>
      <c r="C411" s="12"/>
      <c r="D411" s="16" t="str">
        <f>IF(C411="","",VLOOKUP(C411,Process!$C$2:$D$14,2))</f>
        <v/>
      </c>
      <c r="E411" s="12"/>
      <c r="F411" s="12"/>
      <c r="G411" s="87"/>
      <c r="H411" s="87"/>
      <c r="K411" s="70"/>
      <c r="L411" s="70"/>
      <c r="N411" s="16" t="str">
        <f t="shared" si="10"/>
        <v/>
      </c>
      <c r="O411" s="19"/>
    </row>
    <row r="412" spans="1:15" x14ac:dyDescent="0.25">
      <c r="A412" s="12"/>
      <c r="B412" s="16" t="str">
        <f>IF(A412="","",VLOOKUP(A412,'Kinara Project Plan'!$B$4:$C$27,2,FALSE))</f>
        <v/>
      </c>
      <c r="C412" s="12"/>
      <c r="D412" s="16" t="str">
        <f>IF(C412="","",VLOOKUP(C412,Process!$C$2:$D$14,2))</f>
        <v/>
      </c>
      <c r="E412" s="12"/>
      <c r="F412" s="12"/>
      <c r="G412" s="87"/>
      <c r="H412" s="87"/>
      <c r="K412" s="70"/>
      <c r="L412" s="70"/>
      <c r="N412" s="16" t="str">
        <f t="shared" si="10"/>
        <v/>
      </c>
      <c r="O412" s="19"/>
    </row>
    <row r="413" spans="1:15" x14ac:dyDescent="0.25">
      <c r="A413" s="12"/>
      <c r="B413" s="16" t="str">
        <f>IF(A413="","",VLOOKUP(A413,'Kinara Project Plan'!$B$4:$C$27,2,FALSE))</f>
        <v/>
      </c>
      <c r="C413" s="12"/>
      <c r="D413" s="16" t="str">
        <f>IF(C413="","",VLOOKUP(C413,Process!$C$2:$D$14,2))</f>
        <v/>
      </c>
      <c r="E413" s="12"/>
      <c r="F413" s="12"/>
      <c r="G413" s="87"/>
      <c r="H413" s="87"/>
      <c r="K413" s="70"/>
      <c r="L413" s="70"/>
      <c r="N413" s="16" t="str">
        <f t="shared" si="10"/>
        <v/>
      </c>
      <c r="O413" s="19"/>
    </row>
    <row r="414" spans="1:15" x14ac:dyDescent="0.25">
      <c r="A414" s="12"/>
      <c r="B414" s="16" t="str">
        <f>IF(A414="","",VLOOKUP(A414,'Kinara Project Plan'!$B$4:$C$27,2,FALSE))</f>
        <v/>
      </c>
      <c r="C414" s="12"/>
      <c r="D414" s="16" t="str">
        <f>IF(C414="","",VLOOKUP(C414,Process!$C$2:$D$14,2))</f>
        <v/>
      </c>
      <c r="E414" s="12"/>
      <c r="F414" s="12"/>
      <c r="G414" s="87"/>
      <c r="H414" s="87"/>
      <c r="K414" s="70"/>
      <c r="L414" s="70"/>
      <c r="N414" s="16" t="str">
        <f t="shared" si="10"/>
        <v/>
      </c>
      <c r="O414" s="19"/>
    </row>
    <row r="415" spans="1:15" x14ac:dyDescent="0.25">
      <c r="A415" s="12"/>
      <c r="B415" s="16" t="str">
        <f>IF(A415="","",VLOOKUP(A415,'Kinara Project Plan'!$B$4:$C$27,2,FALSE))</f>
        <v/>
      </c>
      <c r="C415" s="12"/>
      <c r="D415" s="16" t="str">
        <f>IF(C415="","",VLOOKUP(C415,Process!$C$2:$D$14,2))</f>
        <v/>
      </c>
      <c r="E415" s="12"/>
      <c r="F415" s="12"/>
      <c r="G415" s="87"/>
      <c r="H415" s="87"/>
      <c r="K415" s="70"/>
      <c r="L415" s="70"/>
      <c r="N415" s="16" t="str">
        <f t="shared" si="10"/>
        <v/>
      </c>
      <c r="O415" s="19"/>
    </row>
    <row r="416" spans="1:15" x14ac:dyDescent="0.25">
      <c r="A416" s="12"/>
      <c r="B416" s="16" t="str">
        <f>IF(A416="","",VLOOKUP(A416,'Kinara Project Plan'!$B$4:$C$27,2,FALSE))</f>
        <v/>
      </c>
      <c r="C416" s="12"/>
      <c r="D416" s="16" t="str">
        <f>IF(C416="","",VLOOKUP(C416,Process!$C$2:$D$14,2))</f>
        <v/>
      </c>
      <c r="E416" s="12"/>
      <c r="F416" s="12"/>
      <c r="G416" s="87"/>
      <c r="H416" s="87"/>
      <c r="K416" s="70"/>
      <c r="L416" s="70"/>
      <c r="N416" s="16" t="str">
        <f t="shared" si="10"/>
        <v/>
      </c>
      <c r="O416" s="19"/>
    </row>
    <row r="417" spans="1:15" x14ac:dyDescent="0.25">
      <c r="A417" s="12"/>
      <c r="B417" s="16" t="str">
        <f>IF(A417="","",VLOOKUP(A417,'Kinara Project Plan'!$B$4:$C$27,2,FALSE))</f>
        <v/>
      </c>
      <c r="C417" s="12"/>
      <c r="D417" s="16" t="str">
        <f>IF(C417="","",VLOOKUP(C417,Process!$C$2:$D$14,2))</f>
        <v/>
      </c>
      <c r="E417" s="12"/>
      <c r="F417" s="12"/>
      <c r="G417" s="87"/>
      <c r="H417" s="87"/>
      <c r="K417" s="70"/>
      <c r="L417" s="70"/>
      <c r="N417" s="16" t="str">
        <f t="shared" si="10"/>
        <v/>
      </c>
      <c r="O417" s="19"/>
    </row>
    <row r="418" spans="1:15" x14ac:dyDescent="0.25">
      <c r="A418" s="12"/>
      <c r="B418" s="16" t="str">
        <f>IF(A418="","",VLOOKUP(A418,'Kinara Project Plan'!$B$4:$C$27,2,FALSE))</f>
        <v/>
      </c>
      <c r="C418" s="12"/>
      <c r="D418" s="16" t="str">
        <f>IF(C418="","",VLOOKUP(C418,Process!$C$2:$D$14,2))</f>
        <v/>
      </c>
      <c r="E418" s="12"/>
      <c r="F418" s="12"/>
      <c r="G418" s="87"/>
      <c r="H418" s="87"/>
      <c r="K418" s="70"/>
      <c r="L418" s="70"/>
      <c r="N418" s="16" t="str">
        <f t="shared" si="10"/>
        <v/>
      </c>
      <c r="O418" s="19"/>
    </row>
    <row r="419" spans="1:15" x14ac:dyDescent="0.25">
      <c r="A419" s="12"/>
      <c r="B419" s="16" t="str">
        <f>IF(A419="","",VLOOKUP(A419,'Kinara Project Plan'!$B$4:$C$27,2,FALSE))</f>
        <v/>
      </c>
      <c r="C419" s="12"/>
      <c r="D419" s="16" t="str">
        <f>IF(C419="","",VLOOKUP(C419,Process!$C$2:$D$14,2))</f>
        <v/>
      </c>
      <c r="E419" s="12"/>
      <c r="F419" s="12"/>
      <c r="G419" s="87"/>
      <c r="H419" s="87"/>
      <c r="K419" s="70"/>
      <c r="L419" s="70"/>
      <c r="N419" s="16" t="str">
        <f t="shared" si="10"/>
        <v/>
      </c>
      <c r="O419" s="19"/>
    </row>
    <row r="420" spans="1:15" x14ac:dyDescent="0.25">
      <c r="A420" s="12"/>
      <c r="B420" s="16" t="str">
        <f>IF(A420="","",VLOOKUP(A420,'Kinara Project Plan'!$B$4:$C$27,2,FALSE))</f>
        <v/>
      </c>
      <c r="C420" s="12"/>
      <c r="D420" s="16" t="str">
        <f>IF(C420="","",VLOOKUP(C420,Process!$C$2:$D$14,2))</f>
        <v/>
      </c>
      <c r="E420" s="12"/>
      <c r="F420" s="12"/>
      <c r="G420" s="87"/>
      <c r="H420" s="87"/>
      <c r="K420" s="70"/>
      <c r="L420" s="70"/>
      <c r="N420" s="16" t="str">
        <f t="shared" si="10"/>
        <v/>
      </c>
      <c r="O420" s="19"/>
    </row>
    <row r="421" spans="1:15" x14ac:dyDescent="0.25">
      <c r="A421" s="12"/>
      <c r="B421" s="16" t="str">
        <f>IF(A421="","",VLOOKUP(A421,'Kinara Project Plan'!$B$4:$C$27,2,FALSE))</f>
        <v/>
      </c>
      <c r="C421" s="12"/>
      <c r="D421" s="16" t="str">
        <f>IF(C421="","",VLOOKUP(C421,Process!$C$2:$D$14,2))</f>
        <v/>
      </c>
      <c r="E421" s="12"/>
      <c r="F421" s="12"/>
      <c r="G421" s="87"/>
      <c r="H421" s="87"/>
      <c r="K421" s="70"/>
      <c r="L421" s="70"/>
      <c r="N421" s="16" t="str">
        <f t="shared" si="10"/>
        <v/>
      </c>
      <c r="O421" s="19"/>
    </row>
    <row r="422" spans="1:15" x14ac:dyDescent="0.25">
      <c r="A422" s="12"/>
      <c r="B422" s="16" t="str">
        <f>IF(A422="","",VLOOKUP(A422,'Kinara Project Plan'!$B$4:$C$27,2,FALSE))</f>
        <v/>
      </c>
      <c r="C422" s="12"/>
      <c r="D422" s="16" t="str">
        <f>IF(C422="","",VLOOKUP(C422,Process!$C$2:$D$14,2))</f>
        <v/>
      </c>
      <c r="E422" s="12"/>
      <c r="F422" s="12"/>
      <c r="G422" s="87"/>
      <c r="H422" s="87"/>
      <c r="K422" s="70"/>
      <c r="L422" s="70"/>
      <c r="N422" s="16" t="str">
        <f t="shared" si="10"/>
        <v/>
      </c>
      <c r="O422" s="19"/>
    </row>
    <row r="423" spans="1:15" x14ac:dyDescent="0.25">
      <c r="A423" s="12"/>
      <c r="B423" s="16" t="str">
        <f>IF(A423="","",VLOOKUP(A423,'Kinara Project Plan'!$B$4:$C$27,2,FALSE))</f>
        <v/>
      </c>
      <c r="C423" s="12"/>
      <c r="D423" s="16" t="str">
        <f>IF(C423="","",VLOOKUP(C423,Process!$C$2:$D$14,2))</f>
        <v/>
      </c>
      <c r="E423" s="12"/>
      <c r="F423" s="12"/>
      <c r="G423" s="87"/>
      <c r="H423" s="87"/>
      <c r="K423" s="70"/>
      <c r="L423" s="70"/>
      <c r="N423" s="16" t="str">
        <f t="shared" si="10"/>
        <v/>
      </c>
      <c r="O423" s="19"/>
    </row>
    <row r="424" spans="1:15" x14ac:dyDescent="0.25">
      <c r="A424" s="12"/>
      <c r="B424" s="16" t="str">
        <f>IF(A424="","",VLOOKUP(A424,'Kinara Project Plan'!$B$4:$C$27,2,FALSE))</f>
        <v/>
      </c>
      <c r="C424" s="12"/>
      <c r="D424" s="16" t="str">
        <f>IF(C424="","",VLOOKUP(C424,Process!$C$2:$D$14,2))</f>
        <v/>
      </c>
      <c r="E424" s="12"/>
      <c r="F424" s="12"/>
      <c r="G424" s="87"/>
      <c r="H424" s="87"/>
      <c r="K424" s="70"/>
      <c r="L424" s="70"/>
      <c r="N424" s="16" t="str">
        <f t="shared" si="10"/>
        <v/>
      </c>
      <c r="O424" s="19"/>
    </row>
    <row r="425" spans="1:15" x14ac:dyDescent="0.25">
      <c r="A425" s="12"/>
      <c r="B425" s="16" t="str">
        <f>IF(A425="","",VLOOKUP(A425,'Kinara Project Plan'!$B$4:$C$27,2,FALSE))</f>
        <v/>
      </c>
      <c r="C425" s="12"/>
      <c r="D425" s="16" t="str">
        <f>IF(C425="","",VLOOKUP(C425,Process!$C$2:$D$14,2))</f>
        <v/>
      </c>
      <c r="E425" s="12"/>
      <c r="F425" s="12"/>
      <c r="G425" s="87"/>
      <c r="H425" s="87"/>
      <c r="K425" s="70"/>
      <c r="L425" s="70"/>
      <c r="N425" s="16" t="str">
        <f t="shared" si="10"/>
        <v/>
      </c>
      <c r="O425" s="19"/>
    </row>
    <row r="426" spans="1:15" x14ac:dyDescent="0.25">
      <c r="A426" s="12"/>
      <c r="B426" s="16" t="str">
        <f>IF(A426="","",VLOOKUP(A426,'Kinara Project Plan'!$B$4:$C$27,2,FALSE))</f>
        <v/>
      </c>
      <c r="C426" s="12"/>
      <c r="D426" s="16" t="str">
        <f>IF(C426="","",VLOOKUP(C426,Process!$C$2:$D$14,2))</f>
        <v/>
      </c>
      <c r="E426" s="12"/>
      <c r="F426" s="12"/>
      <c r="G426" s="87"/>
      <c r="H426" s="87"/>
      <c r="K426" s="70"/>
      <c r="L426" s="70"/>
      <c r="N426" s="16" t="str">
        <f t="shared" si="10"/>
        <v/>
      </c>
      <c r="O426" s="19"/>
    </row>
    <row r="427" spans="1:15" x14ac:dyDescent="0.25">
      <c r="A427" s="12"/>
      <c r="B427" s="16" t="str">
        <f>IF(A427="","",VLOOKUP(A427,'Kinara Project Plan'!$B$4:$C$27,2,FALSE))</f>
        <v/>
      </c>
      <c r="C427" s="12"/>
      <c r="D427" s="16" t="str">
        <f>IF(C427="","",VLOOKUP(C427,Process!$C$2:$D$14,2))</f>
        <v/>
      </c>
      <c r="E427" s="12"/>
      <c r="F427" s="12"/>
      <c r="G427" s="87"/>
      <c r="H427" s="87"/>
      <c r="K427" s="70"/>
      <c r="L427" s="70"/>
      <c r="N427" s="16" t="str">
        <f t="shared" si="10"/>
        <v/>
      </c>
      <c r="O427" s="19"/>
    </row>
    <row r="428" spans="1:15" x14ac:dyDescent="0.25">
      <c r="A428" s="12"/>
      <c r="B428" s="16" t="str">
        <f>IF(A428="","",VLOOKUP(A428,'Kinara Project Plan'!$B$4:$C$27,2,FALSE))</f>
        <v/>
      </c>
      <c r="C428" s="12"/>
      <c r="D428" s="16" t="str">
        <f>IF(C428="","",VLOOKUP(C428,Process!$C$2:$D$14,2))</f>
        <v/>
      </c>
      <c r="E428" s="12"/>
      <c r="F428" s="12"/>
      <c r="G428" s="87"/>
      <c r="H428" s="87"/>
      <c r="K428" s="70"/>
      <c r="L428" s="70"/>
      <c r="N428" s="16" t="str">
        <f t="shared" si="10"/>
        <v/>
      </c>
      <c r="O428" s="19"/>
    </row>
    <row r="429" spans="1:15" x14ac:dyDescent="0.25">
      <c r="A429" s="12"/>
      <c r="B429" s="16" t="str">
        <f>IF(A429="","",VLOOKUP(A429,'Kinara Project Plan'!$B$4:$C$27,2,FALSE))</f>
        <v/>
      </c>
      <c r="C429" s="12"/>
      <c r="D429" s="16" t="str">
        <f>IF(C429="","",VLOOKUP(C429,Process!$C$2:$D$14,2))</f>
        <v/>
      </c>
      <c r="E429" s="12"/>
      <c r="F429" s="12"/>
      <c r="G429" s="87"/>
      <c r="H429" s="87"/>
      <c r="K429" s="70"/>
      <c r="L429" s="70"/>
      <c r="N429" s="16" t="str">
        <f t="shared" si="10"/>
        <v/>
      </c>
      <c r="O429" s="19"/>
    </row>
    <row r="430" spans="1:15" x14ac:dyDescent="0.25">
      <c r="A430" s="12"/>
      <c r="B430" s="16" t="str">
        <f>IF(A430="","",VLOOKUP(A430,'Kinara Project Plan'!$B$4:$C$27,2,FALSE))</f>
        <v/>
      </c>
      <c r="C430" s="12"/>
      <c r="D430" s="16" t="str">
        <f>IF(C430="","",VLOOKUP(C430,Process!$C$2:$D$14,2))</f>
        <v/>
      </c>
      <c r="E430" s="12"/>
      <c r="F430" s="12"/>
      <c r="G430" s="87"/>
      <c r="H430" s="87"/>
      <c r="K430" s="70"/>
      <c r="L430" s="70"/>
      <c r="N430" s="16" t="str">
        <f t="shared" si="10"/>
        <v/>
      </c>
      <c r="O430" s="19"/>
    </row>
    <row r="431" spans="1:15" x14ac:dyDescent="0.25">
      <c r="A431" s="12"/>
      <c r="B431" s="16" t="str">
        <f>IF(A431="","",VLOOKUP(A431,'Kinara Project Plan'!$B$4:$C$27,2,FALSE))</f>
        <v/>
      </c>
      <c r="C431" s="12"/>
      <c r="D431" s="16" t="str">
        <f>IF(C431="","",VLOOKUP(C431,Process!$C$2:$D$14,2))</f>
        <v/>
      </c>
      <c r="E431" s="12"/>
      <c r="F431" s="12"/>
      <c r="G431" s="87"/>
      <c r="H431" s="87"/>
      <c r="K431" s="70"/>
      <c r="L431" s="70"/>
      <c r="N431" s="16" t="str">
        <f t="shared" si="10"/>
        <v/>
      </c>
      <c r="O431" s="19"/>
    </row>
    <row r="432" spans="1:15" x14ac:dyDescent="0.25">
      <c r="A432" s="12"/>
      <c r="B432" s="16" t="str">
        <f>IF(A432="","",VLOOKUP(A432,'Kinara Project Plan'!$B$4:$C$27,2,FALSE))</f>
        <v/>
      </c>
      <c r="C432" s="12"/>
      <c r="D432" s="16" t="str">
        <f>IF(C432="","",VLOOKUP(C432,Process!$C$2:$D$14,2))</f>
        <v/>
      </c>
      <c r="E432" s="12"/>
      <c r="F432" s="12"/>
      <c r="G432" s="87"/>
      <c r="H432" s="87"/>
      <c r="K432" s="70"/>
      <c r="L432" s="70"/>
      <c r="N432" s="16" t="str">
        <f t="shared" si="10"/>
        <v/>
      </c>
      <c r="O432" s="19"/>
    </row>
    <row r="433" spans="1:15" x14ac:dyDescent="0.25">
      <c r="A433" s="12"/>
      <c r="B433" s="16" t="str">
        <f>IF(A433="","",VLOOKUP(A433,'Kinara Project Plan'!$B$4:$C$27,2,FALSE))</f>
        <v/>
      </c>
      <c r="C433" s="12"/>
      <c r="D433" s="16" t="str">
        <f>IF(C433="","",VLOOKUP(C433,Process!$C$2:$D$14,2))</f>
        <v/>
      </c>
      <c r="E433" s="12"/>
      <c r="F433" s="12"/>
      <c r="G433" s="87"/>
      <c r="H433" s="87"/>
      <c r="K433" s="70"/>
      <c r="L433" s="70"/>
      <c r="N433" s="16" t="str">
        <f t="shared" si="10"/>
        <v/>
      </c>
      <c r="O433" s="19"/>
    </row>
    <row r="434" spans="1:15" x14ac:dyDescent="0.25">
      <c r="A434" s="12"/>
      <c r="B434" s="16" t="str">
        <f>IF(A434="","",VLOOKUP(A434,'Kinara Project Plan'!$B$4:$C$27,2,FALSE))</f>
        <v/>
      </c>
      <c r="C434" s="12"/>
      <c r="D434" s="16" t="str">
        <f>IF(C434="","",VLOOKUP(C434,Process!$C$2:$D$14,2))</f>
        <v/>
      </c>
      <c r="E434" s="12"/>
      <c r="F434" s="12"/>
      <c r="G434" s="87"/>
      <c r="H434" s="87"/>
      <c r="K434" s="70"/>
      <c r="L434" s="70"/>
      <c r="N434" s="16" t="str">
        <f t="shared" si="10"/>
        <v/>
      </c>
      <c r="O434" s="19"/>
    </row>
    <row r="435" spans="1:15" x14ac:dyDescent="0.25">
      <c r="A435" s="12"/>
      <c r="B435" s="16" t="str">
        <f>IF(A435="","",VLOOKUP(A435,'Kinara Project Plan'!$B$4:$C$27,2,FALSE))</f>
        <v/>
      </c>
      <c r="C435" s="12"/>
      <c r="D435" s="16" t="str">
        <f>IF(C435="","",VLOOKUP(C435,Process!$C$2:$D$14,2))</f>
        <v/>
      </c>
      <c r="E435" s="12"/>
      <c r="F435" s="12"/>
      <c r="G435" s="87"/>
      <c r="H435" s="87"/>
      <c r="K435" s="70"/>
      <c r="L435" s="70"/>
      <c r="N435" s="16" t="str">
        <f t="shared" si="10"/>
        <v/>
      </c>
      <c r="O435" s="19"/>
    </row>
    <row r="436" spans="1:15" x14ac:dyDescent="0.25">
      <c r="A436" s="12"/>
      <c r="B436" s="16" t="str">
        <f>IF(A436="","",VLOOKUP(A436,'Kinara Project Plan'!$B$4:$C$27,2,FALSE))</f>
        <v/>
      </c>
      <c r="C436" s="12"/>
      <c r="D436" s="16" t="str">
        <f>IF(C436="","",VLOOKUP(C436,Process!$C$2:$D$14,2))</f>
        <v/>
      </c>
      <c r="E436" s="12"/>
      <c r="F436" s="12"/>
      <c r="G436" s="87"/>
      <c r="H436" s="87"/>
      <c r="K436" s="70"/>
      <c r="L436" s="70"/>
      <c r="N436" s="16" t="str">
        <f t="shared" si="10"/>
        <v/>
      </c>
      <c r="O436" s="19"/>
    </row>
    <row r="437" spans="1:15" x14ac:dyDescent="0.25">
      <c r="A437" s="12"/>
      <c r="B437" s="16" t="str">
        <f>IF(A437="","",VLOOKUP(A437,'Kinara Project Plan'!$B$4:$C$27,2,FALSE))</f>
        <v/>
      </c>
      <c r="C437" s="12"/>
      <c r="D437" s="16" t="str">
        <f>IF(C437="","",VLOOKUP(C437,Process!$C$2:$D$14,2))</f>
        <v/>
      </c>
      <c r="E437" s="12"/>
      <c r="F437" s="12"/>
      <c r="G437" s="87"/>
      <c r="H437" s="87"/>
      <c r="K437" s="70"/>
      <c r="L437" s="70"/>
      <c r="N437" s="16" t="str">
        <f t="shared" si="10"/>
        <v/>
      </c>
      <c r="O437" s="19"/>
    </row>
    <row r="438" spans="1:15" x14ac:dyDescent="0.25">
      <c r="A438" s="12"/>
      <c r="B438" s="16" t="str">
        <f>IF(A438="","",VLOOKUP(A438,'Kinara Project Plan'!$B$4:$C$27,2,FALSE))</f>
        <v/>
      </c>
      <c r="C438" s="12"/>
      <c r="D438" s="16" t="str">
        <f>IF(C438="","",VLOOKUP(C438,Process!$C$2:$D$14,2))</f>
        <v/>
      </c>
      <c r="E438" s="12"/>
      <c r="F438" s="12"/>
      <c r="G438" s="87"/>
      <c r="H438" s="87"/>
      <c r="K438" s="70"/>
      <c r="L438" s="70"/>
      <c r="N438" s="16" t="str">
        <f t="shared" si="10"/>
        <v/>
      </c>
      <c r="O438" s="19"/>
    </row>
    <row r="439" spans="1:15" x14ac:dyDescent="0.25">
      <c r="A439" s="12"/>
      <c r="B439" s="16" t="str">
        <f>IF(A439="","",VLOOKUP(A439,'Kinara Project Plan'!$B$4:$C$27,2,FALSE))</f>
        <v/>
      </c>
      <c r="C439" s="12"/>
      <c r="D439" s="16" t="str">
        <f>IF(C439="","",VLOOKUP(C439,Process!$C$2:$D$14,2))</f>
        <v/>
      </c>
      <c r="E439" s="12"/>
      <c r="F439" s="12"/>
      <c r="G439" s="87"/>
      <c r="H439" s="87"/>
      <c r="K439" s="70"/>
      <c r="L439" s="70"/>
      <c r="N439" s="16" t="str">
        <f t="shared" si="10"/>
        <v/>
      </c>
      <c r="O439" s="19"/>
    </row>
    <row r="440" spans="1:15" x14ac:dyDescent="0.25">
      <c r="A440" s="12"/>
      <c r="B440" s="16" t="str">
        <f>IF(A440="","",VLOOKUP(A440,'Kinara Project Plan'!$B$4:$C$27,2,FALSE))</f>
        <v/>
      </c>
      <c r="C440" s="12"/>
      <c r="D440" s="16" t="str">
        <f>IF(C440="","",VLOOKUP(C440,Process!$C$2:$D$14,2))</f>
        <v/>
      </c>
      <c r="E440" s="12"/>
      <c r="F440" s="12"/>
      <c r="G440" s="87"/>
      <c r="H440" s="87"/>
      <c r="K440" s="70"/>
      <c r="L440" s="70"/>
      <c r="N440" s="16" t="str">
        <f t="shared" si="10"/>
        <v/>
      </c>
      <c r="O440" s="19"/>
    </row>
    <row r="441" spans="1:15" x14ac:dyDescent="0.25">
      <c r="A441" s="12"/>
      <c r="B441" s="16" t="str">
        <f>IF(A441="","",VLOOKUP(A441,'Kinara Project Plan'!$B$4:$C$27,2,FALSE))</f>
        <v/>
      </c>
      <c r="C441" s="12"/>
      <c r="D441" s="16" t="str">
        <f>IF(C441="","",VLOOKUP(C441,Process!$C$2:$D$14,2))</f>
        <v/>
      </c>
      <c r="E441" s="12"/>
      <c r="F441" s="12"/>
      <c r="G441" s="87"/>
      <c r="H441" s="87"/>
      <c r="K441" s="70"/>
      <c r="L441" s="70"/>
      <c r="N441" s="16" t="str">
        <f t="shared" si="10"/>
        <v/>
      </c>
      <c r="O441" s="19"/>
    </row>
    <row r="442" spans="1:15" x14ac:dyDescent="0.25">
      <c r="A442" s="12"/>
      <c r="B442" s="16" t="str">
        <f>IF(A442="","",VLOOKUP(A442,'Kinara Project Plan'!$B$4:$C$27,2,FALSE))</f>
        <v/>
      </c>
      <c r="C442" s="12"/>
      <c r="D442" s="16" t="str">
        <f>IF(C442="","",VLOOKUP(C442,Process!$C$2:$D$14,2))</f>
        <v/>
      </c>
      <c r="E442" s="12"/>
      <c r="F442" s="12"/>
      <c r="G442" s="87"/>
      <c r="H442" s="87"/>
      <c r="K442" s="70"/>
      <c r="L442" s="70"/>
      <c r="N442" s="16" t="str">
        <f t="shared" si="10"/>
        <v/>
      </c>
      <c r="O442" s="19"/>
    </row>
    <row r="443" spans="1:15" x14ac:dyDescent="0.25">
      <c r="A443" s="12"/>
      <c r="B443" s="16" t="str">
        <f>IF(A443="","",VLOOKUP(A443,'Kinara Project Plan'!$B$4:$C$27,2,FALSE))</f>
        <v/>
      </c>
      <c r="C443" s="12"/>
      <c r="D443" s="16" t="str">
        <f>IF(C443="","",VLOOKUP(C443,Process!$C$2:$D$14,2))</f>
        <v/>
      </c>
      <c r="E443" s="12"/>
      <c r="F443" s="12"/>
      <c r="G443" s="87"/>
      <c r="H443" s="87"/>
      <c r="K443" s="70"/>
      <c r="L443" s="70"/>
      <c r="N443" s="16" t="str">
        <f t="shared" si="10"/>
        <v/>
      </c>
      <c r="O443" s="19"/>
    </row>
    <row r="444" spans="1:15" x14ac:dyDescent="0.25">
      <c r="A444" s="12"/>
      <c r="B444" s="16" t="str">
        <f>IF(A444="","",VLOOKUP(A444,'Kinara Project Plan'!$B$4:$C$27,2,FALSE))</f>
        <v/>
      </c>
      <c r="C444" s="12"/>
      <c r="D444" s="16" t="str">
        <f>IF(C444="","",VLOOKUP(C444,Process!$C$2:$D$14,2))</f>
        <v/>
      </c>
      <c r="E444" s="12"/>
      <c r="F444" s="12"/>
      <c r="G444" s="87"/>
      <c r="H444" s="87"/>
      <c r="K444" s="70"/>
      <c r="L444" s="70"/>
      <c r="N444" s="16" t="str">
        <f t="shared" si="10"/>
        <v/>
      </c>
      <c r="O444" s="19"/>
    </row>
    <row r="445" spans="1:15" x14ac:dyDescent="0.25">
      <c r="A445" s="12"/>
      <c r="B445" s="16" t="str">
        <f>IF(A445="","",VLOOKUP(A445,'Kinara Project Plan'!$B$4:$C$27,2,FALSE))</f>
        <v/>
      </c>
      <c r="C445" s="12"/>
      <c r="D445" s="16" t="str">
        <f>IF(C445="","",VLOOKUP(C445,Process!$C$2:$D$14,2))</f>
        <v/>
      </c>
      <c r="E445" s="12"/>
      <c r="F445" s="12"/>
      <c r="G445" s="87"/>
      <c r="H445" s="87"/>
      <c r="K445" s="70"/>
      <c r="L445" s="70"/>
      <c r="N445" s="16" t="str">
        <f t="shared" si="10"/>
        <v/>
      </c>
      <c r="O445" s="19"/>
    </row>
    <row r="446" spans="1:15" x14ac:dyDescent="0.25">
      <c r="A446" s="12"/>
      <c r="B446" s="16" t="str">
        <f>IF(A446="","",VLOOKUP(A446,'Kinara Project Plan'!$B$4:$C$27,2,FALSE))</f>
        <v/>
      </c>
      <c r="C446" s="12"/>
      <c r="D446" s="16" t="str">
        <f>IF(C446="","",VLOOKUP(C446,Process!$C$2:$D$14,2))</f>
        <v/>
      </c>
      <c r="E446" s="12"/>
      <c r="F446" s="12"/>
      <c r="G446" s="87"/>
      <c r="H446" s="87"/>
      <c r="K446" s="70"/>
      <c r="L446" s="70"/>
      <c r="N446" s="16" t="str">
        <f t="shared" si="10"/>
        <v/>
      </c>
      <c r="O446" s="19"/>
    </row>
    <row r="447" spans="1:15" x14ac:dyDescent="0.25">
      <c r="A447" s="12"/>
      <c r="B447" s="16" t="str">
        <f>IF(A447="","",VLOOKUP(A447,'Kinara Project Plan'!$B$4:$C$27,2,FALSE))</f>
        <v/>
      </c>
      <c r="C447" s="12"/>
      <c r="D447" s="16" t="str">
        <f>IF(C447="","",VLOOKUP(C447,Process!$C$2:$D$14,2))</f>
        <v/>
      </c>
      <c r="E447" s="12"/>
      <c r="F447" s="12"/>
      <c r="G447" s="87"/>
      <c r="H447" s="87"/>
      <c r="K447" s="70"/>
      <c r="L447" s="70"/>
      <c r="N447" s="16" t="str">
        <f t="shared" si="10"/>
        <v/>
      </c>
      <c r="O447" s="19"/>
    </row>
    <row r="448" spans="1:15" x14ac:dyDescent="0.25">
      <c r="A448" s="12"/>
      <c r="B448" s="16" t="str">
        <f>IF(A448="","",VLOOKUP(A448,'Kinara Project Plan'!$B$4:$C$27,2,FALSE))</f>
        <v/>
      </c>
      <c r="C448" s="12"/>
      <c r="D448" s="16" t="str">
        <f>IF(C448="","",VLOOKUP(C448,Process!$C$2:$D$14,2))</f>
        <v/>
      </c>
      <c r="E448" s="12"/>
      <c r="F448" s="12"/>
      <c r="G448" s="87"/>
      <c r="H448" s="87"/>
      <c r="K448" s="70"/>
      <c r="L448" s="70"/>
      <c r="N448" s="16" t="str">
        <f t="shared" si="10"/>
        <v/>
      </c>
      <c r="O448" s="19"/>
    </row>
    <row r="449" spans="1:15" x14ac:dyDescent="0.25">
      <c r="A449" s="12"/>
      <c r="B449" s="16" t="str">
        <f>IF(A449="","",VLOOKUP(A449,'Kinara Project Plan'!$B$4:$C$27,2,FALSE))</f>
        <v/>
      </c>
      <c r="C449" s="12"/>
      <c r="D449" s="16" t="str">
        <f>IF(C449="","",VLOOKUP(C449,Process!$C$2:$D$14,2))</f>
        <v/>
      </c>
      <c r="E449" s="12"/>
      <c r="F449" s="12"/>
      <c r="G449" s="87"/>
      <c r="H449" s="87"/>
      <c r="K449" s="70"/>
      <c r="L449" s="70"/>
      <c r="N449" s="16" t="str">
        <f t="shared" si="10"/>
        <v/>
      </c>
      <c r="O449" s="19"/>
    </row>
    <row r="450" spans="1:15" x14ac:dyDescent="0.25">
      <c r="A450" s="12"/>
      <c r="B450" s="16" t="str">
        <f>IF(A450="","",VLOOKUP(A450,'Kinara Project Plan'!$B$4:$C$27,2,FALSE))</f>
        <v/>
      </c>
      <c r="C450" s="12"/>
      <c r="D450" s="16" t="str">
        <f>IF(C450="","",VLOOKUP(C450,Process!$C$2:$D$14,2))</f>
        <v/>
      </c>
      <c r="E450" s="12"/>
      <c r="F450" s="12"/>
      <c r="G450" s="87"/>
      <c r="H450" s="87"/>
      <c r="K450" s="70"/>
      <c r="L450" s="70"/>
      <c r="N450" s="16" t="str">
        <f t="shared" si="10"/>
        <v/>
      </c>
      <c r="O450" s="19"/>
    </row>
    <row r="451" spans="1:15" x14ac:dyDescent="0.25">
      <c r="A451" s="12"/>
      <c r="B451" s="16" t="str">
        <f>IF(A451="","",VLOOKUP(A451,'Kinara Project Plan'!$B$4:$C$27,2,FALSE))</f>
        <v/>
      </c>
      <c r="C451" s="12"/>
      <c r="D451" s="16" t="str">
        <f>IF(C451="","",VLOOKUP(C451,Process!$C$2:$D$14,2))</f>
        <v/>
      </c>
      <c r="E451" s="12"/>
      <c r="F451" s="12"/>
      <c r="G451" s="87"/>
      <c r="H451" s="87"/>
      <c r="K451" s="70"/>
      <c r="L451" s="70"/>
      <c r="N451" s="16" t="str">
        <f t="shared" si="10"/>
        <v/>
      </c>
      <c r="O451" s="19"/>
    </row>
    <row r="452" spans="1:15" x14ac:dyDescent="0.25">
      <c r="A452" s="12"/>
      <c r="B452" s="16" t="str">
        <f>IF(A452="","",VLOOKUP(A452,'Kinara Project Plan'!$B$4:$C$27,2,FALSE))</f>
        <v/>
      </c>
      <c r="C452" s="12"/>
      <c r="D452" s="16" t="str">
        <f>IF(C452="","",VLOOKUP(C452,Process!$C$2:$D$14,2))</f>
        <v/>
      </c>
      <c r="E452" s="12"/>
      <c r="F452" s="12"/>
      <c r="G452" s="87"/>
      <c r="H452" s="87"/>
      <c r="K452" s="70"/>
      <c r="L452" s="70"/>
      <c r="N452" s="16" t="str">
        <f t="shared" si="10"/>
        <v/>
      </c>
      <c r="O452" s="19"/>
    </row>
    <row r="453" spans="1:15" x14ac:dyDescent="0.25">
      <c r="A453" s="12"/>
      <c r="B453" s="16" t="str">
        <f>IF(A453="","",VLOOKUP(A453,'Kinara Project Plan'!$B$4:$C$27,2,FALSE))</f>
        <v/>
      </c>
      <c r="C453" s="12"/>
      <c r="D453" s="16" t="str">
        <f>IF(C453="","",VLOOKUP(C453,Process!$C$2:$D$14,2))</f>
        <v/>
      </c>
      <c r="E453" s="12"/>
      <c r="F453" s="12"/>
      <c r="G453" s="87"/>
      <c r="H453" s="87"/>
      <c r="K453" s="70"/>
      <c r="L453" s="70"/>
      <c r="N453" s="16" t="str">
        <f t="shared" si="10"/>
        <v/>
      </c>
      <c r="O453" s="19"/>
    </row>
    <row r="454" spans="1:15" x14ac:dyDescent="0.25">
      <c r="A454" s="12"/>
      <c r="B454" s="16" t="str">
        <f>IF(A454="","",VLOOKUP(A454,'Kinara Project Plan'!$B$4:$C$27,2,FALSE))</f>
        <v/>
      </c>
      <c r="C454" s="12"/>
      <c r="D454" s="16" t="str">
        <f>IF(C454="","",VLOOKUP(C454,Process!$C$2:$D$14,2))</f>
        <v/>
      </c>
      <c r="E454" s="12"/>
      <c r="F454" s="12"/>
      <c r="G454" s="87"/>
      <c r="H454" s="87"/>
      <c r="K454" s="70"/>
      <c r="L454" s="70"/>
      <c r="N454" s="16" t="str">
        <f t="shared" si="10"/>
        <v/>
      </c>
      <c r="O454" s="19"/>
    </row>
    <row r="455" spans="1:15" x14ac:dyDescent="0.25">
      <c r="A455" s="12"/>
      <c r="B455" s="16" t="str">
        <f>IF(A455="","",VLOOKUP(A455,'Kinara Project Plan'!$B$4:$C$27,2,FALSE))</f>
        <v/>
      </c>
      <c r="C455" s="12"/>
      <c r="D455" s="16" t="str">
        <f>IF(C455="","",VLOOKUP(C455,Process!$C$2:$D$14,2))</f>
        <v/>
      </c>
      <c r="E455" s="12"/>
      <c r="F455" s="12"/>
      <c r="G455" s="87"/>
      <c r="H455" s="87"/>
      <c r="K455" s="70"/>
      <c r="L455" s="70"/>
      <c r="N455" s="16" t="str">
        <f t="shared" si="10"/>
        <v/>
      </c>
      <c r="O455" s="19"/>
    </row>
    <row r="456" spans="1:15" x14ac:dyDescent="0.25">
      <c r="A456" s="12"/>
      <c r="B456" s="16" t="str">
        <f>IF(A456="","",VLOOKUP(A456,'Kinara Project Plan'!$B$4:$C$27,2,FALSE))</f>
        <v/>
      </c>
      <c r="C456" s="12"/>
      <c r="D456" s="16" t="str">
        <f>IF(C456="","",VLOOKUP(C456,Process!$C$2:$D$14,2))</f>
        <v/>
      </c>
      <c r="E456" s="12"/>
      <c r="F456" s="12"/>
      <c r="G456" s="87"/>
      <c r="H456" s="87"/>
      <c r="K456" s="70"/>
      <c r="L456" s="70"/>
      <c r="N456" s="16" t="str">
        <f t="shared" si="10"/>
        <v/>
      </c>
      <c r="O456" s="19"/>
    </row>
    <row r="457" spans="1:15" x14ac:dyDescent="0.25">
      <c r="A457" s="12"/>
      <c r="B457" s="16" t="str">
        <f>IF(A457="","",VLOOKUP(A457,'Kinara Project Plan'!$B$4:$C$27,2,FALSE))</f>
        <v/>
      </c>
      <c r="C457" s="12"/>
      <c r="D457" s="16" t="str">
        <f>IF(C457="","",VLOOKUP(C457,Process!$C$2:$D$14,2))</f>
        <v/>
      </c>
      <c r="E457" s="12"/>
      <c r="F457" s="12"/>
      <c r="G457" s="87"/>
      <c r="H457" s="87"/>
      <c r="K457" s="70"/>
      <c r="L457" s="70"/>
      <c r="N457" s="16" t="str">
        <f t="shared" ref="N457:N520" si="11">IF(A457="","",IF(I457="","Pending",IF(J457="","WIP","Completed")))</f>
        <v/>
      </c>
      <c r="O457" s="19"/>
    </row>
    <row r="458" spans="1:15" x14ac:dyDescent="0.25">
      <c r="A458" s="12"/>
      <c r="B458" s="16" t="str">
        <f>IF(A458="","",VLOOKUP(A458,'Kinara Project Plan'!$B$4:$C$27,2,FALSE))</f>
        <v/>
      </c>
      <c r="C458" s="12"/>
      <c r="D458" s="16" t="str">
        <f>IF(C458="","",VLOOKUP(C458,Process!$C$2:$D$14,2))</f>
        <v/>
      </c>
      <c r="E458" s="12"/>
      <c r="F458" s="12"/>
      <c r="G458" s="87"/>
      <c r="H458" s="87"/>
      <c r="K458" s="70"/>
      <c r="L458" s="70"/>
      <c r="N458" s="16" t="str">
        <f t="shared" si="11"/>
        <v/>
      </c>
      <c r="O458" s="19"/>
    </row>
    <row r="459" spans="1:15" x14ac:dyDescent="0.25">
      <c r="A459" s="12"/>
      <c r="B459" s="16" t="str">
        <f>IF(A459="","",VLOOKUP(A459,'Kinara Project Plan'!$B$4:$C$27,2,FALSE))</f>
        <v/>
      </c>
      <c r="C459" s="12"/>
      <c r="D459" s="16" t="str">
        <f>IF(C459="","",VLOOKUP(C459,Process!$C$2:$D$14,2))</f>
        <v/>
      </c>
      <c r="E459" s="12"/>
      <c r="F459" s="12"/>
      <c r="G459" s="87"/>
      <c r="H459" s="87"/>
      <c r="K459" s="70"/>
      <c r="L459" s="70"/>
      <c r="N459" s="16" t="str">
        <f t="shared" si="11"/>
        <v/>
      </c>
      <c r="O459" s="19"/>
    </row>
    <row r="460" spans="1:15" x14ac:dyDescent="0.25">
      <c r="A460" s="12"/>
      <c r="B460" s="16" t="str">
        <f>IF(A460="","",VLOOKUP(A460,'Kinara Project Plan'!$B$4:$C$27,2,FALSE))</f>
        <v/>
      </c>
      <c r="C460" s="12"/>
      <c r="D460" s="16" t="str">
        <f>IF(C460="","",VLOOKUP(C460,Process!$C$2:$D$14,2))</f>
        <v/>
      </c>
      <c r="E460" s="12"/>
      <c r="F460" s="12"/>
      <c r="G460" s="87"/>
      <c r="H460" s="87"/>
      <c r="K460" s="70"/>
      <c r="L460" s="70"/>
      <c r="N460" s="16" t="str">
        <f t="shared" si="11"/>
        <v/>
      </c>
      <c r="O460" s="19"/>
    </row>
    <row r="461" spans="1:15" x14ac:dyDescent="0.25">
      <c r="A461" s="12"/>
      <c r="B461" s="16" t="str">
        <f>IF(A461="","",VLOOKUP(A461,'Kinara Project Plan'!$B$4:$C$27,2,FALSE))</f>
        <v/>
      </c>
      <c r="C461" s="12"/>
      <c r="D461" s="16" t="str">
        <f>IF(C461="","",VLOOKUP(C461,Process!$C$2:$D$14,2))</f>
        <v/>
      </c>
      <c r="E461" s="12"/>
      <c r="F461" s="12"/>
      <c r="G461" s="87"/>
      <c r="H461" s="87"/>
      <c r="K461" s="70"/>
      <c r="L461" s="70"/>
      <c r="N461" s="16" t="str">
        <f t="shared" si="11"/>
        <v/>
      </c>
      <c r="O461" s="19"/>
    </row>
    <row r="462" spans="1:15" x14ac:dyDescent="0.25">
      <c r="A462" s="12"/>
      <c r="B462" s="16" t="str">
        <f>IF(A462="","",VLOOKUP(A462,'Kinara Project Plan'!$B$4:$C$27,2,FALSE))</f>
        <v/>
      </c>
      <c r="C462" s="12"/>
      <c r="D462" s="16" t="str">
        <f>IF(C462="","",VLOOKUP(C462,Process!$C$2:$D$14,2))</f>
        <v/>
      </c>
      <c r="E462" s="12"/>
      <c r="F462" s="12"/>
      <c r="G462" s="87"/>
      <c r="H462" s="87"/>
      <c r="K462" s="70"/>
      <c r="L462" s="70"/>
      <c r="N462" s="16" t="str">
        <f t="shared" si="11"/>
        <v/>
      </c>
      <c r="O462" s="19"/>
    </row>
    <row r="463" spans="1:15" x14ac:dyDescent="0.25">
      <c r="A463" s="12"/>
      <c r="B463" s="16" t="str">
        <f>IF(A463="","",VLOOKUP(A463,'Kinara Project Plan'!$B$4:$C$27,2,FALSE))</f>
        <v/>
      </c>
      <c r="C463" s="12"/>
      <c r="D463" s="16" t="str">
        <f>IF(C463="","",VLOOKUP(C463,Process!$C$2:$D$14,2))</f>
        <v/>
      </c>
      <c r="E463" s="12"/>
      <c r="F463" s="12"/>
      <c r="G463" s="87"/>
      <c r="H463" s="87"/>
      <c r="K463" s="70"/>
      <c r="L463" s="70"/>
      <c r="N463" s="16" t="str">
        <f t="shared" si="11"/>
        <v/>
      </c>
      <c r="O463" s="19"/>
    </row>
    <row r="464" spans="1:15" x14ac:dyDescent="0.25">
      <c r="A464" s="12"/>
      <c r="B464" s="16" t="str">
        <f>IF(A464="","",VLOOKUP(A464,'Kinara Project Plan'!$B$4:$C$27,2,FALSE))</f>
        <v/>
      </c>
      <c r="C464" s="12"/>
      <c r="D464" s="16" t="str">
        <f>IF(C464="","",VLOOKUP(C464,Process!$C$2:$D$14,2))</f>
        <v/>
      </c>
      <c r="E464" s="12"/>
      <c r="F464" s="12"/>
      <c r="G464" s="87"/>
      <c r="H464" s="87"/>
      <c r="K464" s="70"/>
      <c r="L464" s="70"/>
      <c r="N464" s="16" t="str">
        <f t="shared" si="11"/>
        <v/>
      </c>
      <c r="O464" s="19"/>
    </row>
    <row r="465" spans="1:15" x14ac:dyDescent="0.25">
      <c r="A465" s="12"/>
      <c r="B465" s="16" t="str">
        <f>IF(A465="","",VLOOKUP(A465,'Kinara Project Plan'!$B$4:$C$27,2,FALSE))</f>
        <v/>
      </c>
      <c r="C465" s="12"/>
      <c r="D465" s="16" t="str">
        <f>IF(C465="","",VLOOKUP(C465,Process!$C$2:$D$14,2))</f>
        <v/>
      </c>
      <c r="E465" s="12"/>
      <c r="F465" s="12"/>
      <c r="G465" s="87"/>
      <c r="H465" s="87"/>
      <c r="K465" s="70"/>
      <c r="L465" s="70"/>
      <c r="N465" s="16" t="str">
        <f t="shared" si="11"/>
        <v/>
      </c>
      <c r="O465" s="19"/>
    </row>
    <row r="466" spans="1:15" x14ac:dyDescent="0.25">
      <c r="A466" s="12"/>
      <c r="B466" s="16" t="str">
        <f>IF(A466="","",VLOOKUP(A466,'Kinara Project Plan'!$B$4:$C$27,2,FALSE))</f>
        <v/>
      </c>
      <c r="C466" s="12"/>
      <c r="D466" s="16" t="str">
        <f>IF(C466="","",VLOOKUP(C466,Process!$C$2:$D$14,2))</f>
        <v/>
      </c>
      <c r="E466" s="12"/>
      <c r="F466" s="12"/>
      <c r="G466" s="87"/>
      <c r="H466" s="87"/>
      <c r="K466" s="70"/>
      <c r="L466" s="70"/>
      <c r="N466" s="16" t="str">
        <f t="shared" si="11"/>
        <v/>
      </c>
      <c r="O466" s="19"/>
    </row>
    <row r="467" spans="1:15" x14ac:dyDescent="0.25">
      <c r="A467" s="12"/>
      <c r="B467" s="16" t="str">
        <f>IF(A467="","",VLOOKUP(A467,'Kinara Project Plan'!$B$4:$C$27,2,FALSE))</f>
        <v/>
      </c>
      <c r="C467" s="12"/>
      <c r="D467" s="16" t="str">
        <f>IF(C467="","",VLOOKUP(C467,Process!$C$2:$D$14,2))</f>
        <v/>
      </c>
      <c r="E467" s="12"/>
      <c r="F467" s="12"/>
      <c r="G467" s="87"/>
      <c r="H467" s="87"/>
      <c r="K467" s="70"/>
      <c r="L467" s="70"/>
      <c r="N467" s="16" t="str">
        <f t="shared" si="11"/>
        <v/>
      </c>
      <c r="O467" s="19"/>
    </row>
    <row r="468" spans="1:15" x14ac:dyDescent="0.25">
      <c r="A468" s="12"/>
      <c r="B468" s="16" t="str">
        <f>IF(A468="","",VLOOKUP(A468,'Kinara Project Plan'!$B$4:$C$27,2,FALSE))</f>
        <v/>
      </c>
      <c r="C468" s="12"/>
      <c r="D468" s="16" t="str">
        <f>IF(C468="","",VLOOKUP(C468,Process!$C$2:$D$14,2))</f>
        <v/>
      </c>
      <c r="E468" s="12"/>
      <c r="F468" s="12"/>
      <c r="G468" s="87"/>
      <c r="H468" s="87"/>
      <c r="K468" s="70"/>
      <c r="L468" s="70"/>
      <c r="N468" s="16" t="str">
        <f t="shared" si="11"/>
        <v/>
      </c>
      <c r="O468" s="19"/>
    </row>
    <row r="469" spans="1:15" x14ac:dyDescent="0.25">
      <c r="A469" s="12"/>
      <c r="B469" s="16" t="str">
        <f>IF(A469="","",VLOOKUP(A469,'Kinara Project Plan'!$B$4:$C$27,2,FALSE))</f>
        <v/>
      </c>
      <c r="C469" s="12"/>
      <c r="D469" s="16" t="str">
        <f>IF(C469="","",VLOOKUP(C469,Process!$C$2:$D$14,2))</f>
        <v/>
      </c>
      <c r="E469" s="12"/>
      <c r="F469" s="12"/>
      <c r="G469" s="87"/>
      <c r="H469" s="87"/>
      <c r="K469" s="70"/>
      <c r="L469" s="70"/>
      <c r="N469" s="16" t="str">
        <f t="shared" si="11"/>
        <v/>
      </c>
      <c r="O469" s="19"/>
    </row>
    <row r="470" spans="1:15" x14ac:dyDescent="0.25">
      <c r="A470" s="12"/>
      <c r="B470" s="16" t="str">
        <f>IF(A470="","",VLOOKUP(A470,'Kinara Project Plan'!$B$4:$C$27,2,FALSE))</f>
        <v/>
      </c>
      <c r="C470" s="12"/>
      <c r="D470" s="16" t="str">
        <f>IF(C470="","",VLOOKUP(C470,Process!$C$2:$D$14,2))</f>
        <v/>
      </c>
      <c r="E470" s="12"/>
      <c r="F470" s="12"/>
      <c r="G470" s="87"/>
      <c r="H470" s="87"/>
      <c r="K470" s="70"/>
      <c r="L470" s="70"/>
      <c r="N470" s="16" t="str">
        <f t="shared" si="11"/>
        <v/>
      </c>
      <c r="O470" s="19"/>
    </row>
    <row r="471" spans="1:15" x14ac:dyDescent="0.25">
      <c r="A471" s="12"/>
      <c r="B471" s="16" t="str">
        <f>IF(A471="","",VLOOKUP(A471,'Kinara Project Plan'!$B$4:$C$27,2,FALSE))</f>
        <v/>
      </c>
      <c r="C471" s="12"/>
      <c r="D471" s="16" t="str">
        <f>IF(C471="","",VLOOKUP(C471,Process!$C$2:$D$14,2))</f>
        <v/>
      </c>
      <c r="E471" s="12"/>
      <c r="F471" s="12"/>
      <c r="G471" s="87"/>
      <c r="H471" s="87"/>
      <c r="K471" s="70"/>
      <c r="L471" s="70"/>
      <c r="N471" s="16" t="str">
        <f t="shared" si="11"/>
        <v/>
      </c>
      <c r="O471" s="19"/>
    </row>
    <row r="472" spans="1:15" x14ac:dyDescent="0.25">
      <c r="A472" s="12"/>
      <c r="B472" s="16" t="str">
        <f>IF(A472="","",VLOOKUP(A472,'Kinara Project Plan'!$B$4:$C$27,2,FALSE))</f>
        <v/>
      </c>
      <c r="C472" s="12"/>
      <c r="D472" s="16" t="str">
        <f>IF(C472="","",VLOOKUP(C472,Process!$C$2:$D$14,2))</f>
        <v/>
      </c>
      <c r="E472" s="12"/>
      <c r="F472" s="12"/>
      <c r="G472" s="87"/>
      <c r="H472" s="87"/>
      <c r="K472" s="70"/>
      <c r="L472" s="70"/>
      <c r="N472" s="16" t="str">
        <f t="shared" si="11"/>
        <v/>
      </c>
      <c r="O472" s="19"/>
    </row>
    <row r="473" spans="1:15" x14ac:dyDescent="0.25">
      <c r="A473" s="12"/>
      <c r="B473" s="16" t="str">
        <f>IF(A473="","",VLOOKUP(A473,'Kinara Project Plan'!$B$4:$C$27,2,FALSE))</f>
        <v/>
      </c>
      <c r="C473" s="12"/>
      <c r="D473" s="16" t="str">
        <f>IF(C473="","",VLOOKUP(C473,Process!$C$2:$D$14,2))</f>
        <v/>
      </c>
      <c r="E473" s="12"/>
      <c r="F473" s="12"/>
      <c r="G473" s="87"/>
      <c r="H473" s="87"/>
      <c r="K473" s="70"/>
      <c r="L473" s="70"/>
      <c r="N473" s="16" t="str">
        <f t="shared" si="11"/>
        <v/>
      </c>
      <c r="O473" s="19"/>
    </row>
    <row r="474" spans="1:15" x14ac:dyDescent="0.25">
      <c r="A474" s="12"/>
      <c r="B474" s="16" t="str">
        <f>IF(A474="","",VLOOKUP(A474,'Kinara Project Plan'!$B$4:$C$27,2,FALSE))</f>
        <v/>
      </c>
      <c r="C474" s="12"/>
      <c r="D474" s="16" t="str">
        <f>IF(C474="","",VLOOKUP(C474,Process!$C$2:$D$14,2))</f>
        <v/>
      </c>
      <c r="E474" s="12"/>
      <c r="F474" s="12"/>
      <c r="G474" s="87"/>
      <c r="H474" s="87"/>
      <c r="K474" s="70"/>
      <c r="L474" s="70"/>
      <c r="N474" s="16" t="str">
        <f t="shared" si="11"/>
        <v/>
      </c>
      <c r="O474" s="19"/>
    </row>
    <row r="475" spans="1:15" x14ac:dyDescent="0.25">
      <c r="A475" s="12"/>
      <c r="B475" s="16" t="str">
        <f>IF(A475="","",VLOOKUP(A475,'Kinara Project Plan'!$B$4:$C$27,2,FALSE))</f>
        <v/>
      </c>
      <c r="C475" s="12"/>
      <c r="D475" s="16" t="str">
        <f>IF(C475="","",VLOOKUP(C475,Process!$C$2:$D$14,2))</f>
        <v/>
      </c>
      <c r="E475" s="12"/>
      <c r="F475" s="12"/>
      <c r="G475" s="87"/>
      <c r="H475" s="87"/>
      <c r="K475" s="70"/>
      <c r="L475" s="70"/>
      <c r="N475" s="16" t="str">
        <f t="shared" si="11"/>
        <v/>
      </c>
      <c r="O475" s="19"/>
    </row>
    <row r="476" spans="1:15" x14ac:dyDescent="0.25">
      <c r="A476" s="12"/>
      <c r="B476" s="16" t="str">
        <f>IF(A476="","",VLOOKUP(A476,'Kinara Project Plan'!$B$4:$C$27,2,FALSE))</f>
        <v/>
      </c>
      <c r="C476" s="12"/>
      <c r="D476" s="16" t="str">
        <f>IF(C476="","",VLOOKUP(C476,Process!$C$2:$D$14,2))</f>
        <v/>
      </c>
      <c r="E476" s="12"/>
      <c r="F476" s="12"/>
      <c r="G476" s="87"/>
      <c r="H476" s="87"/>
      <c r="K476" s="70"/>
      <c r="L476" s="70"/>
      <c r="N476" s="16" t="str">
        <f t="shared" si="11"/>
        <v/>
      </c>
      <c r="O476" s="19"/>
    </row>
    <row r="477" spans="1:15" x14ac:dyDescent="0.25">
      <c r="A477" s="12"/>
      <c r="B477" s="16" t="str">
        <f>IF(A477="","",VLOOKUP(A477,'Kinara Project Plan'!$B$4:$C$27,2,FALSE))</f>
        <v/>
      </c>
      <c r="C477" s="12"/>
      <c r="D477" s="16" t="str">
        <f>IF(C477="","",VLOOKUP(C477,Process!$C$2:$D$14,2))</f>
        <v/>
      </c>
      <c r="E477" s="12"/>
      <c r="F477" s="12"/>
      <c r="G477" s="87"/>
      <c r="H477" s="87"/>
      <c r="K477" s="70"/>
      <c r="L477" s="70"/>
      <c r="N477" s="16" t="str">
        <f t="shared" si="11"/>
        <v/>
      </c>
      <c r="O477" s="19"/>
    </row>
    <row r="478" spans="1:15" x14ac:dyDescent="0.25">
      <c r="A478" s="12"/>
      <c r="B478" s="16" t="str">
        <f>IF(A478="","",VLOOKUP(A478,'Kinara Project Plan'!$B$4:$C$27,2,FALSE))</f>
        <v/>
      </c>
      <c r="C478" s="12"/>
      <c r="D478" s="16" t="str">
        <f>IF(C478="","",VLOOKUP(C478,Process!$C$2:$D$14,2))</f>
        <v/>
      </c>
      <c r="E478" s="12"/>
      <c r="F478" s="12"/>
      <c r="G478" s="87"/>
      <c r="H478" s="87"/>
      <c r="K478" s="70"/>
      <c r="L478" s="70"/>
      <c r="N478" s="16" t="str">
        <f t="shared" si="11"/>
        <v/>
      </c>
      <c r="O478" s="19"/>
    </row>
    <row r="479" spans="1:15" x14ac:dyDescent="0.25">
      <c r="A479" s="12"/>
      <c r="B479" s="16" t="str">
        <f>IF(A479="","",VLOOKUP(A479,'Kinara Project Plan'!$B$4:$C$27,2,FALSE))</f>
        <v/>
      </c>
      <c r="C479" s="12"/>
      <c r="D479" s="16" t="str">
        <f>IF(C479="","",VLOOKUP(C479,Process!$C$2:$D$14,2))</f>
        <v/>
      </c>
      <c r="E479" s="12"/>
      <c r="F479" s="12"/>
      <c r="G479" s="87"/>
      <c r="H479" s="87"/>
      <c r="K479" s="70"/>
      <c r="L479" s="70"/>
      <c r="N479" s="16" t="str">
        <f t="shared" si="11"/>
        <v/>
      </c>
      <c r="O479" s="19"/>
    </row>
    <row r="480" spans="1:15" x14ac:dyDescent="0.25">
      <c r="A480" s="12"/>
      <c r="B480" s="16" t="str">
        <f>IF(A480="","",VLOOKUP(A480,'Kinara Project Plan'!$B$4:$C$27,2,FALSE))</f>
        <v/>
      </c>
      <c r="C480" s="12"/>
      <c r="D480" s="16" t="str">
        <f>IF(C480="","",VLOOKUP(C480,Process!$C$2:$D$14,2))</f>
        <v/>
      </c>
      <c r="E480" s="12"/>
      <c r="F480" s="12"/>
      <c r="G480" s="87"/>
      <c r="H480" s="87"/>
      <c r="K480" s="70"/>
      <c r="L480" s="70"/>
      <c r="N480" s="16" t="str">
        <f t="shared" si="11"/>
        <v/>
      </c>
      <c r="O480" s="19"/>
    </row>
    <row r="481" spans="1:15" x14ac:dyDescent="0.25">
      <c r="A481" s="12"/>
      <c r="B481" s="16" t="str">
        <f>IF(A481="","",VLOOKUP(A481,'Kinara Project Plan'!$B$4:$C$27,2,FALSE))</f>
        <v/>
      </c>
      <c r="C481" s="12"/>
      <c r="D481" s="16" t="str">
        <f>IF(C481="","",VLOOKUP(C481,Process!$C$2:$D$14,2))</f>
        <v/>
      </c>
      <c r="E481" s="12"/>
      <c r="F481" s="12"/>
      <c r="G481" s="87"/>
      <c r="H481" s="87"/>
      <c r="K481" s="70"/>
      <c r="L481" s="70"/>
      <c r="N481" s="16" t="str">
        <f t="shared" si="11"/>
        <v/>
      </c>
      <c r="O481" s="19"/>
    </row>
    <row r="482" spans="1:15" x14ac:dyDescent="0.25">
      <c r="A482" s="12"/>
      <c r="B482" s="16" t="str">
        <f>IF(A482="","",VLOOKUP(A482,'Kinara Project Plan'!$B$4:$C$27,2,FALSE))</f>
        <v/>
      </c>
      <c r="C482" s="12"/>
      <c r="D482" s="16" t="str">
        <f>IF(C482="","",VLOOKUP(C482,Process!$C$2:$D$14,2))</f>
        <v/>
      </c>
      <c r="E482" s="12"/>
      <c r="F482" s="12"/>
      <c r="G482" s="87"/>
      <c r="H482" s="87"/>
      <c r="K482" s="70"/>
      <c r="L482" s="70"/>
      <c r="N482" s="16" t="str">
        <f t="shared" si="11"/>
        <v/>
      </c>
      <c r="O482" s="19"/>
    </row>
    <row r="483" spans="1:15" x14ac:dyDescent="0.25">
      <c r="A483" s="12"/>
      <c r="B483" s="16" t="str">
        <f>IF(A483="","",VLOOKUP(A483,'Kinara Project Plan'!$B$4:$C$27,2,FALSE))</f>
        <v/>
      </c>
      <c r="C483" s="12"/>
      <c r="D483" s="16" t="str">
        <f>IF(C483="","",VLOOKUP(C483,Process!$C$2:$D$14,2))</f>
        <v/>
      </c>
      <c r="E483" s="12"/>
      <c r="F483" s="12"/>
      <c r="G483" s="87"/>
      <c r="H483" s="87"/>
      <c r="K483" s="70"/>
      <c r="L483" s="70"/>
      <c r="N483" s="16" t="str">
        <f t="shared" si="11"/>
        <v/>
      </c>
      <c r="O483" s="19"/>
    </row>
    <row r="484" spans="1:15" x14ac:dyDescent="0.25">
      <c r="A484" s="12"/>
      <c r="B484" s="16" t="str">
        <f>IF(A484="","",VLOOKUP(A484,'Kinara Project Plan'!$B$4:$C$27,2,FALSE))</f>
        <v/>
      </c>
      <c r="C484" s="12"/>
      <c r="D484" s="16" t="str">
        <f>IF(C484="","",VLOOKUP(C484,Process!$C$2:$D$14,2))</f>
        <v/>
      </c>
      <c r="E484" s="12"/>
      <c r="F484" s="12"/>
      <c r="G484" s="87"/>
      <c r="H484" s="87"/>
      <c r="K484" s="70"/>
      <c r="L484" s="70"/>
      <c r="N484" s="16" t="str">
        <f t="shared" si="11"/>
        <v/>
      </c>
      <c r="O484" s="19"/>
    </row>
    <row r="485" spans="1:15" x14ac:dyDescent="0.25">
      <c r="A485" s="12"/>
      <c r="B485" s="16" t="str">
        <f>IF(A485="","",VLOOKUP(A485,'Kinara Project Plan'!$B$4:$C$27,2,FALSE))</f>
        <v/>
      </c>
      <c r="C485" s="12"/>
      <c r="D485" s="16" t="str">
        <f>IF(C485="","",VLOOKUP(C485,Process!$C$2:$D$14,2))</f>
        <v/>
      </c>
      <c r="E485" s="12"/>
      <c r="F485" s="12"/>
      <c r="G485" s="87"/>
      <c r="H485" s="87"/>
      <c r="K485" s="70"/>
      <c r="L485" s="70"/>
      <c r="N485" s="16" t="str">
        <f t="shared" si="11"/>
        <v/>
      </c>
      <c r="O485" s="19"/>
    </row>
    <row r="486" spans="1:15" x14ac:dyDescent="0.25">
      <c r="A486" s="12"/>
      <c r="B486" s="16" t="str">
        <f>IF(A486="","",VLOOKUP(A486,'Kinara Project Plan'!$B$4:$C$27,2,FALSE))</f>
        <v/>
      </c>
      <c r="C486" s="12"/>
      <c r="D486" s="16" t="str">
        <f>IF(C486="","",VLOOKUP(C486,Process!$C$2:$D$14,2))</f>
        <v/>
      </c>
      <c r="E486" s="12"/>
      <c r="F486" s="12"/>
      <c r="G486" s="87"/>
      <c r="H486" s="87"/>
      <c r="K486" s="70"/>
      <c r="L486" s="70"/>
      <c r="N486" s="16" t="str">
        <f t="shared" si="11"/>
        <v/>
      </c>
      <c r="O486" s="19"/>
    </row>
    <row r="487" spans="1:15" x14ac:dyDescent="0.25">
      <c r="A487" s="12"/>
      <c r="B487" s="16" t="str">
        <f>IF(A487="","",VLOOKUP(A487,'Kinara Project Plan'!$B$4:$C$27,2,FALSE))</f>
        <v/>
      </c>
      <c r="C487" s="12"/>
      <c r="D487" s="16" t="str">
        <f>IF(C487="","",VLOOKUP(C487,Process!$C$2:$D$14,2))</f>
        <v/>
      </c>
      <c r="E487" s="12"/>
      <c r="F487" s="12"/>
      <c r="G487" s="87"/>
      <c r="H487" s="87"/>
      <c r="K487" s="70"/>
      <c r="L487" s="70"/>
      <c r="N487" s="16" t="str">
        <f t="shared" si="11"/>
        <v/>
      </c>
      <c r="O487" s="19"/>
    </row>
    <row r="488" spans="1:15" x14ac:dyDescent="0.25">
      <c r="A488" s="12"/>
      <c r="B488" s="16" t="str">
        <f>IF(A488="","",VLOOKUP(A488,'Kinara Project Plan'!$B$4:$C$27,2,FALSE))</f>
        <v/>
      </c>
      <c r="C488" s="12"/>
      <c r="D488" s="16" t="str">
        <f>IF(C488="","",VLOOKUP(C488,Process!$C$2:$D$14,2))</f>
        <v/>
      </c>
      <c r="E488" s="12"/>
      <c r="F488" s="12"/>
      <c r="G488" s="87"/>
      <c r="H488" s="87"/>
      <c r="K488" s="70"/>
      <c r="L488" s="70"/>
      <c r="N488" s="16" t="str">
        <f t="shared" si="11"/>
        <v/>
      </c>
      <c r="O488" s="19"/>
    </row>
    <row r="489" spans="1:15" x14ac:dyDescent="0.25">
      <c r="A489" s="12"/>
      <c r="B489" s="16" t="str">
        <f>IF(A489="","",VLOOKUP(A489,'Kinara Project Plan'!$B$4:$C$27,2,FALSE))</f>
        <v/>
      </c>
      <c r="C489" s="12"/>
      <c r="D489" s="16" t="str">
        <f>IF(C489="","",VLOOKUP(C489,Process!$C$2:$D$14,2))</f>
        <v/>
      </c>
      <c r="E489" s="12"/>
      <c r="F489" s="12"/>
      <c r="G489" s="87"/>
      <c r="H489" s="87"/>
      <c r="K489" s="70"/>
      <c r="L489" s="70"/>
      <c r="N489" s="16" t="str">
        <f t="shared" si="11"/>
        <v/>
      </c>
      <c r="O489" s="19"/>
    </row>
    <row r="490" spans="1:15" x14ac:dyDescent="0.25">
      <c r="A490" s="12"/>
      <c r="B490" s="16" t="str">
        <f>IF(A490="","",VLOOKUP(A490,'Kinara Project Plan'!$B$4:$C$27,2,FALSE))</f>
        <v/>
      </c>
      <c r="C490" s="12"/>
      <c r="D490" s="16" t="str">
        <f>IF(C490="","",VLOOKUP(C490,Process!$C$2:$D$14,2))</f>
        <v/>
      </c>
      <c r="E490" s="12"/>
      <c r="F490" s="12"/>
      <c r="G490" s="87"/>
      <c r="H490" s="87"/>
      <c r="K490" s="70"/>
      <c r="L490" s="70"/>
      <c r="N490" s="16" t="str">
        <f t="shared" si="11"/>
        <v/>
      </c>
      <c r="O490" s="19"/>
    </row>
    <row r="491" spans="1:15" x14ac:dyDescent="0.25">
      <c r="A491" s="12"/>
      <c r="B491" s="16" t="str">
        <f>IF(A491="","",VLOOKUP(A491,'Kinara Project Plan'!$B$4:$C$27,2,FALSE))</f>
        <v/>
      </c>
      <c r="C491" s="12"/>
      <c r="D491" s="16" t="str">
        <f>IF(C491="","",VLOOKUP(C491,Process!$C$2:$D$14,2))</f>
        <v/>
      </c>
      <c r="E491" s="12"/>
      <c r="F491" s="12"/>
      <c r="G491" s="87"/>
      <c r="H491" s="87"/>
      <c r="K491" s="70"/>
      <c r="L491" s="70"/>
      <c r="N491" s="16" t="str">
        <f t="shared" si="11"/>
        <v/>
      </c>
      <c r="O491" s="19"/>
    </row>
    <row r="492" spans="1:15" x14ac:dyDescent="0.25">
      <c r="A492" s="12"/>
      <c r="B492" s="16" t="str">
        <f>IF(A492="","",VLOOKUP(A492,'Kinara Project Plan'!$B$4:$C$27,2,FALSE))</f>
        <v/>
      </c>
      <c r="C492" s="12"/>
      <c r="D492" s="16" t="str">
        <f>IF(C492="","",VLOOKUP(C492,Process!$C$2:$D$14,2))</f>
        <v/>
      </c>
      <c r="E492" s="12"/>
      <c r="F492" s="12"/>
      <c r="G492" s="87"/>
      <c r="H492" s="87"/>
      <c r="K492" s="70"/>
      <c r="L492" s="70"/>
      <c r="N492" s="16" t="str">
        <f t="shared" si="11"/>
        <v/>
      </c>
      <c r="O492" s="19"/>
    </row>
    <row r="493" spans="1:15" x14ac:dyDescent="0.25">
      <c r="A493" s="12"/>
      <c r="B493" s="16" t="str">
        <f>IF(A493="","",VLOOKUP(A493,'Kinara Project Plan'!$B$4:$C$27,2,FALSE))</f>
        <v/>
      </c>
      <c r="C493" s="12"/>
      <c r="D493" s="16" t="str">
        <f>IF(C493="","",VLOOKUP(C493,Process!$C$2:$D$14,2))</f>
        <v/>
      </c>
      <c r="E493" s="12"/>
      <c r="F493" s="12"/>
      <c r="G493" s="87"/>
      <c r="H493" s="87"/>
      <c r="K493" s="70"/>
      <c r="L493" s="70"/>
      <c r="N493" s="16" t="str">
        <f t="shared" si="11"/>
        <v/>
      </c>
      <c r="O493" s="19"/>
    </row>
    <row r="494" spans="1:15" x14ac:dyDescent="0.25">
      <c r="A494" s="12"/>
      <c r="B494" s="16" t="str">
        <f>IF(A494="","",VLOOKUP(A494,'Kinara Project Plan'!$B$4:$C$27,2,FALSE))</f>
        <v/>
      </c>
      <c r="C494" s="12"/>
      <c r="D494" s="16" t="str">
        <f>IF(C494="","",VLOOKUP(C494,Process!$C$2:$D$14,2))</f>
        <v/>
      </c>
      <c r="E494" s="12"/>
      <c r="F494" s="12"/>
      <c r="G494" s="87"/>
      <c r="H494" s="87"/>
      <c r="K494" s="70"/>
      <c r="L494" s="70"/>
      <c r="N494" s="16" t="str">
        <f t="shared" si="11"/>
        <v/>
      </c>
      <c r="O494" s="19"/>
    </row>
    <row r="495" spans="1:15" x14ac:dyDescent="0.25">
      <c r="A495" s="12"/>
      <c r="B495" s="16" t="str">
        <f>IF(A495="","",VLOOKUP(A495,'Kinara Project Plan'!$B$4:$C$27,2,FALSE))</f>
        <v/>
      </c>
      <c r="C495" s="12"/>
      <c r="D495" s="16" t="str">
        <f>IF(C495="","",VLOOKUP(C495,Process!$C$2:$D$14,2))</f>
        <v/>
      </c>
      <c r="E495" s="12"/>
      <c r="F495" s="12"/>
      <c r="G495" s="87"/>
      <c r="H495" s="87"/>
      <c r="K495" s="70"/>
      <c r="L495" s="70"/>
      <c r="N495" s="16" t="str">
        <f t="shared" si="11"/>
        <v/>
      </c>
      <c r="O495" s="19"/>
    </row>
    <row r="496" spans="1:15" x14ac:dyDescent="0.25">
      <c r="A496" s="12"/>
      <c r="B496" s="16" t="str">
        <f>IF(A496="","",VLOOKUP(A496,'Kinara Project Plan'!$B$4:$C$27,2,FALSE))</f>
        <v/>
      </c>
      <c r="C496" s="12"/>
      <c r="D496" s="16" t="str">
        <f>IF(C496="","",VLOOKUP(C496,Process!$C$2:$D$14,2))</f>
        <v/>
      </c>
      <c r="E496" s="12"/>
      <c r="F496" s="12"/>
      <c r="G496" s="87"/>
      <c r="H496" s="87"/>
      <c r="K496" s="70"/>
      <c r="L496" s="70"/>
      <c r="N496" s="16" t="str">
        <f t="shared" si="11"/>
        <v/>
      </c>
      <c r="O496" s="19"/>
    </row>
    <row r="497" spans="1:15" x14ac:dyDescent="0.25">
      <c r="A497" s="12"/>
      <c r="B497" s="16" t="str">
        <f>IF(A497="","",VLOOKUP(A497,'Kinara Project Plan'!$B$4:$C$27,2,FALSE))</f>
        <v/>
      </c>
      <c r="C497" s="12"/>
      <c r="D497" s="16" t="str">
        <f>IF(C497="","",VLOOKUP(C497,Process!$C$2:$D$14,2))</f>
        <v/>
      </c>
      <c r="E497" s="12"/>
      <c r="F497" s="12"/>
      <c r="G497" s="87"/>
      <c r="H497" s="87"/>
      <c r="K497" s="70"/>
      <c r="L497" s="70"/>
      <c r="N497" s="16" t="str">
        <f t="shared" si="11"/>
        <v/>
      </c>
      <c r="O497" s="19"/>
    </row>
    <row r="498" spans="1:15" x14ac:dyDescent="0.25">
      <c r="A498" s="12"/>
      <c r="B498" s="16" t="str">
        <f>IF(A498="","",VLOOKUP(A498,'Kinara Project Plan'!$B$4:$C$27,2,FALSE))</f>
        <v/>
      </c>
      <c r="C498" s="12"/>
      <c r="D498" s="16" t="str">
        <f>IF(C498="","",VLOOKUP(C498,Process!$C$2:$D$14,2))</f>
        <v/>
      </c>
      <c r="E498" s="12"/>
      <c r="F498" s="12"/>
      <c r="G498" s="87"/>
      <c r="H498" s="87"/>
      <c r="K498" s="70"/>
      <c r="L498" s="70"/>
      <c r="N498" s="16" t="str">
        <f t="shared" si="11"/>
        <v/>
      </c>
      <c r="O498" s="19"/>
    </row>
    <row r="499" spans="1:15" x14ac:dyDescent="0.25">
      <c r="A499" s="12"/>
      <c r="B499" s="16" t="str">
        <f>IF(A499="","",VLOOKUP(A499,'Kinara Project Plan'!$B$4:$C$27,2,FALSE))</f>
        <v/>
      </c>
      <c r="C499" s="12"/>
      <c r="D499" s="16" t="str">
        <f>IF(C499="","",VLOOKUP(C499,Process!$C$2:$D$14,2))</f>
        <v/>
      </c>
      <c r="E499" s="12"/>
      <c r="F499" s="12"/>
      <c r="G499" s="87"/>
      <c r="H499" s="87"/>
      <c r="K499" s="70"/>
      <c r="L499" s="70"/>
      <c r="N499" s="16" t="str">
        <f t="shared" si="11"/>
        <v/>
      </c>
      <c r="O499" s="19"/>
    </row>
    <row r="500" spans="1:15" x14ac:dyDescent="0.25">
      <c r="A500" s="12"/>
      <c r="B500" s="16" t="str">
        <f>IF(A500="","",VLOOKUP(A500,'Kinara Project Plan'!$B$4:$C$27,2,FALSE))</f>
        <v/>
      </c>
      <c r="C500" s="12"/>
      <c r="D500" s="16" t="str">
        <f>IF(C500="","",VLOOKUP(C500,Process!$C$2:$D$14,2))</f>
        <v/>
      </c>
      <c r="E500" s="12"/>
      <c r="F500" s="12"/>
      <c r="G500" s="87"/>
      <c r="H500" s="87"/>
      <c r="K500" s="70"/>
      <c r="L500" s="70"/>
      <c r="N500" s="16" t="str">
        <f t="shared" si="11"/>
        <v/>
      </c>
      <c r="O500" s="19"/>
    </row>
    <row r="501" spans="1:15" x14ac:dyDescent="0.25">
      <c r="A501" s="12"/>
      <c r="B501" s="16" t="str">
        <f>IF(A501="","",VLOOKUP(A501,'Kinara Project Plan'!$B$4:$C$27,2,FALSE))</f>
        <v/>
      </c>
      <c r="C501" s="12"/>
      <c r="D501" s="16" t="str">
        <f>IF(C501="","",VLOOKUP(C501,Process!$C$2:$D$14,2))</f>
        <v/>
      </c>
      <c r="E501" s="12"/>
      <c r="F501" s="12"/>
      <c r="G501" s="87"/>
      <c r="H501" s="87"/>
      <c r="K501" s="70"/>
      <c r="L501" s="70"/>
      <c r="N501" s="16" t="str">
        <f t="shared" si="11"/>
        <v/>
      </c>
      <c r="O501" s="19"/>
    </row>
    <row r="502" spans="1:15" x14ac:dyDescent="0.25">
      <c r="A502" s="12"/>
      <c r="B502" s="16" t="str">
        <f>IF(A502="","",VLOOKUP(A502,'Kinara Project Plan'!$B$4:$C$27,2,FALSE))</f>
        <v/>
      </c>
      <c r="C502" s="12"/>
      <c r="D502" s="16" t="str">
        <f>IF(C502="","",VLOOKUP(C502,Process!$C$2:$D$14,2))</f>
        <v/>
      </c>
      <c r="E502" s="12"/>
      <c r="F502" s="12"/>
      <c r="G502" s="87"/>
      <c r="H502" s="87"/>
      <c r="K502" s="70"/>
      <c r="L502" s="70"/>
      <c r="N502" s="16" t="str">
        <f t="shared" si="11"/>
        <v/>
      </c>
      <c r="O502" s="19"/>
    </row>
    <row r="503" spans="1:15" x14ac:dyDescent="0.25">
      <c r="A503" s="12"/>
      <c r="B503" s="16" t="str">
        <f>IF(A503="","",VLOOKUP(A503,'Kinara Project Plan'!$B$4:$C$27,2,FALSE))</f>
        <v/>
      </c>
      <c r="C503" s="12"/>
      <c r="D503" s="16" t="str">
        <f>IF(C503="","",VLOOKUP(C503,Process!$C$2:$D$14,2))</f>
        <v/>
      </c>
      <c r="E503" s="12"/>
      <c r="F503" s="12"/>
      <c r="G503" s="87"/>
      <c r="H503" s="87"/>
      <c r="K503" s="70"/>
      <c r="L503" s="70"/>
      <c r="N503" s="16" t="str">
        <f t="shared" si="11"/>
        <v/>
      </c>
      <c r="O503" s="19"/>
    </row>
    <row r="504" spans="1:15" x14ac:dyDescent="0.25">
      <c r="A504" s="12"/>
      <c r="B504" s="16" t="str">
        <f>IF(A504="","",VLOOKUP(A504,'Kinara Project Plan'!$B$4:$C$27,2,FALSE))</f>
        <v/>
      </c>
      <c r="C504" s="12"/>
      <c r="D504" s="16" t="str">
        <f>IF(C504="","",VLOOKUP(C504,Process!$C$2:$D$14,2))</f>
        <v/>
      </c>
      <c r="E504" s="12"/>
      <c r="F504" s="12"/>
      <c r="G504" s="87"/>
      <c r="H504" s="87"/>
      <c r="K504" s="70"/>
      <c r="L504" s="70"/>
      <c r="N504" s="16" t="str">
        <f t="shared" si="11"/>
        <v/>
      </c>
      <c r="O504" s="19"/>
    </row>
    <row r="505" spans="1:15" x14ac:dyDescent="0.25">
      <c r="A505" s="12"/>
      <c r="B505" s="16" t="str">
        <f>IF(A505="","",VLOOKUP(A505,'Kinara Project Plan'!$B$4:$C$27,2,FALSE))</f>
        <v/>
      </c>
      <c r="C505" s="12"/>
      <c r="D505" s="16" t="str">
        <f>IF(C505="","",VLOOKUP(C505,Process!$C$2:$D$14,2))</f>
        <v/>
      </c>
      <c r="E505" s="12"/>
      <c r="F505" s="12"/>
      <c r="G505" s="87"/>
      <c r="H505" s="87"/>
      <c r="K505" s="70"/>
      <c r="L505" s="70"/>
      <c r="N505" s="16" t="str">
        <f t="shared" si="11"/>
        <v/>
      </c>
      <c r="O505" s="19"/>
    </row>
    <row r="506" spans="1:15" x14ac:dyDescent="0.25">
      <c r="A506" s="12"/>
      <c r="B506" s="16" t="str">
        <f>IF(A506="","",VLOOKUP(A506,'Kinara Project Plan'!$B$4:$C$27,2,FALSE))</f>
        <v/>
      </c>
      <c r="C506" s="12"/>
      <c r="D506" s="16" t="str">
        <f>IF(C506="","",VLOOKUP(C506,Process!$C$2:$D$14,2))</f>
        <v/>
      </c>
      <c r="E506" s="12"/>
      <c r="F506" s="12"/>
      <c r="G506" s="87"/>
      <c r="H506" s="87"/>
      <c r="K506" s="70"/>
      <c r="L506" s="70"/>
      <c r="N506" s="16" t="str">
        <f t="shared" si="11"/>
        <v/>
      </c>
      <c r="O506" s="19"/>
    </row>
    <row r="507" spans="1:15" x14ac:dyDescent="0.25">
      <c r="A507" s="12"/>
      <c r="B507" s="16" t="str">
        <f>IF(A507="","",VLOOKUP(A507,'Kinara Project Plan'!$B$4:$C$27,2,FALSE))</f>
        <v/>
      </c>
      <c r="C507" s="12"/>
      <c r="D507" s="16" t="str">
        <f>IF(C507="","",VLOOKUP(C507,Process!$C$2:$D$14,2))</f>
        <v/>
      </c>
      <c r="E507" s="12"/>
      <c r="F507" s="12"/>
      <c r="G507" s="87"/>
      <c r="H507" s="87"/>
      <c r="K507" s="70"/>
      <c r="L507" s="70"/>
      <c r="N507" s="16" t="str">
        <f t="shared" si="11"/>
        <v/>
      </c>
      <c r="O507" s="19"/>
    </row>
    <row r="508" spans="1:15" x14ac:dyDescent="0.25">
      <c r="A508" s="12"/>
      <c r="B508" s="16" t="str">
        <f>IF(A508="","",VLOOKUP(A508,'Kinara Project Plan'!$B$4:$C$27,2,FALSE))</f>
        <v/>
      </c>
      <c r="C508" s="12"/>
      <c r="D508" s="16" t="str">
        <f>IF(C508="","",VLOOKUP(C508,Process!$C$2:$D$14,2))</f>
        <v/>
      </c>
      <c r="E508" s="12"/>
      <c r="F508" s="12"/>
      <c r="G508" s="87"/>
      <c r="H508" s="87"/>
      <c r="K508" s="70"/>
      <c r="L508" s="70"/>
      <c r="N508" s="16" t="str">
        <f t="shared" si="11"/>
        <v/>
      </c>
      <c r="O508" s="19"/>
    </row>
    <row r="509" spans="1:15" x14ac:dyDescent="0.25">
      <c r="A509" s="12"/>
      <c r="B509" s="16" t="str">
        <f>IF(A509="","",VLOOKUP(A509,'Kinara Project Plan'!$B$4:$C$27,2,FALSE))</f>
        <v/>
      </c>
      <c r="C509" s="12"/>
      <c r="D509" s="16" t="str">
        <f>IF(C509="","",VLOOKUP(C509,Process!$C$2:$D$14,2))</f>
        <v/>
      </c>
      <c r="E509" s="12"/>
      <c r="F509" s="12"/>
      <c r="G509" s="87"/>
      <c r="H509" s="87"/>
      <c r="K509" s="70"/>
      <c r="L509" s="70"/>
      <c r="N509" s="16" t="str">
        <f t="shared" si="11"/>
        <v/>
      </c>
      <c r="O509" s="19"/>
    </row>
    <row r="510" spans="1:15" x14ac:dyDescent="0.25">
      <c r="A510" s="12"/>
      <c r="B510" s="16" t="str">
        <f>IF(A510="","",VLOOKUP(A510,'Kinara Project Plan'!$B$4:$C$27,2,FALSE))</f>
        <v/>
      </c>
      <c r="C510" s="12"/>
      <c r="D510" s="16" t="str">
        <f>IF(C510="","",VLOOKUP(C510,Process!$C$2:$D$14,2))</f>
        <v/>
      </c>
      <c r="E510" s="12"/>
      <c r="F510" s="12"/>
      <c r="G510" s="87"/>
      <c r="H510" s="87"/>
      <c r="K510" s="70"/>
      <c r="L510" s="70"/>
      <c r="N510" s="16" t="str">
        <f t="shared" si="11"/>
        <v/>
      </c>
      <c r="O510" s="19"/>
    </row>
    <row r="511" spans="1:15" x14ac:dyDescent="0.25">
      <c r="A511" s="12"/>
      <c r="B511" s="16" t="str">
        <f>IF(A511="","",VLOOKUP(A511,'Kinara Project Plan'!$B$4:$C$27,2,FALSE))</f>
        <v/>
      </c>
      <c r="C511" s="12"/>
      <c r="D511" s="16" t="str">
        <f>IF(C511="","",VLOOKUP(C511,Process!$C$2:$D$14,2))</f>
        <v/>
      </c>
      <c r="E511" s="12"/>
      <c r="F511" s="12"/>
      <c r="G511" s="87"/>
      <c r="H511" s="87"/>
      <c r="K511" s="70"/>
      <c r="L511" s="70"/>
      <c r="N511" s="16" t="str">
        <f t="shared" si="11"/>
        <v/>
      </c>
      <c r="O511" s="19"/>
    </row>
    <row r="512" spans="1:15" x14ac:dyDescent="0.25">
      <c r="A512" s="12"/>
      <c r="B512" s="16" t="str">
        <f>IF(A512="","",VLOOKUP(A512,'Kinara Project Plan'!$B$4:$C$27,2,FALSE))</f>
        <v/>
      </c>
      <c r="C512" s="12"/>
      <c r="D512" s="16" t="str">
        <f>IF(C512="","",VLOOKUP(C512,Process!$C$2:$D$14,2))</f>
        <v/>
      </c>
      <c r="E512" s="12"/>
      <c r="F512" s="12"/>
      <c r="G512" s="87"/>
      <c r="H512" s="87"/>
      <c r="K512" s="70"/>
      <c r="L512" s="70"/>
      <c r="N512" s="16" t="str">
        <f t="shared" si="11"/>
        <v/>
      </c>
      <c r="O512" s="19"/>
    </row>
    <row r="513" spans="1:15" x14ac:dyDescent="0.25">
      <c r="A513" s="12"/>
      <c r="B513" s="16" t="str">
        <f>IF(A513="","",VLOOKUP(A513,'Kinara Project Plan'!$B$4:$C$27,2,FALSE))</f>
        <v/>
      </c>
      <c r="C513" s="12"/>
      <c r="D513" s="16" t="str">
        <f>IF(C513="","",VLOOKUP(C513,Process!$C$2:$D$14,2))</f>
        <v/>
      </c>
      <c r="E513" s="12"/>
      <c r="F513" s="12"/>
      <c r="G513" s="87"/>
      <c r="H513" s="87"/>
      <c r="K513" s="70"/>
      <c r="L513" s="70"/>
      <c r="N513" s="16" t="str">
        <f t="shared" si="11"/>
        <v/>
      </c>
      <c r="O513" s="19"/>
    </row>
    <row r="514" spans="1:15" x14ac:dyDescent="0.25">
      <c r="A514" s="12"/>
      <c r="B514" s="16" t="str">
        <f>IF(A514="","",VLOOKUP(A514,'Kinara Project Plan'!$B$4:$C$27,2,FALSE))</f>
        <v/>
      </c>
      <c r="C514" s="12"/>
      <c r="D514" s="16" t="str">
        <f>IF(C514="","",VLOOKUP(C514,Process!$C$2:$D$14,2))</f>
        <v/>
      </c>
      <c r="E514" s="12"/>
      <c r="F514" s="12"/>
      <c r="G514" s="87"/>
      <c r="H514" s="87"/>
      <c r="K514" s="70"/>
      <c r="L514" s="70"/>
      <c r="N514" s="16" t="str">
        <f t="shared" si="11"/>
        <v/>
      </c>
      <c r="O514" s="19"/>
    </row>
    <row r="515" spans="1:15" x14ac:dyDescent="0.25">
      <c r="A515" s="12"/>
      <c r="B515" s="16" t="str">
        <f>IF(A515="","",VLOOKUP(A515,'Kinara Project Plan'!$B$4:$C$27,2,FALSE))</f>
        <v/>
      </c>
      <c r="C515" s="12"/>
      <c r="D515" s="16" t="str">
        <f>IF(C515="","",VLOOKUP(C515,Process!$C$2:$D$14,2))</f>
        <v/>
      </c>
      <c r="E515" s="12"/>
      <c r="F515" s="12"/>
      <c r="G515" s="87"/>
      <c r="H515" s="87"/>
      <c r="K515" s="70"/>
      <c r="L515" s="70"/>
      <c r="N515" s="16" t="str">
        <f t="shared" si="11"/>
        <v/>
      </c>
      <c r="O515" s="19"/>
    </row>
    <row r="516" spans="1:15" x14ac:dyDescent="0.25">
      <c r="A516" s="12"/>
      <c r="B516" s="16" t="str">
        <f>IF(A516="","",VLOOKUP(A516,'Kinara Project Plan'!$B$4:$C$27,2,FALSE))</f>
        <v/>
      </c>
      <c r="C516" s="12"/>
      <c r="D516" s="16" t="str">
        <f>IF(C516="","",VLOOKUP(C516,Process!$C$2:$D$14,2))</f>
        <v/>
      </c>
      <c r="E516" s="12"/>
      <c r="F516" s="12"/>
      <c r="G516" s="87"/>
      <c r="H516" s="87"/>
      <c r="K516" s="70"/>
      <c r="L516" s="70"/>
      <c r="N516" s="16" t="str">
        <f t="shared" si="11"/>
        <v/>
      </c>
      <c r="O516" s="19"/>
    </row>
    <row r="517" spans="1:15" x14ac:dyDescent="0.25">
      <c r="A517" s="12"/>
      <c r="B517" s="16" t="str">
        <f>IF(A517="","",VLOOKUP(A517,'Kinara Project Plan'!$B$4:$C$27,2,FALSE))</f>
        <v/>
      </c>
      <c r="C517" s="12"/>
      <c r="D517" s="16" t="str">
        <f>IF(C517="","",VLOOKUP(C517,Process!$C$2:$D$14,2))</f>
        <v/>
      </c>
      <c r="E517" s="12"/>
      <c r="F517" s="12"/>
      <c r="G517" s="87"/>
      <c r="H517" s="87"/>
      <c r="K517" s="70"/>
      <c r="L517" s="70"/>
      <c r="N517" s="16" t="str">
        <f t="shared" si="11"/>
        <v/>
      </c>
      <c r="O517" s="19"/>
    </row>
    <row r="518" spans="1:15" x14ac:dyDescent="0.25">
      <c r="A518" s="12"/>
      <c r="B518" s="16" t="str">
        <f>IF(A518="","",VLOOKUP(A518,'Kinara Project Plan'!$B$4:$C$27,2,FALSE))</f>
        <v/>
      </c>
      <c r="C518" s="12"/>
      <c r="D518" s="16" t="str">
        <f>IF(C518="","",VLOOKUP(C518,Process!$C$2:$D$14,2))</f>
        <v/>
      </c>
      <c r="E518" s="12"/>
      <c r="F518" s="12"/>
      <c r="G518" s="87"/>
      <c r="H518" s="87"/>
      <c r="K518" s="70"/>
      <c r="L518" s="70"/>
      <c r="N518" s="16" t="str">
        <f t="shared" si="11"/>
        <v/>
      </c>
      <c r="O518" s="19"/>
    </row>
    <row r="519" spans="1:15" x14ac:dyDescent="0.25">
      <c r="A519" s="12"/>
      <c r="B519" s="16" t="str">
        <f>IF(A519="","",VLOOKUP(A519,'Kinara Project Plan'!$B$4:$C$27,2,FALSE))</f>
        <v/>
      </c>
      <c r="C519" s="12"/>
      <c r="D519" s="16" t="str">
        <f>IF(C519="","",VLOOKUP(C519,Process!$C$2:$D$14,2))</f>
        <v/>
      </c>
      <c r="E519" s="12"/>
      <c r="F519" s="12"/>
      <c r="G519" s="87"/>
      <c r="H519" s="87"/>
      <c r="K519" s="70"/>
      <c r="L519" s="70"/>
      <c r="N519" s="16" t="str">
        <f t="shared" si="11"/>
        <v/>
      </c>
      <c r="O519" s="19"/>
    </row>
    <row r="520" spans="1:15" x14ac:dyDescent="0.25">
      <c r="A520" s="12"/>
      <c r="B520" s="16" t="str">
        <f>IF(A520="","",VLOOKUP(A520,'Kinara Project Plan'!$B$4:$C$27,2,FALSE))</f>
        <v/>
      </c>
      <c r="C520" s="12"/>
      <c r="D520" s="16" t="str">
        <f>IF(C520="","",VLOOKUP(C520,Process!$C$2:$D$14,2))</f>
        <v/>
      </c>
      <c r="E520" s="12"/>
      <c r="F520" s="12"/>
      <c r="G520" s="87"/>
      <c r="H520" s="87"/>
      <c r="K520" s="70"/>
      <c r="L520" s="70"/>
      <c r="N520" s="16" t="str">
        <f t="shared" si="11"/>
        <v/>
      </c>
      <c r="O520" s="19"/>
    </row>
    <row r="521" spans="1:15" x14ac:dyDescent="0.25">
      <c r="A521" s="12"/>
      <c r="B521" s="16" t="str">
        <f>IF(A521="","",VLOOKUP(A521,'Kinara Project Plan'!$B$4:$C$27,2,FALSE))</f>
        <v/>
      </c>
      <c r="C521" s="12"/>
      <c r="D521" s="16" t="str">
        <f>IF(C521="","",VLOOKUP(C521,Process!$C$2:$D$14,2))</f>
        <v/>
      </c>
      <c r="E521" s="12"/>
      <c r="F521" s="12"/>
      <c r="G521" s="87"/>
      <c r="H521" s="87"/>
      <c r="K521" s="70"/>
      <c r="L521" s="70"/>
      <c r="N521" s="16" t="str">
        <f t="shared" ref="N521:N584" si="12">IF(A521="","",IF(I521="","Pending",IF(J521="","WIP","Completed")))</f>
        <v/>
      </c>
      <c r="O521" s="19"/>
    </row>
    <row r="522" spans="1:15" x14ac:dyDescent="0.25">
      <c r="A522" s="12"/>
      <c r="B522" s="16" t="str">
        <f>IF(A522="","",VLOOKUP(A522,'Kinara Project Plan'!$B$4:$C$27,2,FALSE))</f>
        <v/>
      </c>
      <c r="C522" s="12"/>
      <c r="D522" s="16" t="str">
        <f>IF(C522="","",VLOOKUP(C522,Process!$C$2:$D$14,2))</f>
        <v/>
      </c>
      <c r="E522" s="12"/>
      <c r="F522" s="12"/>
      <c r="G522" s="87"/>
      <c r="H522" s="87"/>
      <c r="K522" s="70"/>
      <c r="L522" s="70"/>
      <c r="N522" s="16" t="str">
        <f t="shared" si="12"/>
        <v/>
      </c>
      <c r="O522" s="19"/>
    </row>
    <row r="523" spans="1:15" x14ac:dyDescent="0.25">
      <c r="A523" s="12"/>
      <c r="B523" s="16" t="str">
        <f>IF(A523="","",VLOOKUP(A523,'Kinara Project Plan'!$B$4:$C$27,2,FALSE))</f>
        <v/>
      </c>
      <c r="C523" s="12"/>
      <c r="D523" s="16" t="str">
        <f>IF(C523="","",VLOOKUP(C523,Process!$C$2:$D$14,2))</f>
        <v/>
      </c>
      <c r="E523" s="12"/>
      <c r="F523" s="12"/>
      <c r="G523" s="87"/>
      <c r="H523" s="87"/>
      <c r="K523" s="70"/>
      <c r="L523" s="70"/>
      <c r="N523" s="16" t="str">
        <f t="shared" si="12"/>
        <v/>
      </c>
      <c r="O523" s="19"/>
    </row>
    <row r="524" spans="1:15" x14ac:dyDescent="0.25">
      <c r="A524" s="12"/>
      <c r="B524" s="16" t="str">
        <f>IF(A524="","",VLOOKUP(A524,'Kinara Project Plan'!$B$4:$C$27,2,FALSE))</f>
        <v/>
      </c>
      <c r="C524" s="12"/>
      <c r="D524" s="16" t="str">
        <f>IF(C524="","",VLOOKUP(C524,Process!$C$2:$D$14,2))</f>
        <v/>
      </c>
      <c r="E524" s="12"/>
      <c r="F524" s="12"/>
      <c r="G524" s="87"/>
      <c r="H524" s="87"/>
      <c r="K524" s="70"/>
      <c r="L524" s="70"/>
      <c r="N524" s="16" t="str">
        <f t="shared" si="12"/>
        <v/>
      </c>
      <c r="O524" s="19"/>
    </row>
    <row r="525" spans="1:15" x14ac:dyDescent="0.25">
      <c r="A525" s="12"/>
      <c r="B525" s="16" t="str">
        <f>IF(A525="","",VLOOKUP(A525,'Kinara Project Plan'!$B$4:$C$27,2,FALSE))</f>
        <v/>
      </c>
      <c r="C525" s="12"/>
      <c r="D525" s="16" t="str">
        <f>IF(C525="","",VLOOKUP(C525,Process!$C$2:$D$14,2))</f>
        <v/>
      </c>
      <c r="E525" s="12"/>
      <c r="F525" s="12"/>
      <c r="G525" s="87"/>
      <c r="H525" s="87"/>
      <c r="K525" s="70"/>
      <c r="L525" s="70"/>
      <c r="N525" s="16" t="str">
        <f t="shared" si="12"/>
        <v/>
      </c>
      <c r="O525" s="19"/>
    </row>
    <row r="526" spans="1:15" x14ac:dyDescent="0.25">
      <c r="A526" s="12"/>
      <c r="B526" s="16" t="str">
        <f>IF(A526="","",VLOOKUP(A526,'Kinara Project Plan'!$B$4:$C$27,2,FALSE))</f>
        <v/>
      </c>
      <c r="C526" s="12"/>
      <c r="D526" s="16" t="str">
        <f>IF(C526="","",VLOOKUP(C526,Process!$C$2:$D$14,2))</f>
        <v/>
      </c>
      <c r="E526" s="12"/>
      <c r="F526" s="12"/>
      <c r="G526" s="87"/>
      <c r="H526" s="87"/>
      <c r="K526" s="70"/>
      <c r="L526" s="70"/>
      <c r="N526" s="16" t="str">
        <f t="shared" si="12"/>
        <v/>
      </c>
      <c r="O526" s="19"/>
    </row>
    <row r="527" spans="1:15" x14ac:dyDescent="0.25">
      <c r="A527" s="12"/>
      <c r="B527" s="16" t="str">
        <f>IF(A527="","",VLOOKUP(A527,'Kinara Project Plan'!$B$4:$C$27,2,FALSE))</f>
        <v/>
      </c>
      <c r="C527" s="12"/>
      <c r="D527" s="16" t="str">
        <f>IF(C527="","",VLOOKUP(C527,Process!$C$2:$D$14,2))</f>
        <v/>
      </c>
      <c r="E527" s="12"/>
      <c r="F527" s="12"/>
      <c r="G527" s="87"/>
      <c r="H527" s="87"/>
      <c r="K527" s="70"/>
      <c r="L527" s="70"/>
      <c r="N527" s="16" t="str">
        <f t="shared" si="12"/>
        <v/>
      </c>
      <c r="O527" s="19"/>
    </row>
    <row r="528" spans="1:15" x14ac:dyDescent="0.25">
      <c r="A528" s="12"/>
      <c r="B528" s="16" t="str">
        <f>IF(A528="","",VLOOKUP(A528,'Kinara Project Plan'!$B$4:$C$27,2,FALSE))</f>
        <v/>
      </c>
      <c r="C528" s="12"/>
      <c r="D528" s="16" t="str">
        <f>IF(C528="","",VLOOKUP(C528,Process!$C$2:$D$14,2))</f>
        <v/>
      </c>
      <c r="E528" s="12"/>
      <c r="F528" s="12"/>
      <c r="G528" s="87"/>
      <c r="H528" s="87"/>
      <c r="K528" s="70"/>
      <c r="L528" s="70"/>
      <c r="N528" s="16" t="str">
        <f t="shared" si="12"/>
        <v/>
      </c>
      <c r="O528" s="19"/>
    </row>
    <row r="529" spans="1:15" x14ac:dyDescent="0.25">
      <c r="A529" s="12"/>
      <c r="B529" s="16" t="str">
        <f>IF(A529="","",VLOOKUP(A529,'Kinara Project Plan'!$B$4:$C$27,2,FALSE))</f>
        <v/>
      </c>
      <c r="C529" s="12"/>
      <c r="D529" s="16" t="str">
        <f>IF(C529="","",VLOOKUP(C529,Process!$C$2:$D$14,2))</f>
        <v/>
      </c>
      <c r="E529" s="12"/>
      <c r="F529" s="12"/>
      <c r="G529" s="87"/>
      <c r="H529" s="87"/>
      <c r="K529" s="70"/>
      <c r="L529" s="70"/>
      <c r="N529" s="16" t="str">
        <f t="shared" si="12"/>
        <v/>
      </c>
      <c r="O529" s="19"/>
    </row>
    <row r="530" spans="1:15" x14ac:dyDescent="0.25">
      <c r="A530" s="12"/>
      <c r="B530" s="16" t="str">
        <f>IF(A530="","",VLOOKUP(A530,'Kinara Project Plan'!$B$4:$C$27,2,FALSE))</f>
        <v/>
      </c>
      <c r="C530" s="12"/>
      <c r="D530" s="16" t="str">
        <f>IF(C530="","",VLOOKUP(C530,Process!$C$2:$D$14,2))</f>
        <v/>
      </c>
      <c r="E530" s="12"/>
      <c r="F530" s="12"/>
      <c r="G530" s="87"/>
      <c r="H530" s="87"/>
      <c r="K530" s="70"/>
      <c r="L530" s="70"/>
      <c r="N530" s="16" t="str">
        <f t="shared" si="12"/>
        <v/>
      </c>
      <c r="O530" s="19"/>
    </row>
    <row r="531" spans="1:15" x14ac:dyDescent="0.25">
      <c r="A531" s="12"/>
      <c r="B531" s="16" t="str">
        <f>IF(A531="","",VLOOKUP(A531,'Kinara Project Plan'!$B$4:$C$27,2,FALSE))</f>
        <v/>
      </c>
      <c r="C531" s="12"/>
      <c r="D531" s="16" t="str">
        <f>IF(C531="","",VLOOKUP(C531,Process!$C$2:$D$14,2))</f>
        <v/>
      </c>
      <c r="E531" s="12"/>
      <c r="F531" s="12"/>
      <c r="G531" s="87"/>
      <c r="H531" s="87"/>
      <c r="K531" s="70"/>
      <c r="L531" s="70"/>
      <c r="N531" s="16" t="str">
        <f t="shared" si="12"/>
        <v/>
      </c>
      <c r="O531" s="19"/>
    </row>
    <row r="532" spans="1:15" x14ac:dyDescent="0.25">
      <c r="A532" s="12"/>
      <c r="B532" s="16" t="str">
        <f>IF(A532="","",VLOOKUP(A532,'Kinara Project Plan'!$B$4:$C$27,2,FALSE))</f>
        <v/>
      </c>
      <c r="C532" s="12"/>
      <c r="D532" s="16" t="str">
        <f>IF(C532="","",VLOOKUP(C532,Process!$C$2:$D$14,2))</f>
        <v/>
      </c>
      <c r="E532" s="12"/>
      <c r="F532" s="12"/>
      <c r="G532" s="87"/>
      <c r="H532" s="87"/>
      <c r="K532" s="70"/>
      <c r="L532" s="70"/>
      <c r="N532" s="16" t="str">
        <f t="shared" si="12"/>
        <v/>
      </c>
      <c r="O532" s="19"/>
    </row>
    <row r="533" spans="1:15" x14ac:dyDescent="0.25">
      <c r="A533" s="12"/>
      <c r="B533" s="16" t="str">
        <f>IF(A533="","",VLOOKUP(A533,'Kinara Project Plan'!$B$4:$C$27,2,FALSE))</f>
        <v/>
      </c>
      <c r="C533" s="12"/>
      <c r="D533" s="16" t="str">
        <f>IF(C533="","",VLOOKUP(C533,Process!$C$2:$D$14,2))</f>
        <v/>
      </c>
      <c r="E533" s="12"/>
      <c r="F533" s="12"/>
      <c r="G533" s="87"/>
      <c r="H533" s="87"/>
      <c r="K533" s="70"/>
      <c r="L533" s="70"/>
      <c r="N533" s="16" t="str">
        <f t="shared" si="12"/>
        <v/>
      </c>
      <c r="O533" s="19"/>
    </row>
    <row r="534" spans="1:15" x14ac:dyDescent="0.25">
      <c r="A534" s="12"/>
      <c r="B534" s="16" t="str">
        <f>IF(A534="","",VLOOKUP(A534,'Kinara Project Plan'!$B$4:$C$27,2,FALSE))</f>
        <v/>
      </c>
      <c r="C534" s="12"/>
      <c r="D534" s="16" t="str">
        <f>IF(C534="","",VLOOKUP(C534,Process!$C$2:$D$14,2))</f>
        <v/>
      </c>
      <c r="E534" s="12"/>
      <c r="F534" s="12"/>
      <c r="G534" s="87"/>
      <c r="H534" s="87"/>
      <c r="K534" s="70"/>
      <c r="L534" s="70"/>
      <c r="N534" s="16" t="str">
        <f t="shared" si="12"/>
        <v/>
      </c>
      <c r="O534" s="19"/>
    </row>
    <row r="535" spans="1:15" x14ac:dyDescent="0.25">
      <c r="A535" s="12"/>
      <c r="B535" s="16" t="str">
        <f>IF(A535="","",VLOOKUP(A535,'Kinara Project Plan'!$B$4:$C$27,2,FALSE))</f>
        <v/>
      </c>
      <c r="C535" s="12"/>
      <c r="D535" s="16" t="str">
        <f>IF(C535="","",VLOOKUP(C535,Process!$C$2:$D$14,2))</f>
        <v/>
      </c>
      <c r="E535" s="12"/>
      <c r="F535" s="12"/>
      <c r="G535" s="87"/>
      <c r="H535" s="87"/>
      <c r="K535" s="70"/>
      <c r="L535" s="70"/>
      <c r="N535" s="16" t="str">
        <f t="shared" si="12"/>
        <v/>
      </c>
      <c r="O535" s="19"/>
    </row>
    <row r="536" spans="1:15" x14ac:dyDescent="0.25">
      <c r="A536" s="12"/>
      <c r="B536" s="16" t="str">
        <f>IF(A536="","",VLOOKUP(A536,'Kinara Project Plan'!$B$4:$C$27,2,FALSE))</f>
        <v/>
      </c>
      <c r="C536" s="12"/>
      <c r="D536" s="16" t="str">
        <f>IF(C536="","",VLOOKUP(C536,Process!$C$2:$D$14,2))</f>
        <v/>
      </c>
      <c r="E536" s="12"/>
      <c r="F536" s="12"/>
      <c r="G536" s="87"/>
      <c r="H536" s="87"/>
      <c r="K536" s="70"/>
      <c r="L536" s="70"/>
      <c r="N536" s="16" t="str">
        <f t="shared" si="12"/>
        <v/>
      </c>
      <c r="O536" s="19"/>
    </row>
    <row r="537" spans="1:15" x14ac:dyDescent="0.25">
      <c r="A537" s="12"/>
      <c r="B537" s="16" t="str">
        <f>IF(A537="","",VLOOKUP(A537,'Kinara Project Plan'!$B$4:$C$27,2,FALSE))</f>
        <v/>
      </c>
      <c r="C537" s="12"/>
      <c r="D537" s="16" t="str">
        <f>IF(C537="","",VLOOKUP(C537,Process!$C$2:$D$14,2))</f>
        <v/>
      </c>
      <c r="E537" s="12"/>
      <c r="F537" s="12"/>
      <c r="G537" s="87"/>
      <c r="H537" s="87"/>
      <c r="K537" s="70"/>
      <c r="L537" s="70"/>
      <c r="N537" s="16" t="str">
        <f t="shared" si="12"/>
        <v/>
      </c>
      <c r="O537" s="19"/>
    </row>
    <row r="538" spans="1:15" x14ac:dyDescent="0.25">
      <c r="A538" s="12"/>
      <c r="B538" s="16" t="str">
        <f>IF(A538="","",VLOOKUP(A538,'Kinara Project Plan'!$B$4:$C$27,2,FALSE))</f>
        <v/>
      </c>
      <c r="C538" s="12"/>
      <c r="D538" s="16" t="str">
        <f>IF(C538="","",VLOOKUP(C538,Process!$C$2:$D$14,2))</f>
        <v/>
      </c>
      <c r="E538" s="12"/>
      <c r="F538" s="12"/>
      <c r="G538" s="87"/>
      <c r="H538" s="87"/>
      <c r="K538" s="70"/>
      <c r="L538" s="70"/>
      <c r="N538" s="16" t="str">
        <f t="shared" si="12"/>
        <v/>
      </c>
      <c r="O538" s="19"/>
    </row>
    <row r="539" spans="1:15" x14ac:dyDescent="0.25">
      <c r="A539" s="12"/>
      <c r="B539" s="16" t="str">
        <f>IF(A539="","",VLOOKUP(A539,'Kinara Project Plan'!$B$4:$C$27,2,FALSE))</f>
        <v/>
      </c>
      <c r="C539" s="12"/>
      <c r="D539" s="16" t="str">
        <f>IF(C539="","",VLOOKUP(C539,Process!$C$2:$D$14,2))</f>
        <v/>
      </c>
      <c r="E539" s="12"/>
      <c r="F539" s="12"/>
      <c r="G539" s="87"/>
      <c r="H539" s="87"/>
      <c r="K539" s="70"/>
      <c r="L539" s="70"/>
      <c r="N539" s="16" t="str">
        <f t="shared" si="12"/>
        <v/>
      </c>
      <c r="O539" s="19"/>
    </row>
    <row r="540" spans="1:15" x14ac:dyDescent="0.25">
      <c r="A540" s="12"/>
      <c r="B540" s="16" t="str">
        <f>IF(A540="","",VLOOKUP(A540,'Kinara Project Plan'!$B$4:$C$27,2,FALSE))</f>
        <v/>
      </c>
      <c r="C540" s="12"/>
      <c r="D540" s="16" t="str">
        <f>IF(C540="","",VLOOKUP(C540,Process!$C$2:$D$14,2))</f>
        <v/>
      </c>
      <c r="E540" s="12"/>
      <c r="F540" s="12"/>
      <c r="G540" s="87"/>
      <c r="H540" s="87"/>
      <c r="K540" s="70"/>
      <c r="L540" s="70"/>
      <c r="N540" s="16" t="str">
        <f t="shared" si="12"/>
        <v/>
      </c>
      <c r="O540" s="19"/>
    </row>
    <row r="541" spans="1:15" x14ac:dyDescent="0.25">
      <c r="A541" s="12"/>
      <c r="B541" s="16" t="str">
        <f>IF(A541="","",VLOOKUP(A541,'Kinara Project Plan'!$B$4:$C$27,2,FALSE))</f>
        <v/>
      </c>
      <c r="C541" s="12"/>
      <c r="D541" s="16" t="str">
        <f>IF(C541="","",VLOOKUP(C541,Process!$C$2:$D$14,2))</f>
        <v/>
      </c>
      <c r="E541" s="12"/>
      <c r="F541" s="12"/>
      <c r="G541" s="87"/>
      <c r="H541" s="87"/>
      <c r="K541" s="70"/>
      <c r="L541" s="70"/>
      <c r="N541" s="16" t="str">
        <f t="shared" si="12"/>
        <v/>
      </c>
      <c r="O541" s="19"/>
    </row>
    <row r="542" spans="1:15" x14ac:dyDescent="0.25">
      <c r="A542" s="12"/>
      <c r="B542" s="16" t="str">
        <f>IF(A542="","",VLOOKUP(A542,'Kinara Project Plan'!$B$4:$C$27,2,FALSE))</f>
        <v/>
      </c>
      <c r="C542" s="12"/>
      <c r="D542" s="16" t="str">
        <f>IF(C542="","",VLOOKUP(C542,Process!$C$2:$D$14,2))</f>
        <v/>
      </c>
      <c r="E542" s="12"/>
      <c r="F542" s="12"/>
      <c r="G542" s="87"/>
      <c r="H542" s="87"/>
      <c r="K542" s="70"/>
      <c r="L542" s="70"/>
      <c r="N542" s="16" t="str">
        <f t="shared" si="12"/>
        <v/>
      </c>
      <c r="O542" s="19"/>
    </row>
    <row r="543" spans="1:15" x14ac:dyDescent="0.25">
      <c r="A543" s="12"/>
      <c r="B543" s="16" t="str">
        <f>IF(A543="","",VLOOKUP(A543,'Kinara Project Plan'!$B$4:$C$27,2,FALSE))</f>
        <v/>
      </c>
      <c r="C543" s="12"/>
      <c r="D543" s="16" t="str">
        <f>IF(C543="","",VLOOKUP(C543,Process!$C$2:$D$14,2))</f>
        <v/>
      </c>
      <c r="E543" s="12"/>
      <c r="F543" s="12"/>
      <c r="G543" s="87"/>
      <c r="H543" s="87"/>
      <c r="K543" s="70"/>
      <c r="L543" s="70"/>
      <c r="N543" s="16" t="str">
        <f t="shared" si="12"/>
        <v/>
      </c>
      <c r="O543" s="19"/>
    </row>
    <row r="544" spans="1:15" x14ac:dyDescent="0.25">
      <c r="A544" s="12"/>
      <c r="B544" s="16" t="str">
        <f>IF(A544="","",VLOOKUP(A544,'Kinara Project Plan'!$B$4:$C$27,2,FALSE))</f>
        <v/>
      </c>
      <c r="C544" s="12"/>
      <c r="D544" s="16" t="str">
        <f>IF(C544="","",VLOOKUP(C544,Process!$C$2:$D$14,2))</f>
        <v/>
      </c>
      <c r="E544" s="12"/>
      <c r="F544" s="12"/>
      <c r="G544" s="87"/>
      <c r="H544" s="87"/>
      <c r="K544" s="70"/>
      <c r="L544" s="70"/>
      <c r="N544" s="16" t="str">
        <f t="shared" si="12"/>
        <v/>
      </c>
      <c r="O544" s="19"/>
    </row>
    <row r="545" spans="1:15" x14ac:dyDescent="0.25">
      <c r="A545" s="12"/>
      <c r="B545" s="16" t="str">
        <f>IF(A545="","",VLOOKUP(A545,'Kinara Project Plan'!$B$4:$C$27,2,FALSE))</f>
        <v/>
      </c>
      <c r="C545" s="12"/>
      <c r="D545" s="16" t="str">
        <f>IF(C545="","",VLOOKUP(C545,Process!$C$2:$D$14,2))</f>
        <v/>
      </c>
      <c r="E545" s="12"/>
      <c r="F545" s="12"/>
      <c r="G545" s="87"/>
      <c r="H545" s="87"/>
      <c r="K545" s="70"/>
      <c r="L545" s="70"/>
      <c r="N545" s="16" t="str">
        <f t="shared" si="12"/>
        <v/>
      </c>
      <c r="O545" s="19"/>
    </row>
    <row r="546" spans="1:15" x14ac:dyDescent="0.25">
      <c r="A546" s="12"/>
      <c r="B546" s="16" t="str">
        <f>IF(A546="","",VLOOKUP(A546,'Kinara Project Plan'!$B$4:$C$27,2,FALSE))</f>
        <v/>
      </c>
      <c r="C546" s="12"/>
      <c r="D546" s="16" t="str">
        <f>IF(C546="","",VLOOKUP(C546,Process!$C$2:$D$14,2))</f>
        <v/>
      </c>
      <c r="E546" s="12"/>
      <c r="F546" s="12"/>
      <c r="G546" s="87"/>
      <c r="H546" s="87"/>
      <c r="K546" s="70"/>
      <c r="L546" s="70"/>
      <c r="N546" s="16" t="str">
        <f t="shared" si="12"/>
        <v/>
      </c>
      <c r="O546" s="19"/>
    </row>
    <row r="547" spans="1:15" x14ac:dyDescent="0.25">
      <c r="A547" s="12"/>
      <c r="B547" s="16" t="str">
        <f>IF(A547="","",VLOOKUP(A547,'Kinara Project Plan'!$B$4:$C$27,2,FALSE))</f>
        <v/>
      </c>
      <c r="C547" s="12"/>
      <c r="D547" s="16" t="str">
        <f>IF(C547="","",VLOOKUP(C547,Process!$C$2:$D$14,2))</f>
        <v/>
      </c>
      <c r="E547" s="12"/>
      <c r="F547" s="12"/>
      <c r="G547" s="87"/>
      <c r="H547" s="87"/>
      <c r="K547" s="70"/>
      <c r="L547" s="70"/>
      <c r="N547" s="16" t="str">
        <f t="shared" si="12"/>
        <v/>
      </c>
      <c r="O547" s="19"/>
    </row>
    <row r="548" spans="1:15" x14ac:dyDescent="0.25">
      <c r="A548" s="12"/>
      <c r="B548" s="16" t="str">
        <f>IF(A548="","",VLOOKUP(A548,'Kinara Project Plan'!$B$4:$C$27,2,FALSE))</f>
        <v/>
      </c>
      <c r="C548" s="12"/>
      <c r="D548" s="16" t="str">
        <f>IF(C548="","",VLOOKUP(C548,Process!$C$2:$D$14,2))</f>
        <v/>
      </c>
      <c r="E548" s="12"/>
      <c r="F548" s="12"/>
      <c r="G548" s="87"/>
      <c r="H548" s="87"/>
      <c r="K548" s="70"/>
      <c r="L548" s="70"/>
      <c r="N548" s="16" t="str">
        <f t="shared" si="12"/>
        <v/>
      </c>
      <c r="O548" s="19"/>
    </row>
    <row r="549" spans="1:15" x14ac:dyDescent="0.25">
      <c r="A549" s="12"/>
      <c r="B549" s="16" t="str">
        <f>IF(A549="","",VLOOKUP(A549,'Kinara Project Plan'!$B$4:$C$27,2,FALSE))</f>
        <v/>
      </c>
      <c r="C549" s="12"/>
      <c r="D549" s="16" t="str">
        <f>IF(C549="","",VLOOKUP(C549,Process!$C$2:$D$14,2))</f>
        <v/>
      </c>
      <c r="E549" s="12"/>
      <c r="F549" s="12"/>
      <c r="G549" s="87"/>
      <c r="H549" s="87"/>
      <c r="K549" s="70"/>
      <c r="L549" s="70"/>
      <c r="N549" s="16" t="str">
        <f t="shared" si="12"/>
        <v/>
      </c>
      <c r="O549" s="19"/>
    </row>
    <row r="550" spans="1:15" x14ac:dyDescent="0.25">
      <c r="A550" s="12"/>
      <c r="B550" s="16" t="str">
        <f>IF(A550="","",VLOOKUP(A550,'Kinara Project Plan'!$B$4:$C$27,2,FALSE))</f>
        <v/>
      </c>
      <c r="C550" s="12"/>
      <c r="D550" s="16" t="str">
        <f>IF(C550="","",VLOOKUP(C550,Process!$C$2:$D$14,2))</f>
        <v/>
      </c>
      <c r="E550" s="12"/>
      <c r="F550" s="12"/>
      <c r="G550" s="87"/>
      <c r="H550" s="87"/>
      <c r="K550" s="70"/>
      <c r="L550" s="70"/>
      <c r="N550" s="16" t="str">
        <f t="shared" si="12"/>
        <v/>
      </c>
      <c r="O550" s="19"/>
    </row>
    <row r="551" spans="1:15" x14ac:dyDescent="0.25">
      <c r="A551" s="12"/>
      <c r="B551" s="16" t="str">
        <f>IF(A551="","",VLOOKUP(A551,'Kinara Project Plan'!$B$4:$C$27,2,FALSE))</f>
        <v/>
      </c>
      <c r="C551" s="12"/>
      <c r="D551" s="16" t="str">
        <f>IF(C551="","",VLOOKUP(C551,Process!$C$2:$D$14,2))</f>
        <v/>
      </c>
      <c r="E551" s="12"/>
      <c r="F551" s="12"/>
      <c r="G551" s="87"/>
      <c r="H551" s="87"/>
      <c r="K551" s="70"/>
      <c r="L551" s="70"/>
      <c r="N551" s="16" t="str">
        <f t="shared" si="12"/>
        <v/>
      </c>
      <c r="O551" s="19"/>
    </row>
    <row r="552" spans="1:15" x14ac:dyDescent="0.25">
      <c r="A552" s="12"/>
      <c r="B552" s="16" t="str">
        <f>IF(A552="","",VLOOKUP(A552,'Kinara Project Plan'!$B$4:$C$27,2,FALSE))</f>
        <v/>
      </c>
      <c r="C552" s="12"/>
      <c r="D552" s="16" t="str">
        <f>IF(C552="","",VLOOKUP(C552,Process!$C$2:$D$14,2))</f>
        <v/>
      </c>
      <c r="E552" s="12"/>
      <c r="F552" s="12"/>
      <c r="G552" s="87"/>
      <c r="H552" s="87"/>
      <c r="K552" s="70"/>
      <c r="L552" s="70"/>
      <c r="N552" s="16" t="str">
        <f t="shared" si="12"/>
        <v/>
      </c>
      <c r="O552" s="19"/>
    </row>
    <row r="553" spans="1:15" x14ac:dyDescent="0.25">
      <c r="A553" s="12"/>
      <c r="B553" s="16" t="str">
        <f>IF(A553="","",VLOOKUP(A553,'Kinara Project Plan'!$B$4:$C$27,2,FALSE))</f>
        <v/>
      </c>
      <c r="C553" s="12"/>
      <c r="D553" s="16" t="str">
        <f>IF(C553="","",VLOOKUP(C553,Process!$C$2:$D$14,2))</f>
        <v/>
      </c>
      <c r="E553" s="12"/>
      <c r="F553" s="12"/>
      <c r="G553" s="87"/>
      <c r="H553" s="87"/>
      <c r="K553" s="70"/>
      <c r="L553" s="70"/>
      <c r="N553" s="16" t="str">
        <f t="shared" si="12"/>
        <v/>
      </c>
      <c r="O553" s="19"/>
    </row>
    <row r="554" spans="1:15" x14ac:dyDescent="0.25">
      <c r="A554" s="12"/>
      <c r="B554" s="16" t="str">
        <f>IF(A554="","",VLOOKUP(A554,'Kinara Project Plan'!$B$4:$C$27,2,FALSE))</f>
        <v/>
      </c>
      <c r="C554" s="12"/>
      <c r="D554" s="16" t="str">
        <f>IF(C554="","",VLOOKUP(C554,Process!$C$2:$D$14,2))</f>
        <v/>
      </c>
      <c r="E554" s="12"/>
      <c r="F554" s="12"/>
      <c r="G554" s="87"/>
      <c r="H554" s="87"/>
      <c r="K554" s="70"/>
      <c r="L554" s="70"/>
      <c r="N554" s="16" t="str">
        <f t="shared" si="12"/>
        <v/>
      </c>
      <c r="O554" s="19"/>
    </row>
    <row r="555" spans="1:15" x14ac:dyDescent="0.25">
      <c r="A555" s="12"/>
      <c r="B555" s="16" t="str">
        <f>IF(A555="","",VLOOKUP(A555,'Kinara Project Plan'!$B$4:$C$27,2,FALSE))</f>
        <v/>
      </c>
      <c r="C555" s="12"/>
      <c r="D555" s="16" t="str">
        <f>IF(C555="","",VLOOKUP(C555,Process!$C$2:$D$14,2))</f>
        <v/>
      </c>
      <c r="E555" s="12"/>
      <c r="F555" s="12"/>
      <c r="G555" s="87"/>
      <c r="H555" s="87"/>
      <c r="K555" s="70"/>
      <c r="L555" s="70"/>
      <c r="N555" s="16" t="str">
        <f t="shared" si="12"/>
        <v/>
      </c>
      <c r="O555" s="19"/>
    </row>
    <row r="556" spans="1:15" x14ac:dyDescent="0.25">
      <c r="A556" s="12"/>
      <c r="B556" s="16" t="str">
        <f>IF(A556="","",VLOOKUP(A556,'Kinara Project Plan'!$B$4:$C$27,2,FALSE))</f>
        <v/>
      </c>
      <c r="C556" s="12"/>
      <c r="D556" s="16" t="str">
        <f>IF(C556="","",VLOOKUP(C556,Process!$C$2:$D$14,2))</f>
        <v/>
      </c>
      <c r="E556" s="12"/>
      <c r="F556" s="12"/>
      <c r="G556" s="87"/>
      <c r="H556" s="87"/>
      <c r="K556" s="70"/>
      <c r="L556" s="70"/>
      <c r="N556" s="16" t="str">
        <f t="shared" si="12"/>
        <v/>
      </c>
      <c r="O556" s="19"/>
    </row>
    <row r="557" spans="1:15" x14ac:dyDescent="0.25">
      <c r="A557" s="12"/>
      <c r="B557" s="16" t="str">
        <f>IF(A557="","",VLOOKUP(A557,'Kinara Project Plan'!$B$4:$C$27,2,FALSE))</f>
        <v/>
      </c>
      <c r="C557" s="12"/>
      <c r="D557" s="16" t="str">
        <f>IF(C557="","",VLOOKUP(C557,Process!$C$2:$D$14,2))</f>
        <v/>
      </c>
      <c r="E557" s="12"/>
      <c r="F557" s="12"/>
      <c r="G557" s="87"/>
      <c r="H557" s="87"/>
      <c r="K557" s="70"/>
      <c r="L557" s="70"/>
      <c r="N557" s="16" t="str">
        <f t="shared" si="12"/>
        <v/>
      </c>
      <c r="O557" s="19"/>
    </row>
    <row r="558" spans="1:15" x14ac:dyDescent="0.25">
      <c r="A558" s="12"/>
      <c r="B558" s="16" t="str">
        <f>IF(A558="","",VLOOKUP(A558,'Kinara Project Plan'!$B$4:$C$27,2,FALSE))</f>
        <v/>
      </c>
      <c r="C558" s="12"/>
      <c r="D558" s="16" t="str">
        <f>IF(C558="","",VLOOKUP(C558,Process!$C$2:$D$14,2))</f>
        <v/>
      </c>
      <c r="E558" s="12"/>
      <c r="F558" s="12"/>
      <c r="G558" s="87"/>
      <c r="H558" s="87"/>
      <c r="K558" s="70"/>
      <c r="L558" s="70"/>
      <c r="N558" s="16" t="str">
        <f t="shared" si="12"/>
        <v/>
      </c>
      <c r="O558" s="19"/>
    </row>
    <row r="559" spans="1:15" x14ac:dyDescent="0.25">
      <c r="A559" s="12"/>
      <c r="B559" s="16" t="str">
        <f>IF(A559="","",VLOOKUP(A559,'Kinara Project Plan'!$B$4:$C$27,2,FALSE))</f>
        <v/>
      </c>
      <c r="C559" s="12"/>
      <c r="D559" s="16" t="str">
        <f>IF(C559="","",VLOOKUP(C559,Process!$C$2:$D$14,2))</f>
        <v/>
      </c>
      <c r="E559" s="12"/>
      <c r="F559" s="12"/>
      <c r="G559" s="87"/>
      <c r="H559" s="87"/>
      <c r="K559" s="70"/>
      <c r="L559" s="70"/>
      <c r="N559" s="16" t="str">
        <f t="shared" si="12"/>
        <v/>
      </c>
      <c r="O559" s="19"/>
    </row>
    <row r="560" spans="1:15" x14ac:dyDescent="0.25">
      <c r="A560" s="12"/>
      <c r="B560" s="16" t="str">
        <f>IF(A560="","",VLOOKUP(A560,'Kinara Project Plan'!$B$4:$C$27,2,FALSE))</f>
        <v/>
      </c>
      <c r="C560" s="12"/>
      <c r="D560" s="16" t="str">
        <f>IF(C560="","",VLOOKUP(C560,Process!$C$2:$D$14,2))</f>
        <v/>
      </c>
      <c r="E560" s="12"/>
      <c r="F560" s="12"/>
      <c r="G560" s="87"/>
      <c r="H560" s="87"/>
      <c r="K560" s="70"/>
      <c r="L560" s="70"/>
      <c r="N560" s="16" t="str">
        <f t="shared" si="12"/>
        <v/>
      </c>
      <c r="O560" s="19"/>
    </row>
    <row r="561" spans="1:15" x14ac:dyDescent="0.25">
      <c r="A561" s="12"/>
      <c r="B561" s="16" t="str">
        <f>IF(A561="","",VLOOKUP(A561,'Kinara Project Plan'!$B$4:$C$27,2,FALSE))</f>
        <v/>
      </c>
      <c r="C561" s="12"/>
      <c r="D561" s="16" t="str">
        <f>IF(C561="","",VLOOKUP(C561,Process!$C$2:$D$14,2))</f>
        <v/>
      </c>
      <c r="E561" s="12"/>
      <c r="F561" s="12"/>
      <c r="G561" s="87"/>
      <c r="H561" s="87"/>
      <c r="K561" s="70"/>
      <c r="L561" s="70"/>
      <c r="N561" s="16" t="str">
        <f t="shared" si="12"/>
        <v/>
      </c>
      <c r="O561" s="19"/>
    </row>
    <row r="562" spans="1:15" x14ac:dyDescent="0.25">
      <c r="A562" s="12"/>
      <c r="B562" s="16" t="str">
        <f>IF(A562="","",VLOOKUP(A562,'Kinara Project Plan'!$B$4:$C$27,2,FALSE))</f>
        <v/>
      </c>
      <c r="C562" s="12"/>
      <c r="D562" s="16" t="str">
        <f>IF(C562="","",VLOOKUP(C562,Process!$C$2:$D$14,2))</f>
        <v/>
      </c>
      <c r="E562" s="12"/>
      <c r="F562" s="12"/>
      <c r="G562" s="87"/>
      <c r="H562" s="87"/>
      <c r="K562" s="70"/>
      <c r="L562" s="70"/>
      <c r="N562" s="16" t="str">
        <f t="shared" si="12"/>
        <v/>
      </c>
      <c r="O562" s="19"/>
    </row>
    <row r="563" spans="1:15" x14ac:dyDescent="0.25">
      <c r="A563" s="12"/>
      <c r="B563" s="16" t="str">
        <f>IF(A563="","",VLOOKUP(A563,'Kinara Project Plan'!$B$4:$C$27,2,FALSE))</f>
        <v/>
      </c>
      <c r="C563" s="12"/>
      <c r="D563" s="16" t="str">
        <f>IF(C563="","",VLOOKUP(C563,Process!$C$2:$D$14,2))</f>
        <v/>
      </c>
      <c r="E563" s="12"/>
      <c r="F563" s="12"/>
      <c r="G563" s="87"/>
      <c r="H563" s="87"/>
      <c r="K563" s="70"/>
      <c r="L563" s="70"/>
      <c r="N563" s="16" t="str">
        <f t="shared" si="12"/>
        <v/>
      </c>
      <c r="O563" s="19"/>
    </row>
    <row r="564" spans="1:15" x14ac:dyDescent="0.25">
      <c r="A564" s="12"/>
      <c r="B564" s="16" t="str">
        <f>IF(A564="","",VLOOKUP(A564,'Kinara Project Plan'!$B$4:$C$27,2,FALSE))</f>
        <v/>
      </c>
      <c r="C564" s="12"/>
      <c r="D564" s="16" t="str">
        <f>IF(C564="","",VLOOKUP(C564,Process!$C$2:$D$14,2))</f>
        <v/>
      </c>
      <c r="E564" s="12"/>
      <c r="F564" s="12"/>
      <c r="G564" s="87"/>
      <c r="H564" s="87"/>
      <c r="K564" s="70"/>
      <c r="L564" s="70"/>
      <c r="N564" s="16" t="str">
        <f t="shared" si="12"/>
        <v/>
      </c>
      <c r="O564" s="19"/>
    </row>
    <row r="565" spans="1:15" x14ac:dyDescent="0.25">
      <c r="A565" s="12"/>
      <c r="B565" s="16" t="str">
        <f>IF(A565="","",VLOOKUP(A565,'Kinara Project Plan'!$B$4:$C$27,2,FALSE))</f>
        <v/>
      </c>
      <c r="C565" s="12"/>
      <c r="D565" s="16" t="str">
        <f>IF(C565="","",VLOOKUP(C565,Process!$C$2:$D$14,2))</f>
        <v/>
      </c>
      <c r="E565" s="12"/>
      <c r="F565" s="12"/>
      <c r="G565" s="87"/>
      <c r="H565" s="87"/>
      <c r="K565" s="70"/>
      <c r="L565" s="70"/>
      <c r="N565" s="16" t="str">
        <f t="shared" si="12"/>
        <v/>
      </c>
      <c r="O565" s="19"/>
    </row>
    <row r="566" spans="1:15" x14ac:dyDescent="0.25">
      <c r="A566" s="12"/>
      <c r="B566" s="16" t="str">
        <f>IF(A566="","",VLOOKUP(A566,'Kinara Project Plan'!$B$4:$C$27,2,FALSE))</f>
        <v/>
      </c>
      <c r="C566" s="12"/>
      <c r="D566" s="16" t="str">
        <f>IF(C566="","",VLOOKUP(C566,Process!$C$2:$D$14,2))</f>
        <v/>
      </c>
      <c r="E566" s="12"/>
      <c r="F566" s="12"/>
      <c r="G566" s="87"/>
      <c r="H566" s="87"/>
      <c r="K566" s="70"/>
      <c r="L566" s="70"/>
      <c r="N566" s="16" t="str">
        <f t="shared" si="12"/>
        <v/>
      </c>
      <c r="O566" s="19"/>
    </row>
    <row r="567" spans="1:15" x14ac:dyDescent="0.25">
      <c r="A567" s="12"/>
      <c r="B567" s="16" t="str">
        <f>IF(A567="","",VLOOKUP(A567,'Kinara Project Plan'!$B$4:$C$27,2,FALSE))</f>
        <v/>
      </c>
      <c r="C567" s="12"/>
      <c r="D567" s="16" t="str">
        <f>IF(C567="","",VLOOKUP(C567,Process!$C$2:$D$14,2))</f>
        <v/>
      </c>
      <c r="E567" s="12"/>
      <c r="F567" s="12"/>
      <c r="G567" s="87"/>
      <c r="H567" s="87"/>
      <c r="K567" s="70"/>
      <c r="L567" s="70"/>
      <c r="N567" s="16" t="str">
        <f t="shared" si="12"/>
        <v/>
      </c>
      <c r="O567" s="19"/>
    </row>
    <row r="568" spans="1:15" x14ac:dyDescent="0.25">
      <c r="A568" s="12"/>
      <c r="B568" s="16" t="str">
        <f>IF(A568="","",VLOOKUP(A568,'Kinara Project Plan'!$B$4:$C$27,2,FALSE))</f>
        <v/>
      </c>
      <c r="C568" s="12"/>
      <c r="D568" s="16" t="str">
        <f>IF(C568="","",VLOOKUP(C568,Process!$C$2:$D$14,2))</f>
        <v/>
      </c>
      <c r="E568" s="12"/>
      <c r="F568" s="12"/>
      <c r="G568" s="87"/>
      <c r="H568" s="87"/>
      <c r="K568" s="70"/>
      <c r="L568" s="70"/>
      <c r="N568" s="16" t="str">
        <f t="shared" si="12"/>
        <v/>
      </c>
      <c r="O568" s="19"/>
    </row>
    <row r="569" spans="1:15" x14ac:dyDescent="0.25">
      <c r="A569" s="12"/>
      <c r="B569" s="16" t="str">
        <f>IF(A569="","",VLOOKUP(A569,'Kinara Project Plan'!$B$4:$C$27,2,FALSE))</f>
        <v/>
      </c>
      <c r="C569" s="12"/>
      <c r="D569" s="16" t="str">
        <f>IF(C569="","",VLOOKUP(C569,Process!$C$2:$D$14,2))</f>
        <v/>
      </c>
      <c r="E569" s="12"/>
      <c r="F569" s="12"/>
      <c r="G569" s="87"/>
      <c r="H569" s="87"/>
      <c r="K569" s="70"/>
      <c r="L569" s="70"/>
      <c r="N569" s="16" t="str">
        <f t="shared" si="12"/>
        <v/>
      </c>
      <c r="O569" s="19"/>
    </row>
    <row r="570" spans="1:15" x14ac:dyDescent="0.25">
      <c r="A570" s="12"/>
      <c r="B570" s="16" t="str">
        <f>IF(A570="","",VLOOKUP(A570,'Kinara Project Plan'!$B$4:$C$27,2,FALSE))</f>
        <v/>
      </c>
      <c r="C570" s="12"/>
      <c r="D570" s="16" t="str">
        <f>IF(C570="","",VLOOKUP(C570,Process!$C$2:$D$14,2))</f>
        <v/>
      </c>
      <c r="E570" s="12"/>
      <c r="F570" s="12"/>
      <c r="G570" s="87"/>
      <c r="H570" s="87"/>
      <c r="K570" s="70"/>
      <c r="L570" s="70"/>
      <c r="N570" s="16" t="str">
        <f t="shared" si="12"/>
        <v/>
      </c>
      <c r="O570" s="19"/>
    </row>
    <row r="571" spans="1:15" x14ac:dyDescent="0.25">
      <c r="A571" s="12"/>
      <c r="B571" s="16" t="str">
        <f>IF(A571="","",VLOOKUP(A571,'Kinara Project Plan'!$B$4:$C$27,2,FALSE))</f>
        <v/>
      </c>
      <c r="C571" s="12"/>
      <c r="D571" s="16" t="str">
        <f>IF(C571="","",VLOOKUP(C571,Process!$C$2:$D$14,2))</f>
        <v/>
      </c>
      <c r="E571" s="12"/>
      <c r="F571" s="12"/>
      <c r="G571" s="87"/>
      <c r="H571" s="87"/>
      <c r="K571" s="70"/>
      <c r="L571" s="70"/>
      <c r="N571" s="16" t="str">
        <f t="shared" si="12"/>
        <v/>
      </c>
      <c r="O571" s="19"/>
    </row>
    <row r="572" spans="1:15" x14ac:dyDescent="0.25">
      <c r="A572" s="12"/>
      <c r="B572" s="16" t="str">
        <f>IF(A572="","",VLOOKUP(A572,'Kinara Project Plan'!$B$4:$C$27,2,FALSE))</f>
        <v/>
      </c>
      <c r="C572" s="12"/>
      <c r="D572" s="16" t="str">
        <f>IF(C572="","",VLOOKUP(C572,Process!$C$2:$D$14,2))</f>
        <v/>
      </c>
      <c r="E572" s="12"/>
      <c r="F572" s="12"/>
      <c r="G572" s="87"/>
      <c r="H572" s="87"/>
      <c r="K572" s="70"/>
      <c r="L572" s="70"/>
      <c r="N572" s="16" t="str">
        <f t="shared" si="12"/>
        <v/>
      </c>
      <c r="O572" s="19"/>
    </row>
    <row r="573" spans="1:15" x14ac:dyDescent="0.25">
      <c r="A573" s="12"/>
      <c r="B573" s="16" t="str">
        <f>IF(A573="","",VLOOKUP(A573,'Kinara Project Plan'!$B$4:$C$27,2,FALSE))</f>
        <v/>
      </c>
      <c r="C573" s="12"/>
      <c r="D573" s="16" t="str">
        <f>IF(C573="","",VLOOKUP(C573,Process!$C$2:$D$14,2))</f>
        <v/>
      </c>
      <c r="E573" s="12"/>
      <c r="F573" s="12"/>
      <c r="G573" s="87"/>
      <c r="H573" s="87"/>
      <c r="K573" s="70"/>
      <c r="L573" s="70"/>
      <c r="N573" s="16" t="str">
        <f t="shared" si="12"/>
        <v/>
      </c>
      <c r="O573" s="19"/>
    </row>
    <row r="574" spans="1:15" x14ac:dyDescent="0.25">
      <c r="A574" s="12"/>
      <c r="B574" s="16" t="str">
        <f>IF(A574="","",VLOOKUP(A574,'Kinara Project Plan'!$B$4:$C$27,2,FALSE))</f>
        <v/>
      </c>
      <c r="C574" s="12"/>
      <c r="D574" s="16" t="str">
        <f>IF(C574="","",VLOOKUP(C574,Process!$C$2:$D$14,2))</f>
        <v/>
      </c>
      <c r="E574" s="12"/>
      <c r="F574" s="12"/>
      <c r="G574" s="87"/>
      <c r="H574" s="87"/>
      <c r="K574" s="70"/>
      <c r="L574" s="70"/>
      <c r="N574" s="16" t="str">
        <f t="shared" si="12"/>
        <v/>
      </c>
      <c r="O574" s="19"/>
    </row>
    <row r="575" spans="1:15" x14ac:dyDescent="0.25">
      <c r="A575" s="12"/>
      <c r="B575" s="16" t="str">
        <f>IF(A575="","",VLOOKUP(A575,'Kinara Project Plan'!$B$4:$C$27,2,FALSE))</f>
        <v/>
      </c>
      <c r="C575" s="12"/>
      <c r="D575" s="16" t="str">
        <f>IF(C575="","",VLOOKUP(C575,Process!$C$2:$D$14,2))</f>
        <v/>
      </c>
      <c r="E575" s="12"/>
      <c r="F575" s="12"/>
      <c r="G575" s="87"/>
      <c r="H575" s="87"/>
      <c r="K575" s="70"/>
      <c r="L575" s="70"/>
      <c r="N575" s="16" t="str">
        <f t="shared" si="12"/>
        <v/>
      </c>
      <c r="O575" s="19"/>
    </row>
    <row r="576" spans="1:15" x14ac:dyDescent="0.25">
      <c r="A576" s="12"/>
      <c r="B576" s="16" t="str">
        <f>IF(A576="","",VLOOKUP(A576,'Kinara Project Plan'!$B$4:$C$27,2,FALSE))</f>
        <v/>
      </c>
      <c r="C576" s="12"/>
      <c r="D576" s="16" t="str">
        <f>IF(C576="","",VLOOKUP(C576,Process!$C$2:$D$14,2))</f>
        <v/>
      </c>
      <c r="E576" s="12"/>
      <c r="F576" s="12"/>
      <c r="G576" s="87"/>
      <c r="H576" s="87"/>
      <c r="K576" s="70"/>
      <c r="L576" s="70"/>
      <c r="N576" s="16" t="str">
        <f t="shared" si="12"/>
        <v/>
      </c>
      <c r="O576" s="19"/>
    </row>
    <row r="577" spans="1:15" x14ac:dyDescent="0.25">
      <c r="A577" s="12"/>
      <c r="B577" s="16" t="str">
        <f>IF(A577="","",VLOOKUP(A577,'Kinara Project Plan'!$B$4:$C$27,2,FALSE))</f>
        <v/>
      </c>
      <c r="C577" s="12"/>
      <c r="D577" s="16" t="str">
        <f>IF(C577="","",VLOOKUP(C577,Process!$C$2:$D$14,2))</f>
        <v/>
      </c>
      <c r="E577" s="12"/>
      <c r="F577" s="12"/>
      <c r="G577" s="87"/>
      <c r="H577" s="87"/>
      <c r="K577" s="70"/>
      <c r="L577" s="70"/>
      <c r="N577" s="16" t="str">
        <f t="shared" si="12"/>
        <v/>
      </c>
      <c r="O577" s="19"/>
    </row>
    <row r="578" spans="1:15" x14ac:dyDescent="0.25">
      <c r="A578" s="12"/>
      <c r="B578" s="16" t="str">
        <f>IF(A578="","",VLOOKUP(A578,'Kinara Project Plan'!$B$4:$C$27,2,FALSE))</f>
        <v/>
      </c>
      <c r="C578" s="12"/>
      <c r="D578" s="16" t="str">
        <f>IF(C578="","",VLOOKUP(C578,Process!$C$2:$D$14,2))</f>
        <v/>
      </c>
      <c r="E578" s="12"/>
      <c r="F578" s="12"/>
      <c r="G578" s="87"/>
      <c r="H578" s="87"/>
      <c r="K578" s="70"/>
      <c r="L578" s="70"/>
      <c r="N578" s="16" t="str">
        <f t="shared" si="12"/>
        <v/>
      </c>
      <c r="O578" s="19"/>
    </row>
    <row r="579" spans="1:15" x14ac:dyDescent="0.25">
      <c r="A579" s="12"/>
      <c r="B579" s="16" t="str">
        <f>IF(A579="","",VLOOKUP(A579,'Kinara Project Plan'!$B$4:$C$27,2,FALSE))</f>
        <v/>
      </c>
      <c r="C579" s="12"/>
      <c r="D579" s="16" t="str">
        <f>IF(C579="","",VLOOKUP(C579,Process!$C$2:$D$14,2))</f>
        <v/>
      </c>
      <c r="E579" s="12"/>
      <c r="F579" s="12"/>
      <c r="G579" s="87"/>
      <c r="H579" s="87"/>
      <c r="K579" s="70"/>
      <c r="L579" s="70"/>
      <c r="N579" s="16" t="str">
        <f t="shared" si="12"/>
        <v/>
      </c>
      <c r="O579" s="19"/>
    </row>
    <row r="580" spans="1:15" x14ac:dyDescent="0.25">
      <c r="A580" s="12"/>
      <c r="B580" s="16" t="str">
        <f>IF(A580="","",VLOOKUP(A580,'Kinara Project Plan'!$B$4:$C$27,2,FALSE))</f>
        <v/>
      </c>
      <c r="C580" s="12"/>
      <c r="D580" s="16" t="str">
        <f>IF(C580="","",VLOOKUP(C580,Process!$C$2:$D$14,2))</f>
        <v/>
      </c>
      <c r="E580" s="12"/>
      <c r="F580" s="12"/>
      <c r="G580" s="87"/>
      <c r="H580" s="87"/>
      <c r="K580" s="70"/>
      <c r="L580" s="70"/>
      <c r="N580" s="16" t="str">
        <f t="shared" si="12"/>
        <v/>
      </c>
      <c r="O580" s="19"/>
    </row>
    <row r="581" spans="1:15" x14ac:dyDescent="0.25">
      <c r="A581" s="12"/>
      <c r="B581" s="16" t="str">
        <f>IF(A581="","",VLOOKUP(A581,'Kinara Project Plan'!$B$4:$C$27,2,FALSE))</f>
        <v/>
      </c>
      <c r="C581" s="12"/>
      <c r="D581" s="16" t="str">
        <f>IF(C581="","",VLOOKUP(C581,Process!$C$2:$D$14,2))</f>
        <v/>
      </c>
      <c r="E581" s="12"/>
      <c r="F581" s="12"/>
      <c r="G581" s="87"/>
      <c r="H581" s="87"/>
      <c r="K581" s="70"/>
      <c r="L581" s="70"/>
      <c r="N581" s="16" t="str">
        <f t="shared" si="12"/>
        <v/>
      </c>
      <c r="O581" s="19"/>
    </row>
    <row r="582" spans="1:15" x14ac:dyDescent="0.25">
      <c r="A582" s="12"/>
      <c r="B582" s="16" t="str">
        <f>IF(A582="","",VLOOKUP(A582,'Kinara Project Plan'!$B$4:$C$27,2,FALSE))</f>
        <v/>
      </c>
      <c r="C582" s="12"/>
      <c r="D582" s="16" t="str">
        <f>IF(C582="","",VLOOKUP(C582,Process!$C$2:$D$14,2))</f>
        <v/>
      </c>
      <c r="E582" s="12"/>
      <c r="F582" s="12"/>
      <c r="G582" s="87"/>
      <c r="H582" s="87"/>
      <c r="K582" s="70"/>
      <c r="L582" s="70"/>
      <c r="N582" s="16" t="str">
        <f t="shared" si="12"/>
        <v/>
      </c>
      <c r="O582" s="19"/>
    </row>
    <row r="583" spans="1:15" x14ac:dyDescent="0.25">
      <c r="A583" s="12"/>
      <c r="B583" s="16" t="str">
        <f>IF(A583="","",VLOOKUP(A583,'Kinara Project Plan'!$B$4:$C$27,2,FALSE))</f>
        <v/>
      </c>
      <c r="C583" s="12"/>
      <c r="D583" s="16" t="str">
        <f>IF(C583="","",VLOOKUP(C583,Process!$C$2:$D$14,2))</f>
        <v/>
      </c>
      <c r="E583" s="12"/>
      <c r="F583" s="12"/>
      <c r="G583" s="87"/>
      <c r="H583" s="87"/>
      <c r="K583" s="70"/>
      <c r="L583" s="70"/>
      <c r="N583" s="16" t="str">
        <f t="shared" si="12"/>
        <v/>
      </c>
      <c r="O583" s="19"/>
    </row>
    <row r="584" spans="1:15" x14ac:dyDescent="0.25">
      <c r="A584" s="12"/>
      <c r="B584" s="16" t="str">
        <f>IF(A584="","",VLOOKUP(A584,'Kinara Project Plan'!$B$4:$C$27,2,FALSE))</f>
        <v/>
      </c>
      <c r="C584" s="12"/>
      <c r="D584" s="16" t="str">
        <f>IF(C584="","",VLOOKUP(C584,Process!$C$2:$D$14,2))</f>
        <v/>
      </c>
      <c r="E584" s="12"/>
      <c r="F584" s="12"/>
      <c r="G584" s="87"/>
      <c r="H584" s="87"/>
      <c r="K584" s="70"/>
      <c r="L584" s="70"/>
      <c r="N584" s="16" t="str">
        <f t="shared" si="12"/>
        <v/>
      </c>
      <c r="O584" s="19"/>
    </row>
    <row r="585" spans="1:15" x14ac:dyDescent="0.25">
      <c r="A585" s="12"/>
      <c r="B585" s="16" t="str">
        <f>IF(A585="","",VLOOKUP(A585,'Kinara Project Plan'!$B$4:$C$27,2,FALSE))</f>
        <v/>
      </c>
      <c r="C585" s="12"/>
      <c r="D585" s="16" t="str">
        <f>IF(C585="","",VLOOKUP(C585,Process!$C$2:$D$14,2))</f>
        <v/>
      </c>
      <c r="E585" s="12"/>
      <c r="F585" s="12"/>
      <c r="G585" s="87"/>
      <c r="H585" s="87"/>
      <c r="K585" s="70"/>
      <c r="L585" s="70"/>
      <c r="N585" s="16" t="str">
        <f t="shared" ref="N585:N648" si="13">IF(A585="","",IF(I585="","Pending",IF(J585="","WIP","Completed")))</f>
        <v/>
      </c>
      <c r="O585" s="19"/>
    </row>
    <row r="586" spans="1:15" x14ac:dyDescent="0.25">
      <c r="A586" s="12"/>
      <c r="B586" s="16" t="str">
        <f>IF(A586="","",VLOOKUP(A586,'Kinara Project Plan'!$B$4:$C$27,2,FALSE))</f>
        <v/>
      </c>
      <c r="C586" s="12"/>
      <c r="D586" s="16" t="str">
        <f>IF(C586="","",VLOOKUP(C586,Process!$C$2:$D$14,2))</f>
        <v/>
      </c>
      <c r="E586" s="12"/>
      <c r="F586" s="12"/>
      <c r="G586" s="87"/>
      <c r="H586" s="87"/>
      <c r="K586" s="70"/>
      <c r="L586" s="70"/>
      <c r="N586" s="16" t="str">
        <f t="shared" si="13"/>
        <v/>
      </c>
      <c r="O586" s="19"/>
    </row>
    <row r="587" spans="1:15" x14ac:dyDescent="0.25">
      <c r="A587" s="12"/>
      <c r="B587" s="16" t="str">
        <f>IF(A587="","",VLOOKUP(A587,'Kinara Project Plan'!$B$4:$C$27,2,FALSE))</f>
        <v/>
      </c>
      <c r="C587" s="12"/>
      <c r="D587" s="16" t="str">
        <f>IF(C587="","",VLOOKUP(C587,Process!$C$2:$D$14,2))</f>
        <v/>
      </c>
      <c r="E587" s="12"/>
      <c r="F587" s="12"/>
      <c r="G587" s="87"/>
      <c r="H587" s="87"/>
      <c r="K587" s="70"/>
      <c r="L587" s="70"/>
      <c r="N587" s="16" t="str">
        <f t="shared" si="13"/>
        <v/>
      </c>
      <c r="O587" s="19"/>
    </row>
    <row r="588" spans="1:15" x14ac:dyDescent="0.25">
      <c r="A588" s="12"/>
      <c r="B588" s="16" t="str">
        <f>IF(A588="","",VLOOKUP(A588,'Kinara Project Plan'!$B$4:$C$27,2,FALSE))</f>
        <v/>
      </c>
      <c r="C588" s="12"/>
      <c r="D588" s="16" t="str">
        <f>IF(C588="","",VLOOKUP(C588,Process!$C$2:$D$14,2))</f>
        <v/>
      </c>
      <c r="E588" s="12"/>
      <c r="F588" s="12"/>
      <c r="G588" s="87"/>
      <c r="H588" s="87"/>
      <c r="K588" s="70"/>
      <c r="L588" s="70"/>
      <c r="N588" s="16" t="str">
        <f t="shared" si="13"/>
        <v/>
      </c>
      <c r="O588" s="19"/>
    </row>
    <row r="589" spans="1:15" x14ac:dyDescent="0.25">
      <c r="A589" s="12"/>
      <c r="B589" s="16" t="str">
        <f>IF(A589="","",VLOOKUP(A589,'Kinara Project Plan'!$B$4:$C$27,2,FALSE))</f>
        <v/>
      </c>
      <c r="C589" s="12"/>
      <c r="D589" s="16" t="str">
        <f>IF(C589="","",VLOOKUP(C589,Process!$C$2:$D$14,2))</f>
        <v/>
      </c>
      <c r="E589" s="12"/>
      <c r="F589" s="12"/>
      <c r="G589" s="87"/>
      <c r="H589" s="87"/>
      <c r="K589" s="70"/>
      <c r="L589" s="70"/>
      <c r="N589" s="16" t="str">
        <f t="shared" si="13"/>
        <v/>
      </c>
      <c r="O589" s="19"/>
    </row>
    <row r="590" spans="1:15" x14ac:dyDescent="0.25">
      <c r="A590" s="12"/>
      <c r="B590" s="16" t="str">
        <f>IF(A590="","",VLOOKUP(A590,'Kinara Project Plan'!$B$4:$C$27,2,FALSE))</f>
        <v/>
      </c>
      <c r="C590" s="12"/>
      <c r="D590" s="16" t="str">
        <f>IF(C590="","",VLOOKUP(C590,Process!$C$2:$D$14,2))</f>
        <v/>
      </c>
      <c r="E590" s="12"/>
      <c r="F590" s="12"/>
      <c r="G590" s="87"/>
      <c r="H590" s="87"/>
      <c r="K590" s="70"/>
      <c r="L590" s="70"/>
      <c r="N590" s="16" t="str">
        <f t="shared" si="13"/>
        <v/>
      </c>
      <c r="O590" s="19"/>
    </row>
    <row r="591" spans="1:15" x14ac:dyDescent="0.25">
      <c r="A591" s="12"/>
      <c r="B591" s="16" t="str">
        <f>IF(A591="","",VLOOKUP(A591,'Kinara Project Plan'!$B$4:$C$27,2,FALSE))</f>
        <v/>
      </c>
      <c r="C591" s="12"/>
      <c r="D591" s="16" t="str">
        <f>IF(C591="","",VLOOKUP(C591,Process!$C$2:$D$14,2))</f>
        <v/>
      </c>
      <c r="E591" s="12"/>
      <c r="F591" s="12"/>
      <c r="G591" s="87"/>
      <c r="H591" s="87"/>
      <c r="K591" s="70"/>
      <c r="L591" s="70"/>
      <c r="N591" s="16" t="str">
        <f t="shared" si="13"/>
        <v/>
      </c>
      <c r="O591" s="19"/>
    </row>
    <row r="592" spans="1:15" x14ac:dyDescent="0.25">
      <c r="A592" s="12"/>
      <c r="B592" s="16" t="str">
        <f>IF(A592="","",VLOOKUP(A592,'Kinara Project Plan'!$B$4:$C$27,2,FALSE))</f>
        <v/>
      </c>
      <c r="C592" s="12"/>
      <c r="D592" s="16" t="str">
        <f>IF(C592="","",VLOOKUP(C592,Process!$C$2:$D$14,2))</f>
        <v/>
      </c>
      <c r="E592" s="12"/>
      <c r="F592" s="12"/>
      <c r="G592" s="87"/>
      <c r="H592" s="87"/>
      <c r="K592" s="70"/>
      <c r="L592" s="70"/>
      <c r="N592" s="16" t="str">
        <f t="shared" si="13"/>
        <v/>
      </c>
      <c r="O592" s="19"/>
    </row>
    <row r="593" spans="1:15" x14ac:dyDescent="0.25">
      <c r="A593" s="12"/>
      <c r="B593" s="16" t="str">
        <f>IF(A593="","",VLOOKUP(A593,'Kinara Project Plan'!$B$4:$C$27,2,FALSE))</f>
        <v/>
      </c>
      <c r="C593" s="12"/>
      <c r="D593" s="16" t="str">
        <f>IF(C593="","",VLOOKUP(C593,Process!$C$2:$D$14,2))</f>
        <v/>
      </c>
      <c r="E593" s="12"/>
      <c r="F593" s="12"/>
      <c r="G593" s="87"/>
      <c r="H593" s="87"/>
      <c r="K593" s="70"/>
      <c r="L593" s="70"/>
      <c r="N593" s="16" t="str">
        <f t="shared" si="13"/>
        <v/>
      </c>
      <c r="O593" s="19"/>
    </row>
    <row r="594" spans="1:15" x14ac:dyDescent="0.25">
      <c r="A594" s="12"/>
      <c r="B594" s="16" t="str">
        <f>IF(A594="","",VLOOKUP(A594,'Kinara Project Plan'!$B$4:$C$27,2,FALSE))</f>
        <v/>
      </c>
      <c r="C594" s="12"/>
      <c r="D594" s="16" t="str">
        <f>IF(C594="","",VLOOKUP(C594,Process!$C$2:$D$14,2))</f>
        <v/>
      </c>
      <c r="E594" s="12"/>
      <c r="F594" s="12"/>
      <c r="G594" s="87"/>
      <c r="H594" s="87"/>
      <c r="K594" s="70"/>
      <c r="L594" s="70"/>
      <c r="N594" s="16" t="str">
        <f t="shared" si="13"/>
        <v/>
      </c>
      <c r="O594" s="19"/>
    </row>
    <row r="595" spans="1:15" x14ac:dyDescent="0.25">
      <c r="A595" s="12"/>
      <c r="B595" s="16" t="str">
        <f>IF(A595="","",VLOOKUP(A595,'Kinara Project Plan'!$B$4:$C$27,2,FALSE))</f>
        <v/>
      </c>
      <c r="C595" s="12"/>
      <c r="D595" s="16" t="str">
        <f>IF(C595="","",VLOOKUP(C595,Process!$C$2:$D$14,2))</f>
        <v/>
      </c>
      <c r="E595" s="12"/>
      <c r="F595" s="12"/>
      <c r="G595" s="87"/>
      <c r="H595" s="87"/>
      <c r="K595" s="70"/>
      <c r="L595" s="70"/>
      <c r="N595" s="16" t="str">
        <f t="shared" si="13"/>
        <v/>
      </c>
      <c r="O595" s="19"/>
    </row>
    <row r="596" spans="1:15" x14ac:dyDescent="0.25">
      <c r="A596" s="12"/>
      <c r="B596" s="16" t="str">
        <f>IF(A596="","",VLOOKUP(A596,'Kinara Project Plan'!$B$4:$C$27,2,FALSE))</f>
        <v/>
      </c>
      <c r="C596" s="12"/>
      <c r="D596" s="16" t="str">
        <f>IF(C596="","",VLOOKUP(C596,Process!$C$2:$D$14,2))</f>
        <v/>
      </c>
      <c r="E596" s="12"/>
      <c r="F596" s="12"/>
      <c r="G596" s="87"/>
      <c r="H596" s="87"/>
      <c r="K596" s="70"/>
      <c r="L596" s="70"/>
      <c r="N596" s="16" t="str">
        <f t="shared" si="13"/>
        <v/>
      </c>
      <c r="O596" s="19"/>
    </row>
    <row r="597" spans="1:15" x14ac:dyDescent="0.25">
      <c r="A597" s="12"/>
      <c r="B597" s="16" t="str">
        <f>IF(A597="","",VLOOKUP(A597,'Kinara Project Plan'!$B$4:$C$27,2,FALSE))</f>
        <v/>
      </c>
      <c r="C597" s="12"/>
      <c r="D597" s="16" t="str">
        <f>IF(C597="","",VLOOKUP(C597,Process!$C$2:$D$14,2))</f>
        <v/>
      </c>
      <c r="E597" s="12"/>
      <c r="F597" s="12"/>
      <c r="G597" s="87"/>
      <c r="H597" s="87"/>
      <c r="K597" s="70"/>
      <c r="L597" s="70"/>
      <c r="N597" s="16" t="str">
        <f t="shared" si="13"/>
        <v/>
      </c>
      <c r="O597" s="19"/>
    </row>
    <row r="598" spans="1:15" x14ac:dyDescent="0.25">
      <c r="A598" s="12"/>
      <c r="B598" s="16" t="str">
        <f>IF(A598="","",VLOOKUP(A598,'Kinara Project Plan'!$B$4:$C$27,2,FALSE))</f>
        <v/>
      </c>
      <c r="C598" s="12"/>
      <c r="D598" s="16" t="str">
        <f>IF(C598="","",VLOOKUP(C598,Process!$C$2:$D$14,2))</f>
        <v/>
      </c>
      <c r="E598" s="12"/>
      <c r="F598" s="12"/>
      <c r="G598" s="87"/>
      <c r="H598" s="87"/>
      <c r="K598" s="70"/>
      <c r="L598" s="70"/>
      <c r="N598" s="16" t="str">
        <f t="shared" si="13"/>
        <v/>
      </c>
      <c r="O598" s="19"/>
    </row>
    <row r="599" spans="1:15" x14ac:dyDescent="0.25">
      <c r="A599" s="12"/>
      <c r="B599" s="16" t="str">
        <f>IF(A599="","",VLOOKUP(A599,'Kinara Project Plan'!$B$4:$C$27,2,FALSE))</f>
        <v/>
      </c>
      <c r="C599" s="12"/>
      <c r="D599" s="16" t="str">
        <f>IF(C599="","",VLOOKUP(C599,Process!$C$2:$D$14,2))</f>
        <v/>
      </c>
      <c r="E599" s="12"/>
      <c r="F599" s="12"/>
      <c r="G599" s="87"/>
      <c r="H599" s="87"/>
      <c r="K599" s="70"/>
      <c r="L599" s="70"/>
      <c r="N599" s="16" t="str">
        <f t="shared" si="13"/>
        <v/>
      </c>
      <c r="O599" s="19"/>
    </row>
    <row r="600" spans="1:15" x14ac:dyDescent="0.25">
      <c r="A600" s="12"/>
      <c r="B600" s="16" t="str">
        <f>IF(A600="","",VLOOKUP(A600,'Kinara Project Plan'!$B$4:$C$27,2,FALSE))</f>
        <v/>
      </c>
      <c r="C600" s="12"/>
      <c r="D600" s="16" t="str">
        <f>IF(C600="","",VLOOKUP(C600,Process!$C$2:$D$14,2))</f>
        <v/>
      </c>
      <c r="E600" s="12"/>
      <c r="F600" s="12"/>
      <c r="G600" s="87"/>
      <c r="H600" s="87"/>
      <c r="K600" s="70"/>
      <c r="L600" s="70"/>
      <c r="N600" s="16" t="str">
        <f t="shared" si="13"/>
        <v/>
      </c>
      <c r="O600" s="19"/>
    </row>
    <row r="601" spans="1:15" x14ac:dyDescent="0.25">
      <c r="A601" s="12"/>
      <c r="B601" s="16" t="str">
        <f>IF(A601="","",VLOOKUP(A601,'Kinara Project Plan'!$B$4:$C$27,2,FALSE))</f>
        <v/>
      </c>
      <c r="C601" s="12"/>
      <c r="D601" s="16" t="str">
        <f>IF(C601="","",VLOOKUP(C601,Process!$C$2:$D$14,2))</f>
        <v/>
      </c>
      <c r="E601" s="12"/>
      <c r="F601" s="12"/>
      <c r="G601" s="87"/>
      <c r="H601" s="87"/>
      <c r="K601" s="70"/>
      <c r="L601" s="70"/>
      <c r="N601" s="16" t="str">
        <f t="shared" si="13"/>
        <v/>
      </c>
      <c r="O601" s="19"/>
    </row>
    <row r="602" spans="1:15" x14ac:dyDescent="0.25">
      <c r="A602" s="12"/>
      <c r="B602" s="16" t="str">
        <f>IF(A602="","",VLOOKUP(A602,'Kinara Project Plan'!$B$4:$C$27,2,FALSE))</f>
        <v/>
      </c>
      <c r="C602" s="12"/>
      <c r="D602" s="16" t="str">
        <f>IF(C602="","",VLOOKUP(C602,Process!$C$2:$D$14,2))</f>
        <v/>
      </c>
      <c r="E602" s="12"/>
      <c r="F602" s="12"/>
      <c r="G602" s="87"/>
      <c r="H602" s="87"/>
      <c r="K602" s="70"/>
      <c r="L602" s="70"/>
      <c r="N602" s="16" t="str">
        <f t="shared" si="13"/>
        <v/>
      </c>
      <c r="O602" s="19"/>
    </row>
    <row r="603" spans="1:15" x14ac:dyDescent="0.25">
      <c r="A603" s="12"/>
      <c r="B603" s="16" t="str">
        <f>IF(A603="","",VLOOKUP(A603,'Kinara Project Plan'!$B$4:$C$27,2,FALSE))</f>
        <v/>
      </c>
      <c r="C603" s="12"/>
      <c r="D603" s="16" t="str">
        <f>IF(C603="","",VLOOKUP(C603,Process!$C$2:$D$14,2))</f>
        <v/>
      </c>
      <c r="E603" s="12"/>
      <c r="F603" s="12"/>
      <c r="G603" s="87"/>
      <c r="H603" s="87"/>
      <c r="K603" s="70"/>
      <c r="L603" s="70"/>
      <c r="N603" s="16" t="str">
        <f t="shared" si="13"/>
        <v/>
      </c>
      <c r="O603" s="19"/>
    </row>
    <row r="604" spans="1:15" x14ac:dyDescent="0.25">
      <c r="A604" s="12"/>
      <c r="B604" s="16" t="str">
        <f>IF(A604="","",VLOOKUP(A604,'Kinara Project Plan'!$B$4:$C$27,2,FALSE))</f>
        <v/>
      </c>
      <c r="C604" s="12"/>
      <c r="D604" s="16" t="str">
        <f>IF(C604="","",VLOOKUP(C604,Process!$C$2:$D$14,2))</f>
        <v/>
      </c>
      <c r="E604" s="12"/>
      <c r="F604" s="12"/>
      <c r="G604" s="87"/>
      <c r="H604" s="87"/>
      <c r="K604" s="70"/>
      <c r="L604" s="70"/>
      <c r="N604" s="16" t="str">
        <f t="shared" si="13"/>
        <v/>
      </c>
      <c r="O604" s="19"/>
    </row>
    <row r="605" spans="1:15" x14ac:dyDescent="0.25">
      <c r="A605" s="12"/>
      <c r="B605" s="16" t="str">
        <f>IF(A605="","",VLOOKUP(A605,'Kinara Project Plan'!$B$4:$C$27,2,FALSE))</f>
        <v/>
      </c>
      <c r="C605" s="12"/>
      <c r="D605" s="16" t="str">
        <f>IF(C605="","",VLOOKUP(C605,Process!$C$2:$D$14,2))</f>
        <v/>
      </c>
      <c r="E605" s="12"/>
      <c r="F605" s="12"/>
      <c r="G605" s="87"/>
      <c r="H605" s="87"/>
      <c r="K605" s="70"/>
      <c r="L605" s="70"/>
      <c r="N605" s="16" t="str">
        <f t="shared" si="13"/>
        <v/>
      </c>
      <c r="O605" s="19"/>
    </row>
    <row r="606" spans="1:15" x14ac:dyDescent="0.25">
      <c r="A606" s="12"/>
      <c r="B606" s="16" t="str">
        <f>IF(A606="","",VLOOKUP(A606,'Kinara Project Plan'!$B$4:$C$27,2,FALSE))</f>
        <v/>
      </c>
      <c r="C606" s="12"/>
      <c r="D606" s="16" t="str">
        <f>IF(C606="","",VLOOKUP(C606,Process!$C$2:$D$14,2))</f>
        <v/>
      </c>
      <c r="E606" s="12"/>
      <c r="F606" s="12"/>
      <c r="G606" s="87"/>
      <c r="H606" s="87"/>
      <c r="K606" s="70"/>
      <c r="L606" s="70"/>
      <c r="N606" s="16" t="str">
        <f t="shared" si="13"/>
        <v/>
      </c>
      <c r="O606" s="19"/>
    </row>
    <row r="607" spans="1:15" x14ac:dyDescent="0.25">
      <c r="A607" s="12"/>
      <c r="B607" s="16" t="str">
        <f>IF(A607="","",VLOOKUP(A607,'Kinara Project Plan'!$B$4:$C$27,2,FALSE))</f>
        <v/>
      </c>
      <c r="C607" s="12"/>
      <c r="D607" s="16" t="str">
        <f>IF(C607="","",VLOOKUP(C607,Process!$C$2:$D$14,2))</f>
        <v/>
      </c>
      <c r="E607" s="12"/>
      <c r="F607" s="12"/>
      <c r="G607" s="87"/>
      <c r="H607" s="87"/>
      <c r="K607" s="70"/>
      <c r="L607" s="70"/>
      <c r="N607" s="16" t="str">
        <f t="shared" si="13"/>
        <v/>
      </c>
      <c r="O607" s="19"/>
    </row>
    <row r="608" spans="1:15" x14ac:dyDescent="0.25">
      <c r="A608" s="12"/>
      <c r="B608" s="16" t="str">
        <f>IF(A608="","",VLOOKUP(A608,'Kinara Project Plan'!$B$4:$C$27,2,FALSE))</f>
        <v/>
      </c>
      <c r="C608" s="12"/>
      <c r="D608" s="16" t="str">
        <f>IF(C608="","",VLOOKUP(C608,Process!$C$2:$D$14,2))</f>
        <v/>
      </c>
      <c r="E608" s="12"/>
      <c r="F608" s="12"/>
      <c r="G608" s="87"/>
      <c r="H608" s="87"/>
      <c r="K608" s="70"/>
      <c r="L608" s="70"/>
      <c r="N608" s="16" t="str">
        <f t="shared" si="13"/>
        <v/>
      </c>
      <c r="O608" s="19"/>
    </row>
    <row r="609" spans="1:15" x14ac:dyDescent="0.25">
      <c r="A609" s="12"/>
      <c r="B609" s="16" t="str">
        <f>IF(A609="","",VLOOKUP(A609,'Kinara Project Plan'!$B$4:$C$27,2,FALSE))</f>
        <v/>
      </c>
      <c r="C609" s="12"/>
      <c r="D609" s="16" t="str">
        <f>IF(C609="","",VLOOKUP(C609,Process!$C$2:$D$14,2))</f>
        <v/>
      </c>
      <c r="E609" s="12"/>
      <c r="F609" s="12"/>
      <c r="G609" s="87"/>
      <c r="H609" s="87"/>
      <c r="K609" s="70"/>
      <c r="L609" s="70"/>
      <c r="N609" s="16" t="str">
        <f t="shared" si="13"/>
        <v/>
      </c>
      <c r="O609" s="19"/>
    </row>
    <row r="610" spans="1:15" x14ac:dyDescent="0.25">
      <c r="A610" s="12"/>
      <c r="B610" s="16" t="str">
        <f>IF(A610="","",VLOOKUP(A610,'Kinara Project Plan'!$B$4:$C$27,2,FALSE))</f>
        <v/>
      </c>
      <c r="C610" s="12"/>
      <c r="D610" s="16" t="str">
        <f>IF(C610="","",VLOOKUP(C610,Process!$C$2:$D$14,2))</f>
        <v/>
      </c>
      <c r="E610" s="12"/>
      <c r="F610" s="12"/>
      <c r="G610" s="87"/>
      <c r="H610" s="87"/>
      <c r="K610" s="70"/>
      <c r="L610" s="70"/>
      <c r="N610" s="16" t="str">
        <f t="shared" si="13"/>
        <v/>
      </c>
      <c r="O610" s="19"/>
    </row>
    <row r="611" spans="1:15" x14ac:dyDescent="0.25">
      <c r="A611" s="12"/>
      <c r="B611" s="16" t="str">
        <f>IF(A611="","",VLOOKUP(A611,'Kinara Project Plan'!$B$4:$C$27,2,FALSE))</f>
        <v/>
      </c>
      <c r="C611" s="12"/>
      <c r="D611" s="16" t="str">
        <f>IF(C611="","",VLOOKUP(C611,Process!$C$2:$D$14,2))</f>
        <v/>
      </c>
      <c r="E611" s="12"/>
      <c r="F611" s="12"/>
      <c r="G611" s="87"/>
      <c r="H611" s="87"/>
      <c r="K611" s="70"/>
      <c r="L611" s="70"/>
      <c r="N611" s="16" t="str">
        <f t="shared" si="13"/>
        <v/>
      </c>
      <c r="O611" s="19"/>
    </row>
    <row r="612" spans="1:15" x14ac:dyDescent="0.25">
      <c r="A612" s="12"/>
      <c r="B612" s="16" t="str">
        <f>IF(A612="","",VLOOKUP(A612,'Kinara Project Plan'!$B$4:$C$27,2,FALSE))</f>
        <v/>
      </c>
      <c r="C612" s="12"/>
      <c r="D612" s="16" t="str">
        <f>IF(C612="","",VLOOKUP(C612,Process!$C$2:$D$14,2))</f>
        <v/>
      </c>
      <c r="E612" s="12"/>
      <c r="F612" s="12"/>
      <c r="G612" s="87"/>
      <c r="H612" s="87"/>
      <c r="K612" s="70"/>
      <c r="L612" s="70"/>
      <c r="N612" s="16" t="str">
        <f t="shared" si="13"/>
        <v/>
      </c>
      <c r="O612" s="19"/>
    </row>
    <row r="613" spans="1:15" x14ac:dyDescent="0.25">
      <c r="A613" s="12"/>
      <c r="B613" s="16" t="str">
        <f>IF(A613="","",VLOOKUP(A613,'Kinara Project Plan'!$B$4:$C$27,2,FALSE))</f>
        <v/>
      </c>
      <c r="C613" s="12"/>
      <c r="D613" s="16" t="str">
        <f>IF(C613="","",VLOOKUP(C613,Process!$C$2:$D$14,2))</f>
        <v/>
      </c>
      <c r="E613" s="12"/>
      <c r="F613" s="12"/>
      <c r="G613" s="87"/>
      <c r="H613" s="87"/>
      <c r="K613" s="70"/>
      <c r="L613" s="70"/>
      <c r="N613" s="16" t="str">
        <f t="shared" si="13"/>
        <v/>
      </c>
      <c r="O613" s="19"/>
    </row>
    <row r="614" spans="1:15" x14ac:dyDescent="0.25">
      <c r="A614" s="12"/>
      <c r="B614" s="16" t="str">
        <f>IF(A614="","",VLOOKUP(A614,'Kinara Project Plan'!$B$4:$C$27,2,FALSE))</f>
        <v/>
      </c>
      <c r="C614" s="12"/>
      <c r="D614" s="16" t="str">
        <f>IF(C614="","",VLOOKUP(C614,Process!$C$2:$D$14,2))</f>
        <v/>
      </c>
      <c r="E614" s="12"/>
      <c r="F614" s="12"/>
      <c r="G614" s="87"/>
      <c r="H614" s="87"/>
      <c r="K614" s="70"/>
      <c r="L614" s="70"/>
      <c r="N614" s="16" t="str">
        <f t="shared" si="13"/>
        <v/>
      </c>
      <c r="O614" s="19"/>
    </row>
    <row r="615" spans="1:15" x14ac:dyDescent="0.25">
      <c r="A615" s="12"/>
      <c r="B615" s="16" t="str">
        <f>IF(A615="","",VLOOKUP(A615,'Kinara Project Plan'!$B$4:$C$27,2,FALSE))</f>
        <v/>
      </c>
      <c r="C615" s="12"/>
      <c r="D615" s="16" t="str">
        <f>IF(C615="","",VLOOKUP(C615,Process!$C$2:$D$14,2))</f>
        <v/>
      </c>
      <c r="E615" s="12"/>
      <c r="F615" s="12"/>
      <c r="G615" s="87"/>
      <c r="H615" s="87"/>
      <c r="K615" s="70"/>
      <c r="L615" s="70"/>
      <c r="N615" s="16" t="str">
        <f t="shared" si="13"/>
        <v/>
      </c>
      <c r="O615" s="19"/>
    </row>
    <row r="616" spans="1:15" x14ac:dyDescent="0.25">
      <c r="A616" s="12"/>
      <c r="B616" s="16" t="str">
        <f>IF(A616="","",VLOOKUP(A616,'Kinara Project Plan'!$B$4:$C$27,2,FALSE))</f>
        <v/>
      </c>
      <c r="C616" s="12"/>
      <c r="D616" s="16" t="str">
        <f>IF(C616="","",VLOOKUP(C616,Process!$C$2:$D$14,2))</f>
        <v/>
      </c>
      <c r="E616" s="12"/>
      <c r="F616" s="12"/>
      <c r="G616" s="87"/>
      <c r="H616" s="87"/>
      <c r="K616" s="70"/>
      <c r="L616" s="70"/>
      <c r="N616" s="16" t="str">
        <f t="shared" si="13"/>
        <v/>
      </c>
      <c r="O616" s="19"/>
    </row>
    <row r="617" spans="1:15" x14ac:dyDescent="0.25">
      <c r="A617" s="12"/>
      <c r="B617" s="16" t="str">
        <f>IF(A617="","",VLOOKUP(A617,'Kinara Project Plan'!$B$4:$C$27,2,FALSE))</f>
        <v/>
      </c>
      <c r="C617" s="12"/>
      <c r="D617" s="16" t="str">
        <f>IF(C617="","",VLOOKUP(C617,Process!$C$2:$D$14,2))</f>
        <v/>
      </c>
      <c r="E617" s="12"/>
      <c r="F617" s="12"/>
      <c r="G617" s="87"/>
      <c r="H617" s="87"/>
      <c r="K617" s="70"/>
      <c r="L617" s="70"/>
      <c r="N617" s="16" t="str">
        <f t="shared" si="13"/>
        <v/>
      </c>
      <c r="O617" s="19"/>
    </row>
    <row r="618" spans="1:15" x14ac:dyDescent="0.25">
      <c r="A618" s="12"/>
      <c r="B618" s="16" t="str">
        <f>IF(A618="","",VLOOKUP(A618,'Kinara Project Plan'!$B$4:$C$27,2,FALSE))</f>
        <v/>
      </c>
      <c r="C618" s="12"/>
      <c r="D618" s="16" t="str">
        <f>IF(C618="","",VLOOKUP(C618,Process!$C$2:$D$14,2))</f>
        <v/>
      </c>
      <c r="E618" s="12"/>
      <c r="F618" s="12"/>
      <c r="G618" s="87"/>
      <c r="H618" s="87"/>
      <c r="K618" s="70"/>
      <c r="L618" s="70"/>
      <c r="N618" s="16" t="str">
        <f t="shared" si="13"/>
        <v/>
      </c>
      <c r="O618" s="19"/>
    </row>
    <row r="619" spans="1:15" x14ac:dyDescent="0.25">
      <c r="A619" s="12"/>
      <c r="B619" s="16" t="str">
        <f>IF(A619="","",VLOOKUP(A619,'Kinara Project Plan'!$B$4:$C$27,2,FALSE))</f>
        <v/>
      </c>
      <c r="C619" s="12"/>
      <c r="D619" s="16" t="str">
        <f>IF(C619="","",VLOOKUP(C619,Process!$C$2:$D$14,2))</f>
        <v/>
      </c>
      <c r="E619" s="12"/>
      <c r="F619" s="12"/>
      <c r="G619" s="87"/>
      <c r="H619" s="87"/>
      <c r="K619" s="70"/>
      <c r="L619" s="70"/>
      <c r="N619" s="16" t="str">
        <f t="shared" si="13"/>
        <v/>
      </c>
      <c r="O619" s="19"/>
    </row>
    <row r="620" spans="1:15" x14ac:dyDescent="0.25">
      <c r="A620" s="12"/>
      <c r="B620" s="16" t="str">
        <f>IF(A620="","",VLOOKUP(A620,'Kinara Project Plan'!$B$4:$C$27,2,FALSE))</f>
        <v/>
      </c>
      <c r="C620" s="12"/>
      <c r="D620" s="16" t="str">
        <f>IF(C620="","",VLOOKUP(C620,Process!$C$2:$D$14,2))</f>
        <v/>
      </c>
      <c r="E620" s="12"/>
      <c r="F620" s="12"/>
      <c r="G620" s="87"/>
      <c r="H620" s="87"/>
      <c r="K620" s="70"/>
      <c r="L620" s="70"/>
      <c r="N620" s="16" t="str">
        <f t="shared" si="13"/>
        <v/>
      </c>
      <c r="O620" s="19"/>
    </row>
    <row r="621" spans="1:15" x14ac:dyDescent="0.25">
      <c r="A621" s="12"/>
      <c r="B621" s="16" t="str">
        <f>IF(A621="","",VLOOKUP(A621,'Kinara Project Plan'!$B$4:$C$27,2,FALSE))</f>
        <v/>
      </c>
      <c r="C621" s="12"/>
      <c r="D621" s="16" t="str">
        <f>IF(C621="","",VLOOKUP(C621,Process!$C$2:$D$14,2))</f>
        <v/>
      </c>
      <c r="E621" s="12"/>
      <c r="F621" s="12"/>
      <c r="G621" s="87"/>
      <c r="H621" s="87"/>
      <c r="K621" s="70"/>
      <c r="L621" s="70"/>
      <c r="N621" s="16" t="str">
        <f t="shared" si="13"/>
        <v/>
      </c>
      <c r="O621" s="19"/>
    </row>
    <row r="622" spans="1:15" x14ac:dyDescent="0.25">
      <c r="A622" s="12"/>
      <c r="B622" s="16" t="str">
        <f>IF(A622="","",VLOOKUP(A622,'Kinara Project Plan'!$B$4:$C$27,2,FALSE))</f>
        <v/>
      </c>
      <c r="C622" s="12"/>
      <c r="D622" s="16" t="str">
        <f>IF(C622="","",VLOOKUP(C622,Process!$C$2:$D$14,2))</f>
        <v/>
      </c>
      <c r="E622" s="12"/>
      <c r="F622" s="12"/>
      <c r="G622" s="87"/>
      <c r="H622" s="87"/>
      <c r="K622" s="70"/>
      <c r="L622" s="70"/>
      <c r="N622" s="16" t="str">
        <f t="shared" si="13"/>
        <v/>
      </c>
      <c r="O622" s="19"/>
    </row>
    <row r="623" spans="1:15" x14ac:dyDescent="0.25">
      <c r="A623" s="12"/>
      <c r="B623" s="16" t="str">
        <f>IF(A623="","",VLOOKUP(A623,'Kinara Project Plan'!$B$4:$C$27,2,FALSE))</f>
        <v/>
      </c>
      <c r="C623" s="12"/>
      <c r="D623" s="16" t="str">
        <f>IF(C623="","",VLOOKUP(C623,Process!$C$2:$D$14,2))</f>
        <v/>
      </c>
      <c r="E623" s="12"/>
      <c r="F623" s="12"/>
      <c r="G623" s="87"/>
      <c r="H623" s="87"/>
      <c r="K623" s="70"/>
      <c r="L623" s="70"/>
      <c r="N623" s="16" t="str">
        <f t="shared" si="13"/>
        <v/>
      </c>
      <c r="O623" s="19"/>
    </row>
    <row r="624" spans="1:15" x14ac:dyDescent="0.25">
      <c r="A624" s="12"/>
      <c r="B624" s="16" t="str">
        <f>IF(A624="","",VLOOKUP(A624,'Kinara Project Plan'!$B$4:$C$27,2,FALSE))</f>
        <v/>
      </c>
      <c r="C624" s="12"/>
      <c r="D624" s="16" t="str">
        <f>IF(C624="","",VLOOKUP(C624,Process!$C$2:$D$14,2))</f>
        <v/>
      </c>
      <c r="E624" s="12"/>
      <c r="F624" s="12"/>
      <c r="G624" s="87"/>
      <c r="H624" s="87"/>
      <c r="K624" s="70"/>
      <c r="L624" s="70"/>
      <c r="N624" s="16" t="str">
        <f t="shared" si="13"/>
        <v/>
      </c>
      <c r="O624" s="19"/>
    </row>
    <row r="625" spans="1:15" x14ac:dyDescent="0.25">
      <c r="A625" s="12"/>
      <c r="B625" s="16" t="str">
        <f>IF(A625="","",VLOOKUP(A625,'Kinara Project Plan'!$B$4:$C$27,2,FALSE))</f>
        <v/>
      </c>
      <c r="C625" s="12"/>
      <c r="D625" s="16" t="str">
        <f>IF(C625="","",VLOOKUP(C625,Process!$C$2:$D$14,2))</f>
        <v/>
      </c>
      <c r="E625" s="12"/>
      <c r="F625" s="12"/>
      <c r="G625" s="87"/>
      <c r="H625" s="87"/>
      <c r="K625" s="70"/>
      <c r="L625" s="70"/>
      <c r="N625" s="16" t="str">
        <f t="shared" si="13"/>
        <v/>
      </c>
      <c r="O625" s="19"/>
    </row>
    <row r="626" spans="1:15" x14ac:dyDescent="0.25">
      <c r="A626" s="12"/>
      <c r="B626" s="16" t="str">
        <f>IF(A626="","",VLOOKUP(A626,'Kinara Project Plan'!$B$4:$C$27,2,FALSE))</f>
        <v/>
      </c>
      <c r="C626" s="12"/>
      <c r="D626" s="16" t="str">
        <f>IF(C626="","",VLOOKUP(C626,Process!$C$2:$D$14,2))</f>
        <v/>
      </c>
      <c r="E626" s="12"/>
      <c r="F626" s="12"/>
      <c r="G626" s="87"/>
      <c r="H626" s="87"/>
      <c r="K626" s="70"/>
      <c r="L626" s="70"/>
      <c r="N626" s="16" t="str">
        <f t="shared" si="13"/>
        <v/>
      </c>
      <c r="O626" s="19"/>
    </row>
    <row r="627" spans="1:15" x14ac:dyDescent="0.25">
      <c r="A627" s="12"/>
      <c r="B627" s="16" t="str">
        <f>IF(A627="","",VLOOKUP(A627,'Kinara Project Plan'!$B$4:$C$27,2,FALSE))</f>
        <v/>
      </c>
      <c r="C627" s="12"/>
      <c r="D627" s="16" t="str">
        <f>IF(C627="","",VLOOKUP(C627,Process!$C$2:$D$14,2))</f>
        <v/>
      </c>
      <c r="E627" s="12"/>
      <c r="F627" s="12"/>
      <c r="G627" s="87"/>
      <c r="H627" s="87"/>
      <c r="K627" s="70"/>
      <c r="L627" s="70"/>
      <c r="N627" s="16" t="str">
        <f t="shared" si="13"/>
        <v/>
      </c>
      <c r="O627" s="19"/>
    </row>
    <row r="628" spans="1:15" x14ac:dyDescent="0.25">
      <c r="A628" s="12"/>
      <c r="B628" s="16" t="str">
        <f>IF(A628="","",VLOOKUP(A628,'Kinara Project Plan'!$B$4:$C$27,2,FALSE))</f>
        <v/>
      </c>
      <c r="C628" s="12"/>
      <c r="D628" s="16" t="str">
        <f>IF(C628="","",VLOOKUP(C628,Process!$C$2:$D$14,2))</f>
        <v/>
      </c>
      <c r="E628" s="12"/>
      <c r="F628" s="12"/>
      <c r="G628" s="87"/>
      <c r="H628" s="87"/>
      <c r="K628" s="70"/>
      <c r="L628" s="70"/>
      <c r="N628" s="16" t="str">
        <f t="shared" si="13"/>
        <v/>
      </c>
      <c r="O628" s="19"/>
    </row>
    <row r="629" spans="1:15" x14ac:dyDescent="0.25">
      <c r="A629" s="12"/>
      <c r="B629" s="16" t="str">
        <f>IF(A629="","",VLOOKUP(A629,'Kinara Project Plan'!$B$4:$C$27,2,FALSE))</f>
        <v/>
      </c>
      <c r="C629" s="12"/>
      <c r="D629" s="16" t="str">
        <f>IF(C629="","",VLOOKUP(C629,Process!$C$2:$D$14,2))</f>
        <v/>
      </c>
      <c r="E629" s="12"/>
      <c r="F629" s="12"/>
      <c r="G629" s="87"/>
      <c r="H629" s="87"/>
      <c r="K629" s="70"/>
      <c r="L629" s="70"/>
      <c r="N629" s="16" t="str">
        <f t="shared" si="13"/>
        <v/>
      </c>
      <c r="O629" s="19"/>
    </row>
    <row r="630" spans="1:15" x14ac:dyDescent="0.25">
      <c r="A630" s="12"/>
      <c r="B630" s="16" t="str">
        <f>IF(A630="","",VLOOKUP(A630,'Kinara Project Plan'!$B$4:$C$27,2,FALSE))</f>
        <v/>
      </c>
      <c r="C630" s="12"/>
      <c r="D630" s="16" t="str">
        <f>IF(C630="","",VLOOKUP(C630,Process!$C$2:$D$14,2))</f>
        <v/>
      </c>
      <c r="E630" s="12"/>
      <c r="F630" s="12"/>
      <c r="G630" s="87"/>
      <c r="H630" s="87"/>
      <c r="K630" s="70"/>
      <c r="L630" s="70"/>
      <c r="N630" s="16" t="str">
        <f t="shared" si="13"/>
        <v/>
      </c>
      <c r="O630" s="19"/>
    </row>
    <row r="631" spans="1:15" x14ac:dyDescent="0.25">
      <c r="A631" s="12"/>
      <c r="B631" s="16" t="str">
        <f>IF(A631="","",VLOOKUP(A631,'Kinara Project Plan'!$B$4:$C$27,2,FALSE))</f>
        <v/>
      </c>
      <c r="C631" s="12"/>
      <c r="D631" s="16" t="str">
        <f>IF(C631="","",VLOOKUP(C631,Process!$C$2:$D$14,2))</f>
        <v/>
      </c>
      <c r="E631" s="12"/>
      <c r="F631" s="12"/>
      <c r="G631" s="87"/>
      <c r="H631" s="87"/>
      <c r="K631" s="70"/>
      <c r="L631" s="70"/>
      <c r="N631" s="16" t="str">
        <f t="shared" si="13"/>
        <v/>
      </c>
      <c r="O631" s="19"/>
    </row>
    <row r="632" spans="1:15" x14ac:dyDescent="0.25">
      <c r="A632" s="12"/>
      <c r="B632" s="16" t="str">
        <f>IF(A632="","",VLOOKUP(A632,'Kinara Project Plan'!$B$4:$C$27,2,FALSE))</f>
        <v/>
      </c>
      <c r="C632" s="12"/>
      <c r="D632" s="16" t="str">
        <f>IF(C632="","",VLOOKUP(C632,Process!$C$2:$D$14,2))</f>
        <v/>
      </c>
      <c r="E632" s="12"/>
      <c r="F632" s="12"/>
      <c r="G632" s="87"/>
      <c r="H632" s="87"/>
      <c r="K632" s="70"/>
      <c r="L632" s="70"/>
      <c r="N632" s="16" t="str">
        <f t="shared" si="13"/>
        <v/>
      </c>
      <c r="O632" s="19"/>
    </row>
    <row r="633" spans="1:15" x14ac:dyDescent="0.25">
      <c r="A633" s="12"/>
      <c r="B633" s="16" t="str">
        <f>IF(A633="","",VLOOKUP(A633,'Kinara Project Plan'!$B$4:$C$27,2,FALSE))</f>
        <v/>
      </c>
      <c r="C633" s="12"/>
      <c r="D633" s="16" t="str">
        <f>IF(C633="","",VLOOKUP(C633,Process!$C$2:$D$14,2))</f>
        <v/>
      </c>
      <c r="E633" s="12"/>
      <c r="F633" s="12"/>
      <c r="G633" s="87"/>
      <c r="H633" s="87"/>
      <c r="K633" s="70"/>
      <c r="L633" s="70"/>
      <c r="N633" s="16" t="str">
        <f t="shared" si="13"/>
        <v/>
      </c>
      <c r="O633" s="19"/>
    </row>
    <row r="634" spans="1:15" x14ac:dyDescent="0.25">
      <c r="A634" s="12"/>
      <c r="B634" s="16" t="str">
        <f>IF(A634="","",VLOOKUP(A634,'Kinara Project Plan'!$B$4:$C$27,2,FALSE))</f>
        <v/>
      </c>
      <c r="C634" s="12"/>
      <c r="D634" s="16" t="str">
        <f>IF(C634="","",VLOOKUP(C634,Process!$C$2:$D$14,2))</f>
        <v/>
      </c>
      <c r="E634" s="12"/>
      <c r="F634" s="12"/>
      <c r="G634" s="87"/>
      <c r="H634" s="87"/>
      <c r="K634" s="70"/>
      <c r="L634" s="70"/>
      <c r="N634" s="16" t="str">
        <f t="shared" si="13"/>
        <v/>
      </c>
      <c r="O634" s="19"/>
    </row>
    <row r="635" spans="1:15" x14ac:dyDescent="0.25">
      <c r="A635" s="12"/>
      <c r="B635" s="16" t="str">
        <f>IF(A635="","",VLOOKUP(A635,'Kinara Project Plan'!$B$4:$C$27,2,FALSE))</f>
        <v/>
      </c>
      <c r="C635" s="12"/>
      <c r="D635" s="16" t="str">
        <f>IF(C635="","",VLOOKUP(C635,Process!$C$2:$D$14,2))</f>
        <v/>
      </c>
      <c r="E635" s="12"/>
      <c r="F635" s="12"/>
      <c r="G635" s="87"/>
      <c r="H635" s="87"/>
      <c r="K635" s="70"/>
      <c r="L635" s="70"/>
      <c r="N635" s="16" t="str">
        <f t="shared" si="13"/>
        <v/>
      </c>
      <c r="O635" s="19"/>
    </row>
    <row r="636" spans="1:15" x14ac:dyDescent="0.25">
      <c r="A636" s="12"/>
      <c r="B636" s="16" t="str">
        <f>IF(A636="","",VLOOKUP(A636,'Kinara Project Plan'!$B$4:$C$27,2,FALSE))</f>
        <v/>
      </c>
      <c r="C636" s="12"/>
      <c r="D636" s="16" t="str">
        <f>IF(C636="","",VLOOKUP(C636,Process!$C$2:$D$14,2))</f>
        <v/>
      </c>
      <c r="E636" s="12"/>
      <c r="F636" s="12"/>
      <c r="G636" s="87"/>
      <c r="H636" s="87"/>
      <c r="K636" s="70"/>
      <c r="L636" s="70"/>
      <c r="N636" s="16" t="str">
        <f t="shared" si="13"/>
        <v/>
      </c>
      <c r="O636" s="19"/>
    </row>
    <row r="637" spans="1:15" x14ac:dyDescent="0.25">
      <c r="A637" s="12"/>
      <c r="B637" s="16" t="str">
        <f>IF(A637="","",VLOOKUP(A637,'Kinara Project Plan'!$B$4:$C$27,2,FALSE))</f>
        <v/>
      </c>
      <c r="C637" s="12"/>
      <c r="D637" s="16" t="str">
        <f>IF(C637="","",VLOOKUP(C637,Process!$C$2:$D$14,2))</f>
        <v/>
      </c>
      <c r="E637" s="12"/>
      <c r="F637" s="12"/>
      <c r="G637" s="87"/>
      <c r="H637" s="87"/>
      <c r="K637" s="70"/>
      <c r="L637" s="70"/>
      <c r="N637" s="16" t="str">
        <f t="shared" si="13"/>
        <v/>
      </c>
      <c r="O637" s="19"/>
    </row>
    <row r="638" spans="1:15" x14ac:dyDescent="0.25">
      <c r="A638" s="12"/>
      <c r="B638" s="16" t="str">
        <f>IF(A638="","",VLOOKUP(A638,'Kinara Project Plan'!$B$4:$C$27,2,FALSE))</f>
        <v/>
      </c>
      <c r="C638" s="12"/>
      <c r="D638" s="16" t="str">
        <f>IF(C638="","",VLOOKUP(C638,Process!$C$2:$D$14,2))</f>
        <v/>
      </c>
      <c r="E638" s="12"/>
      <c r="F638" s="12"/>
      <c r="G638" s="87"/>
      <c r="H638" s="87"/>
      <c r="K638" s="70"/>
      <c r="L638" s="70"/>
      <c r="N638" s="16" t="str">
        <f t="shared" si="13"/>
        <v/>
      </c>
      <c r="O638" s="19"/>
    </row>
    <row r="639" spans="1:15" x14ac:dyDescent="0.25">
      <c r="A639" s="12"/>
      <c r="B639" s="16" t="str">
        <f>IF(A639="","",VLOOKUP(A639,'Kinara Project Plan'!$B$4:$C$27,2,FALSE))</f>
        <v/>
      </c>
      <c r="C639" s="12"/>
      <c r="D639" s="16" t="str">
        <f>IF(C639="","",VLOOKUP(C639,Process!$C$2:$D$14,2))</f>
        <v/>
      </c>
      <c r="E639" s="12"/>
      <c r="F639" s="12"/>
      <c r="G639" s="87"/>
      <c r="H639" s="87"/>
      <c r="K639" s="70"/>
      <c r="L639" s="70"/>
      <c r="N639" s="16" t="str">
        <f t="shared" si="13"/>
        <v/>
      </c>
      <c r="O639" s="19"/>
    </row>
    <row r="640" spans="1:15" x14ac:dyDescent="0.25">
      <c r="A640" s="12"/>
      <c r="B640" s="16" t="str">
        <f>IF(A640="","",VLOOKUP(A640,'Kinara Project Plan'!$B$4:$C$27,2,FALSE))</f>
        <v/>
      </c>
      <c r="C640" s="12"/>
      <c r="D640" s="16" t="str">
        <f>IF(C640="","",VLOOKUP(C640,Process!$C$2:$D$14,2))</f>
        <v/>
      </c>
      <c r="E640" s="12"/>
      <c r="F640" s="12"/>
      <c r="G640" s="87"/>
      <c r="H640" s="87"/>
      <c r="K640" s="70"/>
      <c r="L640" s="70"/>
      <c r="N640" s="16" t="str">
        <f t="shared" si="13"/>
        <v/>
      </c>
      <c r="O640" s="19"/>
    </row>
    <row r="641" spans="1:15" x14ac:dyDescent="0.25">
      <c r="A641" s="12"/>
      <c r="B641" s="16" t="str">
        <f>IF(A641="","",VLOOKUP(A641,'Kinara Project Plan'!$B$4:$C$27,2,FALSE))</f>
        <v/>
      </c>
      <c r="C641" s="12"/>
      <c r="D641" s="16" t="str">
        <f>IF(C641="","",VLOOKUP(C641,Process!$C$2:$D$14,2))</f>
        <v/>
      </c>
      <c r="E641" s="12"/>
      <c r="F641" s="12"/>
      <c r="G641" s="87"/>
      <c r="H641" s="87"/>
      <c r="K641" s="70"/>
      <c r="L641" s="70"/>
      <c r="N641" s="16" t="str">
        <f t="shared" si="13"/>
        <v/>
      </c>
      <c r="O641" s="19"/>
    </row>
    <row r="642" spans="1:15" x14ac:dyDescent="0.25">
      <c r="A642" s="12"/>
      <c r="B642" s="16" t="str">
        <f>IF(A642="","",VLOOKUP(A642,'Kinara Project Plan'!$B$4:$C$27,2,FALSE))</f>
        <v/>
      </c>
      <c r="C642" s="12"/>
      <c r="D642" s="16" t="str">
        <f>IF(C642="","",VLOOKUP(C642,Process!$C$2:$D$14,2))</f>
        <v/>
      </c>
      <c r="E642" s="12"/>
      <c r="F642" s="12"/>
      <c r="G642" s="87"/>
      <c r="H642" s="87"/>
      <c r="K642" s="70"/>
      <c r="L642" s="70"/>
      <c r="N642" s="16" t="str">
        <f t="shared" si="13"/>
        <v/>
      </c>
      <c r="O642" s="19"/>
    </row>
    <row r="643" spans="1:15" x14ac:dyDescent="0.25">
      <c r="A643" s="12"/>
      <c r="B643" s="16" t="str">
        <f>IF(A643="","",VLOOKUP(A643,'Kinara Project Plan'!$B$4:$C$27,2,FALSE))</f>
        <v/>
      </c>
      <c r="C643" s="12"/>
      <c r="D643" s="16" t="str">
        <f>IF(C643="","",VLOOKUP(C643,Process!$C$2:$D$14,2))</f>
        <v/>
      </c>
      <c r="E643" s="12"/>
      <c r="F643" s="12"/>
      <c r="G643" s="87"/>
      <c r="H643" s="87"/>
      <c r="K643" s="70"/>
      <c r="L643" s="70"/>
      <c r="N643" s="16" t="str">
        <f t="shared" si="13"/>
        <v/>
      </c>
      <c r="O643" s="19"/>
    </row>
    <row r="644" spans="1:15" x14ac:dyDescent="0.25">
      <c r="A644" s="12"/>
      <c r="B644" s="16" t="str">
        <f>IF(A644="","",VLOOKUP(A644,'Kinara Project Plan'!$B$4:$C$27,2,FALSE))</f>
        <v/>
      </c>
      <c r="C644" s="12"/>
      <c r="D644" s="16" t="str">
        <f>IF(C644="","",VLOOKUP(C644,Process!$C$2:$D$14,2))</f>
        <v/>
      </c>
      <c r="E644" s="12"/>
      <c r="F644" s="12"/>
      <c r="G644" s="87"/>
      <c r="H644" s="87"/>
      <c r="K644" s="70"/>
      <c r="L644" s="70"/>
      <c r="N644" s="16" t="str">
        <f t="shared" si="13"/>
        <v/>
      </c>
      <c r="O644" s="19"/>
    </row>
    <row r="645" spans="1:15" x14ac:dyDescent="0.25">
      <c r="A645" s="12"/>
      <c r="B645" s="16" t="str">
        <f>IF(A645="","",VLOOKUP(A645,'Kinara Project Plan'!$B$4:$C$27,2,FALSE))</f>
        <v/>
      </c>
      <c r="C645" s="12"/>
      <c r="D645" s="16" t="str">
        <f>IF(C645="","",VLOOKUP(C645,Process!$C$2:$D$14,2))</f>
        <v/>
      </c>
      <c r="E645" s="12"/>
      <c r="F645" s="12"/>
      <c r="G645" s="87"/>
      <c r="H645" s="87"/>
      <c r="K645" s="70"/>
      <c r="L645" s="70"/>
      <c r="N645" s="16" t="str">
        <f t="shared" si="13"/>
        <v/>
      </c>
      <c r="O645" s="19"/>
    </row>
    <row r="646" spans="1:15" x14ac:dyDescent="0.25">
      <c r="A646" s="12"/>
      <c r="B646" s="16" t="str">
        <f>IF(A646="","",VLOOKUP(A646,'Kinara Project Plan'!$B$4:$C$27,2,FALSE))</f>
        <v/>
      </c>
      <c r="C646" s="12"/>
      <c r="D646" s="16" t="str">
        <f>IF(C646="","",VLOOKUP(C646,Process!$C$2:$D$14,2))</f>
        <v/>
      </c>
      <c r="E646" s="12"/>
      <c r="F646" s="12"/>
      <c r="G646" s="87"/>
      <c r="H646" s="87"/>
      <c r="K646" s="70"/>
      <c r="L646" s="70"/>
      <c r="N646" s="16" t="str">
        <f t="shared" si="13"/>
        <v/>
      </c>
      <c r="O646" s="19"/>
    </row>
    <row r="647" spans="1:15" x14ac:dyDescent="0.25">
      <c r="A647" s="12"/>
      <c r="B647" s="16" t="str">
        <f>IF(A647="","",VLOOKUP(A647,'Kinara Project Plan'!$B$4:$C$27,2,FALSE))</f>
        <v/>
      </c>
      <c r="C647" s="12"/>
      <c r="D647" s="16" t="str">
        <f>IF(C647="","",VLOOKUP(C647,Process!$C$2:$D$14,2))</f>
        <v/>
      </c>
      <c r="E647" s="12"/>
      <c r="F647" s="12"/>
      <c r="G647" s="87"/>
      <c r="H647" s="87"/>
      <c r="K647" s="70"/>
      <c r="L647" s="70"/>
      <c r="N647" s="16" t="str">
        <f t="shared" si="13"/>
        <v/>
      </c>
      <c r="O647" s="19"/>
    </row>
    <row r="648" spans="1:15" x14ac:dyDescent="0.25">
      <c r="A648" s="12"/>
      <c r="B648" s="16" t="str">
        <f>IF(A648="","",VLOOKUP(A648,'Kinara Project Plan'!$B$4:$C$27,2,FALSE))</f>
        <v/>
      </c>
      <c r="C648" s="12"/>
      <c r="D648" s="16" t="str">
        <f>IF(C648="","",VLOOKUP(C648,Process!$C$2:$D$14,2))</f>
        <v/>
      </c>
      <c r="E648" s="12"/>
      <c r="F648" s="12"/>
      <c r="G648" s="87"/>
      <c r="H648" s="87"/>
      <c r="K648" s="70"/>
      <c r="L648" s="70"/>
      <c r="N648" s="16" t="str">
        <f t="shared" si="13"/>
        <v/>
      </c>
      <c r="O648" s="19"/>
    </row>
    <row r="649" spans="1:15" x14ac:dyDescent="0.25">
      <c r="A649" s="12"/>
      <c r="B649" s="16" t="str">
        <f>IF(A649="","",VLOOKUP(A649,'Kinara Project Plan'!$B$4:$C$27,2,FALSE))</f>
        <v/>
      </c>
      <c r="C649" s="12"/>
      <c r="D649" s="16" t="str">
        <f>IF(C649="","",VLOOKUP(C649,Process!$C$2:$D$14,2))</f>
        <v/>
      </c>
      <c r="E649" s="12"/>
      <c r="F649" s="12"/>
      <c r="G649" s="87"/>
      <c r="H649" s="87"/>
      <c r="K649" s="70"/>
      <c r="L649" s="70"/>
      <c r="N649" s="16" t="str">
        <f t="shared" ref="N649:N712" si="14">IF(A649="","",IF(I649="","Pending",IF(J649="","WIP","Completed")))</f>
        <v/>
      </c>
      <c r="O649" s="19"/>
    </row>
    <row r="650" spans="1:15" x14ac:dyDescent="0.25">
      <c r="A650" s="12"/>
      <c r="B650" s="16" t="str">
        <f>IF(A650="","",VLOOKUP(A650,'Kinara Project Plan'!$B$4:$C$27,2,FALSE))</f>
        <v/>
      </c>
      <c r="C650" s="12"/>
      <c r="D650" s="16" t="str">
        <f>IF(C650="","",VLOOKUP(C650,Process!$C$2:$D$14,2))</f>
        <v/>
      </c>
      <c r="E650" s="12"/>
      <c r="F650" s="12"/>
      <c r="G650" s="87"/>
      <c r="H650" s="87"/>
      <c r="K650" s="70"/>
      <c r="L650" s="70"/>
      <c r="N650" s="16" t="str">
        <f t="shared" si="14"/>
        <v/>
      </c>
      <c r="O650" s="19"/>
    </row>
    <row r="651" spans="1:15" x14ac:dyDescent="0.25">
      <c r="A651" s="12"/>
      <c r="B651" s="16" t="str">
        <f>IF(A651="","",VLOOKUP(A651,'Kinara Project Plan'!$B$4:$C$27,2,FALSE))</f>
        <v/>
      </c>
      <c r="C651" s="12"/>
      <c r="D651" s="16" t="str">
        <f>IF(C651="","",VLOOKUP(C651,Process!$C$2:$D$14,2))</f>
        <v/>
      </c>
      <c r="E651" s="12"/>
      <c r="F651" s="12"/>
      <c r="G651" s="87"/>
      <c r="H651" s="87"/>
      <c r="K651" s="70"/>
      <c r="L651" s="70"/>
      <c r="N651" s="16" t="str">
        <f t="shared" si="14"/>
        <v/>
      </c>
      <c r="O651" s="19"/>
    </row>
    <row r="652" spans="1:15" x14ac:dyDescent="0.25">
      <c r="A652" s="12"/>
      <c r="B652" s="16" t="str">
        <f>IF(A652="","",VLOOKUP(A652,'Kinara Project Plan'!$B$4:$C$27,2,FALSE))</f>
        <v/>
      </c>
      <c r="C652" s="12"/>
      <c r="D652" s="16" t="str">
        <f>IF(C652="","",VLOOKUP(C652,Process!$C$2:$D$14,2))</f>
        <v/>
      </c>
      <c r="E652" s="12"/>
      <c r="F652" s="12"/>
      <c r="G652" s="87"/>
      <c r="H652" s="87"/>
      <c r="K652" s="70"/>
      <c r="L652" s="70"/>
      <c r="N652" s="16" t="str">
        <f t="shared" si="14"/>
        <v/>
      </c>
      <c r="O652" s="19"/>
    </row>
    <row r="653" spans="1:15" x14ac:dyDescent="0.25">
      <c r="A653" s="12"/>
      <c r="B653" s="16" t="str">
        <f>IF(A653="","",VLOOKUP(A653,'Kinara Project Plan'!$B$4:$C$27,2,FALSE))</f>
        <v/>
      </c>
      <c r="C653" s="12"/>
      <c r="D653" s="16" t="str">
        <f>IF(C653="","",VLOOKUP(C653,Process!$C$2:$D$14,2))</f>
        <v/>
      </c>
      <c r="E653" s="12"/>
      <c r="F653" s="12"/>
      <c r="G653" s="87"/>
      <c r="H653" s="87"/>
      <c r="K653" s="70"/>
      <c r="L653" s="70"/>
      <c r="N653" s="16" t="str">
        <f t="shared" si="14"/>
        <v/>
      </c>
      <c r="O653" s="19"/>
    </row>
    <row r="654" spans="1:15" x14ac:dyDescent="0.25">
      <c r="A654" s="12"/>
      <c r="B654" s="16" t="str">
        <f>IF(A654="","",VLOOKUP(A654,'Kinara Project Plan'!$B$4:$C$27,2,FALSE))</f>
        <v/>
      </c>
      <c r="C654" s="12"/>
      <c r="D654" s="16" t="str">
        <f>IF(C654="","",VLOOKUP(C654,Process!$C$2:$D$14,2))</f>
        <v/>
      </c>
      <c r="E654" s="12"/>
      <c r="F654" s="12"/>
      <c r="G654" s="87"/>
      <c r="H654" s="87"/>
      <c r="K654" s="70"/>
      <c r="L654" s="70"/>
      <c r="N654" s="16" t="str">
        <f t="shared" si="14"/>
        <v/>
      </c>
      <c r="O654" s="19"/>
    </row>
    <row r="655" spans="1:15" x14ac:dyDescent="0.25">
      <c r="A655" s="12"/>
      <c r="B655" s="16" t="str">
        <f>IF(A655="","",VLOOKUP(A655,'Kinara Project Plan'!$B$4:$C$27,2,FALSE))</f>
        <v/>
      </c>
      <c r="C655" s="12"/>
      <c r="D655" s="16" t="str">
        <f>IF(C655="","",VLOOKUP(C655,Process!$C$2:$D$14,2))</f>
        <v/>
      </c>
      <c r="E655" s="12"/>
      <c r="F655" s="12"/>
      <c r="G655" s="87"/>
      <c r="H655" s="87"/>
      <c r="K655" s="70"/>
      <c r="L655" s="70"/>
      <c r="N655" s="16" t="str">
        <f t="shared" si="14"/>
        <v/>
      </c>
      <c r="O655" s="19"/>
    </row>
    <row r="656" spans="1:15" x14ac:dyDescent="0.25">
      <c r="A656" s="12"/>
      <c r="B656" s="16" t="str">
        <f>IF(A656="","",VLOOKUP(A656,'Kinara Project Plan'!$B$4:$C$27,2,FALSE))</f>
        <v/>
      </c>
      <c r="C656" s="12"/>
      <c r="D656" s="16" t="str">
        <f>IF(C656="","",VLOOKUP(C656,Process!$C$2:$D$14,2))</f>
        <v/>
      </c>
      <c r="E656" s="12"/>
      <c r="F656" s="12"/>
      <c r="G656" s="87"/>
      <c r="H656" s="87"/>
      <c r="K656" s="70"/>
      <c r="L656" s="70"/>
      <c r="N656" s="16" t="str">
        <f t="shared" si="14"/>
        <v/>
      </c>
      <c r="O656" s="19"/>
    </row>
    <row r="657" spans="1:15" x14ac:dyDescent="0.25">
      <c r="A657" s="12"/>
      <c r="B657" s="16" t="str">
        <f>IF(A657="","",VLOOKUP(A657,'Kinara Project Plan'!$B$4:$C$27,2,FALSE))</f>
        <v/>
      </c>
      <c r="C657" s="12"/>
      <c r="D657" s="16" t="str">
        <f>IF(C657="","",VLOOKUP(C657,Process!$C$2:$D$14,2))</f>
        <v/>
      </c>
      <c r="E657" s="12"/>
      <c r="F657" s="12"/>
      <c r="G657" s="87"/>
      <c r="H657" s="87"/>
      <c r="K657" s="70"/>
      <c r="L657" s="70"/>
      <c r="N657" s="16" t="str">
        <f t="shared" si="14"/>
        <v/>
      </c>
      <c r="O657" s="19"/>
    </row>
    <row r="658" spans="1:15" x14ac:dyDescent="0.25">
      <c r="A658" s="12"/>
      <c r="B658" s="16" t="str">
        <f>IF(A658="","",VLOOKUP(A658,'Kinara Project Plan'!$B$4:$C$27,2,FALSE))</f>
        <v/>
      </c>
      <c r="C658" s="12"/>
      <c r="D658" s="16" t="str">
        <f>IF(C658="","",VLOOKUP(C658,Process!$C$2:$D$14,2))</f>
        <v/>
      </c>
      <c r="E658" s="12"/>
      <c r="F658" s="12"/>
      <c r="G658" s="87"/>
      <c r="H658" s="87"/>
      <c r="K658" s="70"/>
      <c r="L658" s="70"/>
      <c r="N658" s="16" t="str">
        <f t="shared" si="14"/>
        <v/>
      </c>
      <c r="O658" s="19"/>
    </row>
    <row r="659" spans="1:15" x14ac:dyDescent="0.25">
      <c r="A659" s="12"/>
      <c r="B659" s="16" t="str">
        <f>IF(A659="","",VLOOKUP(A659,'Kinara Project Plan'!$B$4:$C$27,2,FALSE))</f>
        <v/>
      </c>
      <c r="C659" s="12"/>
      <c r="D659" s="16" t="str">
        <f>IF(C659="","",VLOOKUP(C659,Process!$C$2:$D$14,2))</f>
        <v/>
      </c>
      <c r="E659" s="12"/>
      <c r="F659" s="12"/>
      <c r="G659" s="87"/>
      <c r="H659" s="87"/>
      <c r="K659" s="70"/>
      <c r="L659" s="70"/>
      <c r="N659" s="16" t="str">
        <f t="shared" si="14"/>
        <v/>
      </c>
      <c r="O659" s="19"/>
    </row>
    <row r="660" spans="1:15" x14ac:dyDescent="0.25">
      <c r="A660" s="12"/>
      <c r="B660" s="16" t="str">
        <f>IF(A660="","",VLOOKUP(A660,'Kinara Project Plan'!$B$4:$C$27,2,FALSE))</f>
        <v/>
      </c>
      <c r="C660" s="12"/>
      <c r="D660" s="16" t="str">
        <f>IF(C660="","",VLOOKUP(C660,Process!$C$2:$D$14,2))</f>
        <v/>
      </c>
      <c r="E660" s="12"/>
      <c r="F660" s="12"/>
      <c r="G660" s="87"/>
      <c r="H660" s="87"/>
      <c r="K660" s="70"/>
      <c r="L660" s="70"/>
      <c r="N660" s="16" t="str">
        <f t="shared" si="14"/>
        <v/>
      </c>
      <c r="O660" s="19"/>
    </row>
    <row r="661" spans="1:15" x14ac:dyDescent="0.25">
      <c r="A661" s="12"/>
      <c r="B661" s="16" t="str">
        <f>IF(A661="","",VLOOKUP(A661,'Kinara Project Plan'!$B$4:$C$27,2,FALSE))</f>
        <v/>
      </c>
      <c r="C661" s="12"/>
      <c r="D661" s="16" t="str">
        <f>IF(C661="","",VLOOKUP(C661,Process!$C$2:$D$14,2))</f>
        <v/>
      </c>
      <c r="E661" s="12"/>
      <c r="F661" s="12"/>
      <c r="G661" s="87"/>
      <c r="H661" s="87"/>
      <c r="K661" s="70"/>
      <c r="L661" s="70"/>
      <c r="N661" s="16" t="str">
        <f t="shared" si="14"/>
        <v/>
      </c>
      <c r="O661" s="19"/>
    </row>
    <row r="662" spans="1:15" x14ac:dyDescent="0.25">
      <c r="A662" s="12"/>
      <c r="B662" s="16" t="str">
        <f>IF(A662="","",VLOOKUP(A662,'Kinara Project Plan'!$B$4:$C$27,2,FALSE))</f>
        <v/>
      </c>
      <c r="C662" s="12"/>
      <c r="D662" s="16" t="str">
        <f>IF(C662="","",VLOOKUP(C662,Process!$C$2:$D$14,2))</f>
        <v/>
      </c>
      <c r="E662" s="12"/>
      <c r="F662" s="12"/>
      <c r="G662" s="87"/>
      <c r="H662" s="87"/>
      <c r="K662" s="70"/>
      <c r="L662" s="70"/>
      <c r="N662" s="16" t="str">
        <f t="shared" si="14"/>
        <v/>
      </c>
      <c r="O662" s="19"/>
    </row>
    <row r="663" spans="1:15" x14ac:dyDescent="0.25">
      <c r="A663" s="12"/>
      <c r="B663" s="16" t="str">
        <f>IF(A663="","",VLOOKUP(A663,'Kinara Project Plan'!$B$4:$C$27,2,FALSE))</f>
        <v/>
      </c>
      <c r="C663" s="12"/>
      <c r="D663" s="16" t="str">
        <f>IF(C663="","",VLOOKUP(C663,Process!$C$2:$D$14,2))</f>
        <v/>
      </c>
      <c r="E663" s="12"/>
      <c r="F663" s="12"/>
      <c r="G663" s="87"/>
      <c r="H663" s="87"/>
      <c r="K663" s="70"/>
      <c r="L663" s="70"/>
      <c r="N663" s="16" t="str">
        <f t="shared" si="14"/>
        <v/>
      </c>
      <c r="O663" s="19"/>
    </row>
    <row r="664" spans="1:15" x14ac:dyDescent="0.25">
      <c r="A664" s="12"/>
      <c r="B664" s="16" t="str">
        <f>IF(A664="","",VLOOKUP(A664,'Kinara Project Plan'!$B$4:$C$27,2,FALSE))</f>
        <v/>
      </c>
      <c r="C664" s="12"/>
      <c r="D664" s="16" t="str">
        <f>IF(C664="","",VLOOKUP(C664,Process!$C$2:$D$14,2))</f>
        <v/>
      </c>
      <c r="E664" s="12"/>
      <c r="F664" s="12"/>
      <c r="G664" s="87"/>
      <c r="H664" s="87"/>
      <c r="K664" s="70"/>
      <c r="L664" s="70"/>
      <c r="N664" s="16" t="str">
        <f t="shared" si="14"/>
        <v/>
      </c>
      <c r="O664" s="19"/>
    </row>
    <row r="665" spans="1:15" x14ac:dyDescent="0.25">
      <c r="A665" s="12"/>
      <c r="B665" s="16" t="str">
        <f>IF(A665="","",VLOOKUP(A665,'Kinara Project Plan'!$B$4:$C$27,2,FALSE))</f>
        <v/>
      </c>
      <c r="C665" s="12"/>
      <c r="D665" s="16" t="str">
        <f>IF(C665="","",VLOOKUP(C665,Process!$C$2:$D$14,2))</f>
        <v/>
      </c>
      <c r="E665" s="12"/>
      <c r="F665" s="12"/>
      <c r="G665" s="87"/>
      <c r="H665" s="87"/>
      <c r="K665" s="70"/>
      <c r="L665" s="70"/>
      <c r="N665" s="16" t="str">
        <f t="shared" si="14"/>
        <v/>
      </c>
      <c r="O665" s="19"/>
    </row>
    <row r="666" spans="1:15" x14ac:dyDescent="0.25">
      <c r="A666" s="12"/>
      <c r="B666" s="16" t="str">
        <f>IF(A666="","",VLOOKUP(A666,'Kinara Project Plan'!$B$4:$C$27,2,FALSE))</f>
        <v/>
      </c>
      <c r="C666" s="12"/>
      <c r="D666" s="16" t="str">
        <f>IF(C666="","",VLOOKUP(C666,Process!$C$2:$D$14,2))</f>
        <v/>
      </c>
      <c r="E666" s="12"/>
      <c r="F666" s="12"/>
      <c r="G666" s="87"/>
      <c r="H666" s="87"/>
      <c r="K666" s="70"/>
      <c r="L666" s="70"/>
      <c r="N666" s="16" t="str">
        <f t="shared" si="14"/>
        <v/>
      </c>
      <c r="O666" s="19"/>
    </row>
    <row r="667" spans="1:15" x14ac:dyDescent="0.25">
      <c r="A667" s="12"/>
      <c r="B667" s="16" t="str">
        <f>IF(A667="","",VLOOKUP(A667,'Kinara Project Plan'!$B$4:$C$27,2,FALSE))</f>
        <v/>
      </c>
      <c r="C667" s="12"/>
      <c r="D667" s="16" t="str">
        <f>IF(C667="","",VLOOKUP(C667,Process!$C$2:$D$14,2))</f>
        <v/>
      </c>
      <c r="E667" s="12"/>
      <c r="F667" s="12"/>
      <c r="G667" s="87"/>
      <c r="H667" s="87"/>
      <c r="K667" s="70"/>
      <c r="L667" s="70"/>
      <c r="N667" s="16" t="str">
        <f t="shared" si="14"/>
        <v/>
      </c>
      <c r="O667" s="19"/>
    </row>
    <row r="668" spans="1:15" x14ac:dyDescent="0.25">
      <c r="A668" s="12"/>
      <c r="B668" s="16" t="str">
        <f>IF(A668="","",VLOOKUP(A668,'Kinara Project Plan'!$B$4:$C$27,2,FALSE))</f>
        <v/>
      </c>
      <c r="C668" s="12"/>
      <c r="D668" s="16" t="str">
        <f>IF(C668="","",VLOOKUP(C668,Process!$C$2:$D$14,2))</f>
        <v/>
      </c>
      <c r="E668" s="12"/>
      <c r="F668" s="12"/>
      <c r="G668" s="87"/>
      <c r="H668" s="87"/>
      <c r="K668" s="70"/>
      <c r="L668" s="70"/>
      <c r="N668" s="16" t="str">
        <f t="shared" si="14"/>
        <v/>
      </c>
      <c r="O668" s="19"/>
    </row>
    <row r="669" spans="1:15" x14ac:dyDescent="0.25">
      <c r="A669" s="12"/>
      <c r="B669" s="16" t="str">
        <f>IF(A669="","",VLOOKUP(A669,'Kinara Project Plan'!$B$4:$C$27,2,FALSE))</f>
        <v/>
      </c>
      <c r="C669" s="12"/>
      <c r="D669" s="16" t="str">
        <f>IF(C669="","",VLOOKUP(C669,Process!$C$2:$D$14,2))</f>
        <v/>
      </c>
      <c r="E669" s="12"/>
      <c r="F669" s="12"/>
      <c r="G669" s="87"/>
      <c r="H669" s="87"/>
      <c r="K669" s="70"/>
      <c r="L669" s="70"/>
      <c r="N669" s="16" t="str">
        <f t="shared" si="14"/>
        <v/>
      </c>
      <c r="O669" s="19"/>
    </row>
    <row r="670" spans="1:15" x14ac:dyDescent="0.25">
      <c r="A670" s="12"/>
      <c r="B670" s="16" t="str">
        <f>IF(A670="","",VLOOKUP(A670,'Kinara Project Plan'!$B$4:$C$27,2,FALSE))</f>
        <v/>
      </c>
      <c r="C670" s="12"/>
      <c r="D670" s="16" t="str">
        <f>IF(C670="","",VLOOKUP(C670,Process!$C$2:$D$14,2))</f>
        <v/>
      </c>
      <c r="E670" s="12"/>
      <c r="F670" s="12"/>
      <c r="G670" s="87"/>
      <c r="H670" s="87"/>
      <c r="K670" s="70"/>
      <c r="L670" s="70"/>
      <c r="N670" s="16" t="str">
        <f t="shared" si="14"/>
        <v/>
      </c>
      <c r="O670" s="19"/>
    </row>
    <row r="671" spans="1:15" x14ac:dyDescent="0.25">
      <c r="A671" s="12"/>
      <c r="B671" s="16" t="str">
        <f>IF(A671="","",VLOOKUP(A671,'Kinara Project Plan'!$B$4:$C$27,2,FALSE))</f>
        <v/>
      </c>
      <c r="C671" s="12"/>
      <c r="D671" s="16" t="str">
        <f>IF(C671="","",VLOOKUP(C671,Process!$C$2:$D$14,2))</f>
        <v/>
      </c>
      <c r="E671" s="12"/>
      <c r="F671" s="12"/>
      <c r="G671" s="87"/>
      <c r="H671" s="87"/>
      <c r="K671" s="70"/>
      <c r="L671" s="70"/>
      <c r="N671" s="16" t="str">
        <f t="shared" si="14"/>
        <v/>
      </c>
      <c r="O671" s="19"/>
    </row>
    <row r="672" spans="1:15" x14ac:dyDescent="0.25">
      <c r="A672" s="12"/>
      <c r="B672" s="16" t="str">
        <f>IF(A672="","",VLOOKUP(A672,'Kinara Project Plan'!$B$4:$C$27,2,FALSE))</f>
        <v/>
      </c>
      <c r="C672" s="12"/>
      <c r="D672" s="16" t="str">
        <f>IF(C672="","",VLOOKUP(C672,Process!$C$2:$D$14,2))</f>
        <v/>
      </c>
      <c r="E672" s="12"/>
      <c r="F672" s="12"/>
      <c r="G672" s="87"/>
      <c r="H672" s="87"/>
      <c r="K672" s="70"/>
      <c r="L672" s="70"/>
      <c r="N672" s="16" t="str">
        <f t="shared" si="14"/>
        <v/>
      </c>
      <c r="O672" s="19"/>
    </row>
    <row r="673" spans="1:15" x14ac:dyDescent="0.25">
      <c r="A673" s="12"/>
      <c r="B673" s="16" t="str">
        <f>IF(A673="","",VLOOKUP(A673,'Kinara Project Plan'!$B$4:$C$27,2,FALSE))</f>
        <v/>
      </c>
      <c r="C673" s="12"/>
      <c r="D673" s="16" t="str">
        <f>IF(C673="","",VLOOKUP(C673,Process!$C$2:$D$14,2))</f>
        <v/>
      </c>
      <c r="E673" s="12"/>
      <c r="F673" s="12"/>
      <c r="G673" s="87"/>
      <c r="H673" s="87"/>
      <c r="K673" s="70"/>
      <c r="L673" s="70"/>
      <c r="N673" s="16" t="str">
        <f t="shared" si="14"/>
        <v/>
      </c>
      <c r="O673" s="19"/>
    </row>
    <row r="674" spans="1:15" x14ac:dyDescent="0.25">
      <c r="A674" s="12"/>
      <c r="B674" s="16" t="str">
        <f>IF(A674="","",VLOOKUP(A674,'Kinara Project Plan'!$B$4:$C$27,2,FALSE))</f>
        <v/>
      </c>
      <c r="C674" s="12"/>
      <c r="D674" s="16" t="str">
        <f>IF(C674="","",VLOOKUP(C674,Process!$C$2:$D$14,2))</f>
        <v/>
      </c>
      <c r="E674" s="12"/>
      <c r="F674" s="12"/>
      <c r="G674" s="87"/>
      <c r="H674" s="87"/>
      <c r="K674" s="70"/>
      <c r="L674" s="70"/>
      <c r="N674" s="16" t="str">
        <f t="shared" si="14"/>
        <v/>
      </c>
      <c r="O674" s="19"/>
    </row>
    <row r="675" spans="1:15" x14ac:dyDescent="0.25">
      <c r="A675" s="12"/>
      <c r="B675" s="16" t="str">
        <f>IF(A675="","",VLOOKUP(A675,'Kinara Project Plan'!$B$4:$C$27,2,FALSE))</f>
        <v/>
      </c>
      <c r="C675" s="12"/>
      <c r="D675" s="16" t="str">
        <f>IF(C675="","",VLOOKUP(C675,Process!$C$2:$D$14,2))</f>
        <v/>
      </c>
      <c r="E675" s="12"/>
      <c r="F675" s="12"/>
      <c r="G675" s="87"/>
      <c r="H675" s="87"/>
      <c r="K675" s="70"/>
      <c r="L675" s="70"/>
      <c r="N675" s="16" t="str">
        <f t="shared" si="14"/>
        <v/>
      </c>
      <c r="O675" s="19"/>
    </row>
    <row r="676" spans="1:15" x14ac:dyDescent="0.25">
      <c r="A676" s="12"/>
      <c r="B676" s="16" t="str">
        <f>IF(A676="","",VLOOKUP(A676,'Kinara Project Plan'!$B$4:$C$27,2,FALSE))</f>
        <v/>
      </c>
      <c r="C676" s="12"/>
      <c r="D676" s="16" t="str">
        <f>IF(C676="","",VLOOKUP(C676,Process!$C$2:$D$14,2))</f>
        <v/>
      </c>
      <c r="E676" s="12"/>
      <c r="F676" s="12"/>
      <c r="G676" s="87"/>
      <c r="H676" s="87"/>
      <c r="K676" s="70"/>
      <c r="L676" s="70"/>
      <c r="N676" s="16" t="str">
        <f t="shared" si="14"/>
        <v/>
      </c>
      <c r="O676" s="19"/>
    </row>
    <row r="677" spans="1:15" x14ac:dyDescent="0.25">
      <c r="A677" s="12"/>
      <c r="B677" s="16" t="str">
        <f>IF(A677="","",VLOOKUP(A677,'Kinara Project Plan'!$B$4:$C$27,2,FALSE))</f>
        <v/>
      </c>
      <c r="C677" s="12"/>
      <c r="D677" s="16" t="str">
        <f>IF(C677="","",VLOOKUP(C677,Process!$C$2:$D$14,2))</f>
        <v/>
      </c>
      <c r="E677" s="12"/>
      <c r="F677" s="12"/>
      <c r="G677" s="87"/>
      <c r="H677" s="87"/>
      <c r="K677" s="70"/>
      <c r="L677" s="70"/>
      <c r="N677" s="16" t="str">
        <f t="shared" si="14"/>
        <v/>
      </c>
      <c r="O677" s="19"/>
    </row>
    <row r="678" spans="1:15" x14ac:dyDescent="0.25">
      <c r="A678" s="12"/>
      <c r="B678" s="16" t="str">
        <f>IF(A678="","",VLOOKUP(A678,'Kinara Project Plan'!$B$4:$C$27,2,FALSE))</f>
        <v/>
      </c>
      <c r="C678" s="12"/>
      <c r="D678" s="16" t="str">
        <f>IF(C678="","",VLOOKUP(C678,Process!$C$2:$D$14,2))</f>
        <v/>
      </c>
      <c r="E678" s="12"/>
      <c r="F678" s="12"/>
      <c r="G678" s="87"/>
      <c r="H678" s="87"/>
      <c r="K678" s="70"/>
      <c r="L678" s="70"/>
      <c r="N678" s="16" t="str">
        <f t="shared" si="14"/>
        <v/>
      </c>
      <c r="O678" s="19"/>
    </row>
    <row r="679" spans="1:15" x14ac:dyDescent="0.25">
      <c r="A679" s="12"/>
      <c r="B679" s="16" t="str">
        <f>IF(A679="","",VLOOKUP(A679,'Kinara Project Plan'!$B$4:$C$27,2,FALSE))</f>
        <v/>
      </c>
      <c r="C679" s="12"/>
      <c r="D679" s="16" t="str">
        <f>IF(C679="","",VLOOKUP(C679,Process!$C$2:$D$14,2))</f>
        <v/>
      </c>
      <c r="E679" s="12"/>
      <c r="F679" s="12"/>
      <c r="G679" s="87"/>
      <c r="H679" s="87"/>
      <c r="K679" s="70"/>
      <c r="L679" s="70"/>
      <c r="N679" s="16" t="str">
        <f t="shared" si="14"/>
        <v/>
      </c>
      <c r="O679" s="19"/>
    </row>
    <row r="680" spans="1:15" x14ac:dyDescent="0.25">
      <c r="A680" s="12"/>
      <c r="B680" s="16" t="str">
        <f>IF(A680="","",VLOOKUP(A680,'Kinara Project Plan'!$B$4:$C$27,2,FALSE))</f>
        <v/>
      </c>
      <c r="C680" s="12"/>
      <c r="D680" s="16" t="str">
        <f>IF(C680="","",VLOOKUP(C680,Process!$C$2:$D$14,2))</f>
        <v/>
      </c>
      <c r="E680" s="12"/>
      <c r="F680" s="12"/>
      <c r="G680" s="87"/>
      <c r="H680" s="87"/>
      <c r="K680" s="70"/>
      <c r="L680" s="70"/>
      <c r="N680" s="16" t="str">
        <f t="shared" si="14"/>
        <v/>
      </c>
      <c r="O680" s="19"/>
    </row>
    <row r="681" spans="1:15" x14ac:dyDescent="0.25">
      <c r="A681" s="12"/>
      <c r="B681" s="16" t="str">
        <f>IF(A681="","",VLOOKUP(A681,'Kinara Project Plan'!$B$4:$C$27,2,FALSE))</f>
        <v/>
      </c>
      <c r="C681" s="12"/>
      <c r="D681" s="16" t="str">
        <f>IF(C681="","",VLOOKUP(C681,Process!$C$2:$D$14,2))</f>
        <v/>
      </c>
      <c r="E681" s="12"/>
      <c r="F681" s="12"/>
      <c r="G681" s="87"/>
      <c r="H681" s="87"/>
      <c r="K681" s="70"/>
      <c r="L681" s="70"/>
      <c r="N681" s="16" t="str">
        <f t="shared" si="14"/>
        <v/>
      </c>
      <c r="O681" s="19"/>
    </row>
    <row r="682" spans="1:15" x14ac:dyDescent="0.25">
      <c r="A682" s="12"/>
      <c r="B682" s="16" t="str">
        <f>IF(A682="","",VLOOKUP(A682,'Kinara Project Plan'!$B$4:$C$27,2,FALSE))</f>
        <v/>
      </c>
      <c r="C682" s="12"/>
      <c r="D682" s="16" t="str">
        <f>IF(C682="","",VLOOKUP(C682,Process!$C$2:$D$14,2))</f>
        <v/>
      </c>
      <c r="E682" s="12"/>
      <c r="F682" s="12"/>
      <c r="G682" s="87"/>
      <c r="H682" s="87"/>
      <c r="K682" s="70"/>
      <c r="L682" s="70"/>
      <c r="N682" s="16" t="str">
        <f t="shared" si="14"/>
        <v/>
      </c>
      <c r="O682" s="19"/>
    </row>
    <row r="683" spans="1:15" x14ac:dyDescent="0.25">
      <c r="A683" s="12"/>
      <c r="B683" s="16" t="str">
        <f>IF(A683="","",VLOOKUP(A683,'Kinara Project Plan'!$B$4:$C$27,2,FALSE))</f>
        <v/>
      </c>
      <c r="C683" s="12"/>
      <c r="D683" s="16" t="str">
        <f>IF(C683="","",VLOOKUP(C683,Process!$C$2:$D$14,2))</f>
        <v/>
      </c>
      <c r="E683" s="12"/>
      <c r="F683" s="12"/>
      <c r="G683" s="87"/>
      <c r="H683" s="87"/>
      <c r="K683" s="70"/>
      <c r="L683" s="70"/>
      <c r="N683" s="16" t="str">
        <f t="shared" si="14"/>
        <v/>
      </c>
      <c r="O683" s="19"/>
    </row>
    <row r="684" spans="1:15" x14ac:dyDescent="0.25">
      <c r="A684" s="12"/>
      <c r="B684" s="16" t="str">
        <f>IF(A684="","",VLOOKUP(A684,'Kinara Project Plan'!$B$4:$C$27,2,FALSE))</f>
        <v/>
      </c>
      <c r="C684" s="12"/>
      <c r="D684" s="16" t="str">
        <f>IF(C684="","",VLOOKUP(C684,Process!$C$2:$D$14,2))</f>
        <v/>
      </c>
      <c r="E684" s="12"/>
      <c r="F684" s="12"/>
      <c r="G684" s="87"/>
      <c r="H684" s="87"/>
      <c r="K684" s="70"/>
      <c r="L684" s="70"/>
      <c r="N684" s="16" t="str">
        <f t="shared" si="14"/>
        <v/>
      </c>
      <c r="O684" s="19"/>
    </row>
    <row r="685" spans="1:15" x14ac:dyDescent="0.25">
      <c r="A685" s="12"/>
      <c r="B685" s="16" t="str">
        <f>IF(A685="","",VLOOKUP(A685,'Kinara Project Plan'!$B$4:$C$27,2,FALSE))</f>
        <v/>
      </c>
      <c r="C685" s="12"/>
      <c r="D685" s="16" t="str">
        <f>IF(C685="","",VLOOKUP(C685,Process!$C$2:$D$14,2))</f>
        <v/>
      </c>
      <c r="E685" s="12"/>
      <c r="F685" s="12"/>
      <c r="G685" s="87"/>
      <c r="H685" s="87"/>
      <c r="K685" s="70"/>
      <c r="L685" s="70"/>
      <c r="N685" s="16" t="str">
        <f t="shared" si="14"/>
        <v/>
      </c>
      <c r="O685" s="19"/>
    </row>
    <row r="686" spans="1:15" x14ac:dyDescent="0.25">
      <c r="A686" s="12"/>
      <c r="B686" s="16" t="str">
        <f>IF(A686="","",VLOOKUP(A686,'Kinara Project Plan'!$B$4:$C$27,2,FALSE))</f>
        <v/>
      </c>
      <c r="C686" s="12"/>
      <c r="D686" s="16" t="str">
        <f>IF(C686="","",VLOOKUP(C686,Process!$C$2:$D$14,2))</f>
        <v/>
      </c>
      <c r="E686" s="12"/>
      <c r="F686" s="12"/>
      <c r="G686" s="87"/>
      <c r="H686" s="87"/>
      <c r="K686" s="70"/>
      <c r="L686" s="70"/>
      <c r="N686" s="16" t="str">
        <f t="shared" si="14"/>
        <v/>
      </c>
      <c r="O686" s="19"/>
    </row>
    <row r="687" spans="1:15" x14ac:dyDescent="0.25">
      <c r="A687" s="12"/>
      <c r="B687" s="16" t="str">
        <f>IF(A687="","",VLOOKUP(A687,'Kinara Project Plan'!$B$4:$C$27,2,FALSE))</f>
        <v/>
      </c>
      <c r="C687" s="12"/>
      <c r="D687" s="16" t="str">
        <f>IF(C687="","",VLOOKUP(C687,Process!$C$2:$D$14,2))</f>
        <v/>
      </c>
      <c r="E687" s="12"/>
      <c r="F687" s="12"/>
      <c r="G687" s="87"/>
      <c r="H687" s="87"/>
      <c r="K687" s="70"/>
      <c r="L687" s="70"/>
      <c r="N687" s="16" t="str">
        <f t="shared" si="14"/>
        <v/>
      </c>
      <c r="O687" s="19"/>
    </row>
    <row r="688" spans="1:15" x14ac:dyDescent="0.25">
      <c r="A688" s="12"/>
      <c r="B688" s="16" t="str">
        <f>IF(A688="","",VLOOKUP(A688,'Kinara Project Plan'!$B$4:$C$27,2,FALSE))</f>
        <v/>
      </c>
      <c r="C688" s="12"/>
      <c r="D688" s="16" t="str">
        <f>IF(C688="","",VLOOKUP(C688,Process!$C$2:$D$14,2))</f>
        <v/>
      </c>
      <c r="E688" s="12"/>
      <c r="F688" s="12"/>
      <c r="G688" s="87"/>
      <c r="H688" s="87"/>
      <c r="K688" s="70"/>
      <c r="L688" s="70"/>
      <c r="N688" s="16" t="str">
        <f t="shared" si="14"/>
        <v/>
      </c>
      <c r="O688" s="19"/>
    </row>
    <row r="689" spans="1:15" x14ac:dyDescent="0.25">
      <c r="A689" s="12"/>
      <c r="B689" s="16" t="str">
        <f>IF(A689="","",VLOOKUP(A689,'Kinara Project Plan'!$B$4:$C$27,2,FALSE))</f>
        <v/>
      </c>
      <c r="C689" s="12"/>
      <c r="D689" s="16" t="str">
        <f>IF(C689="","",VLOOKUP(C689,Process!$C$2:$D$14,2))</f>
        <v/>
      </c>
      <c r="E689" s="12"/>
      <c r="F689" s="12"/>
      <c r="G689" s="87"/>
      <c r="H689" s="87"/>
      <c r="K689" s="70"/>
      <c r="L689" s="70"/>
      <c r="N689" s="16" t="str">
        <f t="shared" si="14"/>
        <v/>
      </c>
      <c r="O689" s="19"/>
    </row>
    <row r="690" spans="1:15" x14ac:dyDescent="0.25">
      <c r="A690" s="12"/>
      <c r="B690" s="16" t="str">
        <f>IF(A690="","",VLOOKUP(A690,'Kinara Project Plan'!$B$4:$C$27,2,FALSE))</f>
        <v/>
      </c>
      <c r="C690" s="12"/>
      <c r="D690" s="16" t="str">
        <f>IF(C690="","",VLOOKUP(C690,Process!$C$2:$D$14,2))</f>
        <v/>
      </c>
      <c r="E690" s="12"/>
      <c r="F690" s="12"/>
      <c r="G690" s="87"/>
      <c r="H690" s="87"/>
      <c r="K690" s="70"/>
      <c r="L690" s="70"/>
      <c r="N690" s="16" t="str">
        <f t="shared" si="14"/>
        <v/>
      </c>
      <c r="O690" s="19"/>
    </row>
    <row r="691" spans="1:15" x14ac:dyDescent="0.25">
      <c r="A691" s="12"/>
      <c r="B691" s="16" t="str">
        <f>IF(A691="","",VLOOKUP(A691,'Kinara Project Plan'!$B$4:$C$27,2,FALSE))</f>
        <v/>
      </c>
      <c r="C691" s="12"/>
      <c r="D691" s="16" t="str">
        <f>IF(C691="","",VLOOKUP(C691,Process!$C$2:$D$14,2))</f>
        <v/>
      </c>
      <c r="E691" s="12"/>
      <c r="F691" s="12"/>
      <c r="G691" s="87"/>
      <c r="H691" s="87"/>
      <c r="K691" s="70"/>
      <c r="L691" s="70"/>
      <c r="N691" s="16" t="str">
        <f t="shared" si="14"/>
        <v/>
      </c>
      <c r="O691" s="19"/>
    </row>
    <row r="692" spans="1:15" x14ac:dyDescent="0.25">
      <c r="A692" s="12"/>
      <c r="B692" s="16" t="str">
        <f>IF(A692="","",VLOOKUP(A692,'Kinara Project Plan'!$B$4:$C$27,2,FALSE))</f>
        <v/>
      </c>
      <c r="C692" s="12"/>
      <c r="D692" s="16" t="str">
        <f>IF(C692="","",VLOOKUP(C692,Process!$C$2:$D$14,2))</f>
        <v/>
      </c>
      <c r="E692" s="12"/>
      <c r="F692" s="12"/>
      <c r="G692" s="87"/>
      <c r="H692" s="87"/>
      <c r="K692" s="70"/>
      <c r="L692" s="70"/>
      <c r="N692" s="16" t="str">
        <f t="shared" si="14"/>
        <v/>
      </c>
      <c r="O692" s="19"/>
    </row>
    <row r="693" spans="1:15" x14ac:dyDescent="0.25">
      <c r="A693" s="12"/>
      <c r="B693" s="16" t="str">
        <f>IF(A693="","",VLOOKUP(A693,'Kinara Project Plan'!$B$4:$C$27,2,FALSE))</f>
        <v/>
      </c>
      <c r="C693" s="12"/>
      <c r="D693" s="16" t="str">
        <f>IF(C693="","",VLOOKUP(C693,Process!$C$2:$D$14,2))</f>
        <v/>
      </c>
      <c r="E693" s="12"/>
      <c r="F693" s="12"/>
      <c r="G693" s="87"/>
      <c r="H693" s="87"/>
      <c r="K693" s="70"/>
      <c r="L693" s="70"/>
      <c r="N693" s="16" t="str">
        <f t="shared" si="14"/>
        <v/>
      </c>
      <c r="O693" s="19"/>
    </row>
    <row r="694" spans="1:15" x14ac:dyDescent="0.25">
      <c r="A694" s="12"/>
      <c r="B694" s="16" t="str">
        <f>IF(A694="","",VLOOKUP(A694,'Kinara Project Plan'!$B$4:$C$27,2,FALSE))</f>
        <v/>
      </c>
      <c r="C694" s="12"/>
      <c r="D694" s="16" t="str">
        <f>IF(C694="","",VLOOKUP(C694,Process!$C$2:$D$14,2))</f>
        <v/>
      </c>
      <c r="E694" s="12"/>
      <c r="F694" s="12"/>
      <c r="G694" s="87"/>
      <c r="H694" s="87"/>
      <c r="K694" s="70"/>
      <c r="L694" s="70"/>
      <c r="N694" s="16" t="str">
        <f t="shared" si="14"/>
        <v/>
      </c>
      <c r="O694" s="19"/>
    </row>
    <row r="695" spans="1:15" x14ac:dyDescent="0.25">
      <c r="A695" s="12"/>
      <c r="B695" s="16" t="str">
        <f>IF(A695="","",VLOOKUP(A695,'Kinara Project Plan'!$B$4:$C$27,2,FALSE))</f>
        <v/>
      </c>
      <c r="C695" s="12"/>
      <c r="D695" s="16" t="str">
        <f>IF(C695="","",VLOOKUP(C695,Process!$C$2:$D$14,2))</f>
        <v/>
      </c>
      <c r="E695" s="12"/>
      <c r="F695" s="12"/>
      <c r="G695" s="87"/>
      <c r="H695" s="87"/>
      <c r="K695" s="70"/>
      <c r="L695" s="70"/>
      <c r="N695" s="16" t="str">
        <f t="shared" si="14"/>
        <v/>
      </c>
      <c r="O695" s="19"/>
    </row>
    <row r="696" spans="1:15" x14ac:dyDescent="0.25">
      <c r="A696" s="12"/>
      <c r="B696" s="16" t="str">
        <f>IF(A696="","",VLOOKUP(A696,'Kinara Project Plan'!$B$4:$C$27,2,FALSE))</f>
        <v/>
      </c>
      <c r="C696" s="12"/>
      <c r="D696" s="16" t="str">
        <f>IF(C696="","",VLOOKUP(C696,Process!$C$2:$D$14,2))</f>
        <v/>
      </c>
      <c r="E696" s="12"/>
      <c r="F696" s="12"/>
      <c r="G696" s="87"/>
      <c r="H696" s="87"/>
      <c r="K696" s="70"/>
      <c r="L696" s="70"/>
      <c r="N696" s="16" t="str">
        <f t="shared" si="14"/>
        <v/>
      </c>
      <c r="O696" s="19"/>
    </row>
    <row r="697" spans="1:15" x14ac:dyDescent="0.25">
      <c r="A697" s="12"/>
      <c r="B697" s="16" t="str">
        <f>IF(A697="","",VLOOKUP(A697,'Kinara Project Plan'!$B$4:$C$27,2,FALSE))</f>
        <v/>
      </c>
      <c r="C697" s="12"/>
      <c r="D697" s="16" t="str">
        <f>IF(C697="","",VLOOKUP(C697,Process!$C$2:$D$14,2))</f>
        <v/>
      </c>
      <c r="E697" s="12"/>
      <c r="F697" s="12"/>
      <c r="G697" s="87"/>
      <c r="H697" s="87"/>
      <c r="K697" s="70"/>
      <c r="L697" s="70"/>
      <c r="N697" s="16" t="str">
        <f t="shared" si="14"/>
        <v/>
      </c>
      <c r="O697" s="19"/>
    </row>
    <row r="698" spans="1:15" x14ac:dyDescent="0.25">
      <c r="A698" s="12"/>
      <c r="B698" s="16" t="str">
        <f>IF(A698="","",VLOOKUP(A698,'Kinara Project Plan'!$B$4:$C$27,2,FALSE))</f>
        <v/>
      </c>
      <c r="C698" s="12"/>
      <c r="D698" s="16" t="str">
        <f>IF(C698="","",VLOOKUP(C698,Process!$C$2:$D$14,2))</f>
        <v/>
      </c>
      <c r="E698" s="12"/>
      <c r="F698" s="12"/>
      <c r="G698" s="87"/>
      <c r="H698" s="87"/>
      <c r="K698" s="70"/>
      <c r="L698" s="70"/>
      <c r="N698" s="16" t="str">
        <f t="shared" si="14"/>
        <v/>
      </c>
      <c r="O698" s="19"/>
    </row>
    <row r="699" spans="1:15" x14ac:dyDescent="0.25">
      <c r="A699" s="12"/>
      <c r="B699" s="16" t="str">
        <f>IF(A699="","",VLOOKUP(A699,'Kinara Project Plan'!$B$4:$C$27,2,FALSE))</f>
        <v/>
      </c>
      <c r="C699" s="12"/>
      <c r="D699" s="16" t="str">
        <f>IF(C699="","",VLOOKUP(C699,Process!$C$2:$D$14,2))</f>
        <v/>
      </c>
      <c r="E699" s="12"/>
      <c r="F699" s="12"/>
      <c r="G699" s="87"/>
      <c r="H699" s="87"/>
      <c r="K699" s="70"/>
      <c r="L699" s="70"/>
      <c r="N699" s="16" t="str">
        <f t="shared" si="14"/>
        <v/>
      </c>
      <c r="O699" s="19"/>
    </row>
    <row r="700" spans="1:15" x14ac:dyDescent="0.25">
      <c r="A700" s="12"/>
      <c r="B700" s="16" t="str">
        <f>IF(A700="","",VLOOKUP(A700,'Kinara Project Plan'!$B$4:$C$27,2,FALSE))</f>
        <v/>
      </c>
      <c r="C700" s="12"/>
      <c r="D700" s="16" t="str">
        <f>IF(C700="","",VLOOKUP(C700,Process!$C$2:$D$14,2))</f>
        <v/>
      </c>
      <c r="E700" s="12"/>
      <c r="F700" s="12"/>
      <c r="G700" s="87"/>
      <c r="H700" s="87"/>
      <c r="K700" s="70"/>
      <c r="L700" s="70"/>
      <c r="N700" s="16" t="str">
        <f t="shared" si="14"/>
        <v/>
      </c>
      <c r="O700" s="19"/>
    </row>
    <row r="701" spans="1:15" x14ac:dyDescent="0.25">
      <c r="A701" s="12"/>
      <c r="B701" s="16" t="str">
        <f>IF(A701="","",VLOOKUP(A701,'Kinara Project Plan'!$B$4:$C$27,2,FALSE))</f>
        <v/>
      </c>
      <c r="C701" s="12"/>
      <c r="D701" s="16" t="str">
        <f>IF(C701="","",VLOOKUP(C701,Process!$C$2:$D$14,2))</f>
        <v/>
      </c>
      <c r="E701" s="12"/>
      <c r="F701" s="12"/>
      <c r="G701" s="87"/>
      <c r="H701" s="87"/>
      <c r="K701" s="70"/>
      <c r="L701" s="70"/>
      <c r="N701" s="16" t="str">
        <f t="shared" si="14"/>
        <v/>
      </c>
      <c r="O701" s="19"/>
    </row>
    <row r="702" spans="1:15" x14ac:dyDescent="0.25">
      <c r="A702" s="12"/>
      <c r="B702" s="16" t="str">
        <f>IF(A702="","",VLOOKUP(A702,'Kinara Project Plan'!$B$4:$C$27,2,FALSE))</f>
        <v/>
      </c>
      <c r="C702" s="12"/>
      <c r="D702" s="16" t="str">
        <f>IF(C702="","",VLOOKUP(C702,Process!$C$2:$D$14,2))</f>
        <v/>
      </c>
      <c r="E702" s="12"/>
      <c r="F702" s="12"/>
      <c r="G702" s="87"/>
      <c r="H702" s="87"/>
      <c r="K702" s="70"/>
      <c r="L702" s="70"/>
      <c r="N702" s="16" t="str">
        <f t="shared" si="14"/>
        <v/>
      </c>
      <c r="O702" s="19"/>
    </row>
    <row r="703" spans="1:15" x14ac:dyDescent="0.25">
      <c r="A703" s="12"/>
      <c r="B703" s="16" t="str">
        <f>IF(A703="","",VLOOKUP(A703,'Kinara Project Plan'!$B$4:$C$27,2,FALSE))</f>
        <v/>
      </c>
      <c r="C703" s="12"/>
      <c r="D703" s="16" t="str">
        <f>IF(C703="","",VLOOKUP(C703,Process!$C$2:$D$14,2))</f>
        <v/>
      </c>
      <c r="E703" s="12"/>
      <c r="F703" s="12"/>
      <c r="G703" s="87"/>
      <c r="H703" s="87"/>
      <c r="K703" s="70"/>
      <c r="L703" s="70"/>
      <c r="N703" s="16" t="str">
        <f t="shared" si="14"/>
        <v/>
      </c>
      <c r="O703" s="19"/>
    </row>
    <row r="704" spans="1:15" x14ac:dyDescent="0.25">
      <c r="A704" s="12"/>
      <c r="B704" s="16" t="str">
        <f>IF(A704="","",VLOOKUP(A704,'Kinara Project Plan'!$B$4:$C$27,2,FALSE))</f>
        <v/>
      </c>
      <c r="C704" s="12"/>
      <c r="D704" s="16" t="str">
        <f>IF(C704="","",VLOOKUP(C704,Process!$C$2:$D$14,2))</f>
        <v/>
      </c>
      <c r="E704" s="12"/>
      <c r="F704" s="12"/>
      <c r="G704" s="87"/>
      <c r="H704" s="87"/>
      <c r="K704" s="70"/>
      <c r="L704" s="70"/>
      <c r="N704" s="16" t="str">
        <f t="shared" si="14"/>
        <v/>
      </c>
      <c r="O704" s="19"/>
    </row>
    <row r="705" spans="1:15" x14ac:dyDescent="0.25">
      <c r="A705" s="12"/>
      <c r="B705" s="16" t="str">
        <f>IF(A705="","",VLOOKUP(A705,'Kinara Project Plan'!$B$4:$C$27,2,FALSE))</f>
        <v/>
      </c>
      <c r="C705" s="12"/>
      <c r="D705" s="16" t="str">
        <f>IF(C705="","",VLOOKUP(C705,Process!$C$2:$D$14,2))</f>
        <v/>
      </c>
      <c r="E705" s="12"/>
      <c r="F705" s="12"/>
      <c r="G705" s="87"/>
      <c r="H705" s="87"/>
      <c r="K705" s="70"/>
      <c r="L705" s="70"/>
      <c r="N705" s="16" t="str">
        <f t="shared" si="14"/>
        <v/>
      </c>
      <c r="O705" s="19"/>
    </row>
    <row r="706" spans="1:15" x14ac:dyDescent="0.25">
      <c r="A706" s="12"/>
      <c r="B706" s="16" t="str">
        <f>IF(A706="","",VLOOKUP(A706,'Kinara Project Plan'!$B$4:$C$27,2,FALSE))</f>
        <v/>
      </c>
      <c r="C706" s="12"/>
      <c r="D706" s="16" t="str">
        <f>IF(C706="","",VLOOKUP(C706,Process!$C$2:$D$14,2))</f>
        <v/>
      </c>
      <c r="E706" s="12"/>
      <c r="F706" s="12"/>
      <c r="G706" s="87"/>
      <c r="H706" s="87"/>
      <c r="K706" s="70"/>
      <c r="L706" s="70"/>
      <c r="N706" s="16" t="str">
        <f t="shared" si="14"/>
        <v/>
      </c>
      <c r="O706" s="19"/>
    </row>
    <row r="707" spans="1:15" x14ac:dyDescent="0.25">
      <c r="A707" s="12"/>
      <c r="B707" s="16" t="str">
        <f>IF(A707="","",VLOOKUP(A707,'Kinara Project Plan'!$B$4:$C$27,2,FALSE))</f>
        <v/>
      </c>
      <c r="C707" s="12"/>
      <c r="D707" s="16" t="str">
        <f>IF(C707="","",VLOOKUP(C707,Process!$C$2:$D$14,2))</f>
        <v/>
      </c>
      <c r="E707" s="12"/>
      <c r="F707" s="12"/>
      <c r="G707" s="87"/>
      <c r="H707" s="87"/>
      <c r="K707" s="70"/>
      <c r="L707" s="70"/>
      <c r="N707" s="16" t="str">
        <f t="shared" si="14"/>
        <v/>
      </c>
      <c r="O707" s="19"/>
    </row>
    <row r="708" spans="1:15" x14ac:dyDescent="0.25">
      <c r="A708" s="12"/>
      <c r="B708" s="16" t="str">
        <f>IF(A708="","",VLOOKUP(A708,'Kinara Project Plan'!$B$4:$C$27,2,FALSE))</f>
        <v/>
      </c>
      <c r="C708" s="12"/>
      <c r="D708" s="16" t="str">
        <f>IF(C708="","",VLOOKUP(C708,Process!$C$2:$D$14,2))</f>
        <v/>
      </c>
      <c r="E708" s="12"/>
      <c r="F708" s="12"/>
      <c r="G708" s="87"/>
      <c r="H708" s="87"/>
      <c r="K708" s="70"/>
      <c r="L708" s="70"/>
      <c r="N708" s="16" t="str">
        <f t="shared" si="14"/>
        <v/>
      </c>
      <c r="O708" s="19"/>
    </row>
    <row r="709" spans="1:15" x14ac:dyDescent="0.25">
      <c r="A709" s="12"/>
      <c r="B709" s="16" t="str">
        <f>IF(A709="","",VLOOKUP(A709,'Kinara Project Plan'!$B$4:$C$27,2,FALSE))</f>
        <v/>
      </c>
      <c r="C709" s="12"/>
      <c r="D709" s="16" t="str">
        <f>IF(C709="","",VLOOKUP(C709,Process!$C$2:$D$14,2))</f>
        <v/>
      </c>
      <c r="E709" s="12"/>
      <c r="F709" s="12"/>
      <c r="G709" s="87"/>
      <c r="H709" s="87"/>
      <c r="K709" s="70"/>
      <c r="L709" s="70"/>
      <c r="N709" s="16" t="str">
        <f t="shared" si="14"/>
        <v/>
      </c>
      <c r="O709" s="19"/>
    </row>
    <row r="710" spans="1:15" x14ac:dyDescent="0.25">
      <c r="A710" s="12"/>
      <c r="B710" s="16" t="str">
        <f>IF(A710="","",VLOOKUP(A710,'Kinara Project Plan'!$B$4:$C$27,2,FALSE))</f>
        <v/>
      </c>
      <c r="C710" s="12"/>
      <c r="D710" s="16" t="str">
        <f>IF(C710="","",VLOOKUP(C710,Process!$C$2:$D$14,2))</f>
        <v/>
      </c>
      <c r="E710" s="12"/>
      <c r="F710" s="12"/>
      <c r="G710" s="87"/>
      <c r="H710" s="87"/>
      <c r="K710" s="70"/>
      <c r="L710" s="70"/>
      <c r="N710" s="16" t="str">
        <f t="shared" si="14"/>
        <v/>
      </c>
      <c r="O710" s="19"/>
    </row>
    <row r="711" spans="1:15" x14ac:dyDescent="0.25">
      <c r="A711" s="12"/>
      <c r="B711" s="16" t="str">
        <f>IF(A711="","",VLOOKUP(A711,'Kinara Project Plan'!$B$4:$C$27,2,FALSE))</f>
        <v/>
      </c>
      <c r="C711" s="12"/>
      <c r="D711" s="16" t="str">
        <f>IF(C711="","",VLOOKUP(C711,Process!$C$2:$D$14,2))</f>
        <v/>
      </c>
      <c r="E711" s="12"/>
      <c r="F711" s="12"/>
      <c r="G711" s="87"/>
      <c r="H711" s="87"/>
      <c r="K711" s="70"/>
      <c r="L711" s="70"/>
      <c r="N711" s="16" t="str">
        <f t="shared" si="14"/>
        <v/>
      </c>
      <c r="O711" s="19"/>
    </row>
    <row r="712" spans="1:15" x14ac:dyDescent="0.25">
      <c r="A712" s="12"/>
      <c r="B712" s="16" t="str">
        <f>IF(A712="","",VLOOKUP(A712,'Kinara Project Plan'!$B$4:$C$27,2,FALSE))</f>
        <v/>
      </c>
      <c r="C712" s="12"/>
      <c r="D712" s="16" t="str">
        <f>IF(C712="","",VLOOKUP(C712,Process!$C$2:$D$14,2))</f>
        <v/>
      </c>
      <c r="E712" s="12"/>
      <c r="F712" s="12"/>
      <c r="G712" s="87"/>
      <c r="H712" s="87"/>
      <c r="K712" s="70"/>
      <c r="L712" s="70"/>
      <c r="N712" s="16" t="str">
        <f t="shared" si="14"/>
        <v/>
      </c>
      <c r="O712" s="19"/>
    </row>
    <row r="713" spans="1:15" x14ac:dyDescent="0.25">
      <c r="A713" s="12"/>
      <c r="B713" s="16" t="str">
        <f>IF(A713="","",VLOOKUP(A713,'Kinara Project Plan'!$B$4:$C$27,2,FALSE))</f>
        <v/>
      </c>
      <c r="C713" s="12"/>
      <c r="D713" s="16" t="str">
        <f>IF(C713="","",VLOOKUP(C713,Process!$C$2:$D$14,2))</f>
        <v/>
      </c>
      <c r="E713" s="12"/>
      <c r="F713" s="12"/>
      <c r="G713" s="87"/>
      <c r="H713" s="87"/>
      <c r="K713" s="70"/>
      <c r="L713" s="70"/>
      <c r="N713" s="16" t="str">
        <f t="shared" ref="N713:N776" si="15">IF(A713="","",IF(I713="","Pending",IF(J713="","WIP","Completed")))</f>
        <v/>
      </c>
      <c r="O713" s="19"/>
    </row>
    <row r="714" spans="1:15" x14ac:dyDescent="0.25">
      <c r="A714" s="12"/>
      <c r="B714" s="16" t="str">
        <f>IF(A714="","",VLOOKUP(A714,'Kinara Project Plan'!$B$4:$C$27,2,FALSE))</f>
        <v/>
      </c>
      <c r="C714" s="12"/>
      <c r="D714" s="16" t="str">
        <f>IF(C714="","",VLOOKUP(C714,Process!$C$2:$D$14,2))</f>
        <v/>
      </c>
      <c r="E714" s="12"/>
      <c r="F714" s="12"/>
      <c r="G714" s="87"/>
      <c r="H714" s="87"/>
      <c r="K714" s="70"/>
      <c r="L714" s="70"/>
      <c r="N714" s="16" t="str">
        <f t="shared" si="15"/>
        <v/>
      </c>
      <c r="O714" s="19"/>
    </row>
    <row r="715" spans="1:15" x14ac:dyDescent="0.25">
      <c r="A715" s="12"/>
      <c r="B715" s="16" t="str">
        <f>IF(A715="","",VLOOKUP(A715,'Kinara Project Plan'!$B$4:$C$27,2,FALSE))</f>
        <v/>
      </c>
      <c r="C715" s="12"/>
      <c r="D715" s="16" t="str">
        <f>IF(C715="","",VLOOKUP(C715,Process!$C$2:$D$14,2))</f>
        <v/>
      </c>
      <c r="E715" s="12"/>
      <c r="F715" s="12"/>
      <c r="G715" s="87"/>
      <c r="H715" s="87"/>
      <c r="K715" s="70"/>
      <c r="L715" s="70"/>
      <c r="N715" s="16" t="str">
        <f t="shared" si="15"/>
        <v/>
      </c>
      <c r="O715" s="19"/>
    </row>
    <row r="716" spans="1:15" x14ac:dyDescent="0.25">
      <c r="A716" s="12"/>
      <c r="B716" s="16" t="str">
        <f>IF(A716="","",VLOOKUP(A716,'Kinara Project Plan'!$B$4:$C$27,2,FALSE))</f>
        <v/>
      </c>
      <c r="C716" s="12"/>
      <c r="D716" s="16" t="str">
        <f>IF(C716="","",VLOOKUP(C716,Process!$C$2:$D$14,2))</f>
        <v/>
      </c>
      <c r="E716" s="12"/>
      <c r="F716" s="12"/>
      <c r="G716" s="87"/>
      <c r="H716" s="87"/>
      <c r="K716" s="70"/>
      <c r="L716" s="70"/>
      <c r="N716" s="16" t="str">
        <f t="shared" si="15"/>
        <v/>
      </c>
      <c r="O716" s="19"/>
    </row>
    <row r="717" spans="1:15" x14ac:dyDescent="0.25">
      <c r="A717" s="12"/>
      <c r="B717" s="16" t="str">
        <f>IF(A717="","",VLOOKUP(A717,'Kinara Project Plan'!$B$4:$C$27,2,FALSE))</f>
        <v/>
      </c>
      <c r="C717" s="12"/>
      <c r="D717" s="16" t="str">
        <f>IF(C717="","",VLOOKUP(C717,Process!$C$2:$D$14,2))</f>
        <v/>
      </c>
      <c r="E717" s="12"/>
      <c r="F717" s="12"/>
      <c r="G717" s="87"/>
      <c r="H717" s="87"/>
      <c r="K717" s="70"/>
      <c r="L717" s="70"/>
      <c r="N717" s="16" t="str">
        <f t="shared" si="15"/>
        <v/>
      </c>
      <c r="O717" s="19"/>
    </row>
    <row r="718" spans="1:15" x14ac:dyDescent="0.25">
      <c r="A718" s="12"/>
      <c r="B718" s="16" t="str">
        <f>IF(A718="","",VLOOKUP(A718,'Kinara Project Plan'!$B$4:$C$27,2,FALSE))</f>
        <v/>
      </c>
      <c r="C718" s="12"/>
      <c r="D718" s="16" t="str">
        <f>IF(C718="","",VLOOKUP(C718,Process!$C$2:$D$14,2))</f>
        <v/>
      </c>
      <c r="E718" s="12"/>
      <c r="F718" s="12"/>
      <c r="G718" s="87"/>
      <c r="H718" s="87"/>
      <c r="K718" s="70"/>
      <c r="L718" s="70"/>
      <c r="N718" s="16" t="str">
        <f t="shared" si="15"/>
        <v/>
      </c>
      <c r="O718" s="19"/>
    </row>
    <row r="719" spans="1:15" x14ac:dyDescent="0.25">
      <c r="A719" s="12"/>
      <c r="B719" s="16" t="str">
        <f>IF(A719="","",VLOOKUP(A719,'Kinara Project Plan'!$B$4:$C$27,2,FALSE))</f>
        <v/>
      </c>
      <c r="C719" s="12"/>
      <c r="D719" s="16" t="str">
        <f>IF(C719="","",VLOOKUP(C719,Process!$C$2:$D$14,2))</f>
        <v/>
      </c>
      <c r="E719" s="12"/>
      <c r="F719" s="12"/>
      <c r="G719" s="87"/>
      <c r="H719" s="87"/>
      <c r="K719" s="70"/>
      <c r="L719" s="70"/>
      <c r="N719" s="16" t="str">
        <f t="shared" si="15"/>
        <v/>
      </c>
      <c r="O719" s="19"/>
    </row>
    <row r="720" spans="1:15" x14ac:dyDescent="0.25">
      <c r="A720" s="12"/>
      <c r="B720" s="16" t="str">
        <f>IF(A720="","",VLOOKUP(A720,'Kinara Project Plan'!$B$4:$C$27,2,FALSE))</f>
        <v/>
      </c>
      <c r="C720" s="12"/>
      <c r="D720" s="16" t="str">
        <f>IF(C720="","",VLOOKUP(C720,Process!$C$2:$D$14,2))</f>
        <v/>
      </c>
      <c r="E720" s="12"/>
      <c r="F720" s="12"/>
      <c r="G720" s="87"/>
      <c r="H720" s="87"/>
      <c r="K720" s="70"/>
      <c r="L720" s="70"/>
      <c r="N720" s="16" t="str">
        <f t="shared" si="15"/>
        <v/>
      </c>
      <c r="O720" s="19"/>
    </row>
    <row r="721" spans="1:15" x14ac:dyDescent="0.25">
      <c r="A721" s="12"/>
      <c r="B721" s="16" t="str">
        <f>IF(A721="","",VLOOKUP(A721,'Kinara Project Plan'!$B$4:$C$27,2,FALSE))</f>
        <v/>
      </c>
      <c r="C721" s="12"/>
      <c r="D721" s="16" t="str">
        <f>IF(C721="","",VLOOKUP(C721,Process!$C$2:$D$14,2))</f>
        <v/>
      </c>
      <c r="E721" s="12"/>
      <c r="F721" s="12"/>
      <c r="G721" s="87"/>
      <c r="H721" s="87"/>
      <c r="K721" s="70"/>
      <c r="L721" s="70"/>
      <c r="N721" s="16" t="str">
        <f t="shared" si="15"/>
        <v/>
      </c>
      <c r="O721" s="19"/>
    </row>
    <row r="722" spans="1:15" x14ac:dyDescent="0.25">
      <c r="A722" s="12"/>
      <c r="B722" s="16" t="str">
        <f>IF(A722="","",VLOOKUP(A722,'Kinara Project Plan'!$B$4:$C$27,2,FALSE))</f>
        <v/>
      </c>
      <c r="C722" s="12"/>
      <c r="D722" s="16" t="str">
        <f>IF(C722="","",VLOOKUP(C722,Process!$C$2:$D$14,2))</f>
        <v/>
      </c>
      <c r="E722" s="12"/>
      <c r="F722" s="12"/>
      <c r="G722" s="87"/>
      <c r="H722" s="87"/>
      <c r="K722" s="70"/>
      <c r="L722" s="70"/>
      <c r="N722" s="16" t="str">
        <f t="shared" si="15"/>
        <v/>
      </c>
      <c r="O722" s="19"/>
    </row>
    <row r="723" spans="1:15" x14ac:dyDescent="0.25">
      <c r="A723" s="12"/>
      <c r="B723" s="16" t="str">
        <f>IF(A723="","",VLOOKUP(A723,'Kinara Project Plan'!$B$4:$C$27,2,FALSE))</f>
        <v/>
      </c>
      <c r="C723" s="12"/>
      <c r="D723" s="16" t="str">
        <f>IF(C723="","",VLOOKUP(C723,Process!$C$2:$D$14,2))</f>
        <v/>
      </c>
      <c r="E723" s="12"/>
      <c r="F723" s="12"/>
      <c r="G723" s="87"/>
      <c r="H723" s="87"/>
      <c r="K723" s="70"/>
      <c r="L723" s="70"/>
      <c r="N723" s="16" t="str">
        <f t="shared" si="15"/>
        <v/>
      </c>
      <c r="O723" s="19"/>
    </row>
    <row r="724" spans="1:15" x14ac:dyDescent="0.25">
      <c r="A724" s="12"/>
      <c r="B724" s="16" t="str">
        <f>IF(A724="","",VLOOKUP(A724,'Kinara Project Plan'!$B$4:$C$27,2,FALSE))</f>
        <v/>
      </c>
      <c r="C724" s="12"/>
      <c r="D724" s="16" t="str">
        <f>IF(C724="","",VLOOKUP(C724,Process!$C$2:$D$14,2))</f>
        <v/>
      </c>
      <c r="E724" s="12"/>
      <c r="F724" s="12"/>
      <c r="G724" s="87"/>
      <c r="H724" s="87"/>
      <c r="K724" s="70"/>
      <c r="L724" s="70"/>
      <c r="N724" s="16" t="str">
        <f t="shared" si="15"/>
        <v/>
      </c>
      <c r="O724" s="19"/>
    </row>
    <row r="725" spans="1:15" x14ac:dyDescent="0.25">
      <c r="A725" s="12"/>
      <c r="B725" s="16" t="str">
        <f>IF(A725="","",VLOOKUP(A725,'Kinara Project Plan'!$B$4:$C$27,2,FALSE))</f>
        <v/>
      </c>
      <c r="C725" s="12"/>
      <c r="D725" s="16" t="str">
        <f>IF(C725="","",VLOOKUP(C725,Process!$C$2:$D$14,2))</f>
        <v/>
      </c>
      <c r="E725" s="12"/>
      <c r="F725" s="12"/>
      <c r="G725" s="87"/>
      <c r="H725" s="87"/>
      <c r="K725" s="70"/>
      <c r="L725" s="70"/>
      <c r="N725" s="16" t="str">
        <f t="shared" si="15"/>
        <v/>
      </c>
      <c r="O725" s="19"/>
    </row>
    <row r="726" spans="1:15" x14ac:dyDescent="0.25">
      <c r="A726" s="12"/>
      <c r="B726" s="16" t="str">
        <f>IF(A726="","",VLOOKUP(A726,'Kinara Project Plan'!$B$4:$C$27,2,FALSE))</f>
        <v/>
      </c>
      <c r="C726" s="12"/>
      <c r="D726" s="16" t="str">
        <f>IF(C726="","",VLOOKUP(C726,Process!$C$2:$D$14,2))</f>
        <v/>
      </c>
      <c r="E726" s="12"/>
      <c r="F726" s="12"/>
      <c r="G726" s="87"/>
      <c r="H726" s="87"/>
      <c r="K726" s="70"/>
      <c r="L726" s="70"/>
      <c r="N726" s="16" t="str">
        <f t="shared" si="15"/>
        <v/>
      </c>
      <c r="O726" s="19"/>
    </row>
    <row r="727" spans="1:15" x14ac:dyDescent="0.25">
      <c r="A727" s="12"/>
      <c r="B727" s="16" t="str">
        <f>IF(A727="","",VLOOKUP(A727,'Kinara Project Plan'!$B$4:$C$27,2,FALSE))</f>
        <v/>
      </c>
      <c r="C727" s="12"/>
      <c r="D727" s="16" t="str">
        <f>IF(C727="","",VLOOKUP(C727,Process!$C$2:$D$14,2))</f>
        <v/>
      </c>
      <c r="E727" s="12"/>
      <c r="F727" s="12"/>
      <c r="G727" s="87"/>
      <c r="H727" s="87"/>
      <c r="K727" s="70"/>
      <c r="L727" s="70"/>
      <c r="N727" s="16" t="str">
        <f t="shared" si="15"/>
        <v/>
      </c>
      <c r="O727" s="19"/>
    </row>
    <row r="728" spans="1:15" x14ac:dyDescent="0.25">
      <c r="A728" s="12"/>
      <c r="B728" s="16" t="str">
        <f>IF(A728="","",VLOOKUP(A728,'Kinara Project Plan'!$B$4:$C$27,2,FALSE))</f>
        <v/>
      </c>
      <c r="C728" s="12"/>
      <c r="D728" s="16" t="str">
        <f>IF(C728="","",VLOOKUP(C728,Process!$C$2:$D$14,2))</f>
        <v/>
      </c>
      <c r="E728" s="12"/>
      <c r="F728" s="12"/>
      <c r="G728" s="87"/>
      <c r="H728" s="87"/>
      <c r="K728" s="70"/>
      <c r="L728" s="70"/>
      <c r="N728" s="16" t="str">
        <f t="shared" si="15"/>
        <v/>
      </c>
      <c r="O728" s="19"/>
    </row>
    <row r="729" spans="1:15" x14ac:dyDescent="0.25">
      <c r="A729" s="12"/>
      <c r="B729" s="16" t="str">
        <f>IF(A729="","",VLOOKUP(A729,'Kinara Project Plan'!$B$4:$C$27,2,FALSE))</f>
        <v/>
      </c>
      <c r="C729" s="12"/>
      <c r="D729" s="16" t="str">
        <f>IF(C729="","",VLOOKUP(C729,Process!$C$2:$D$14,2))</f>
        <v/>
      </c>
      <c r="E729" s="12"/>
      <c r="F729" s="12"/>
      <c r="G729" s="87"/>
      <c r="H729" s="87"/>
      <c r="K729" s="70"/>
      <c r="L729" s="70"/>
      <c r="N729" s="16" t="str">
        <f t="shared" si="15"/>
        <v/>
      </c>
      <c r="O729" s="19"/>
    </row>
    <row r="730" spans="1:15" x14ac:dyDescent="0.25">
      <c r="A730" s="12"/>
      <c r="B730" s="16" t="str">
        <f>IF(A730="","",VLOOKUP(A730,'Kinara Project Plan'!$B$4:$C$27,2,FALSE))</f>
        <v/>
      </c>
      <c r="C730" s="12"/>
      <c r="D730" s="16" t="str">
        <f>IF(C730="","",VLOOKUP(C730,Process!$C$2:$D$14,2))</f>
        <v/>
      </c>
      <c r="E730" s="12"/>
      <c r="F730" s="12"/>
      <c r="G730" s="87"/>
      <c r="H730" s="87"/>
      <c r="K730" s="70"/>
      <c r="L730" s="70"/>
      <c r="N730" s="16" t="str">
        <f t="shared" si="15"/>
        <v/>
      </c>
      <c r="O730" s="19"/>
    </row>
    <row r="731" spans="1:15" x14ac:dyDescent="0.25">
      <c r="A731" s="12"/>
      <c r="B731" s="16" t="str">
        <f>IF(A731="","",VLOOKUP(A731,'Kinara Project Plan'!$B$4:$C$27,2,FALSE))</f>
        <v/>
      </c>
      <c r="C731" s="12"/>
      <c r="D731" s="16" t="str">
        <f>IF(C731="","",VLOOKUP(C731,Process!$C$2:$D$14,2))</f>
        <v/>
      </c>
      <c r="E731" s="12"/>
      <c r="F731" s="12"/>
      <c r="G731" s="87"/>
      <c r="H731" s="87"/>
      <c r="K731" s="70"/>
      <c r="L731" s="70"/>
      <c r="N731" s="16" t="str">
        <f t="shared" si="15"/>
        <v/>
      </c>
      <c r="O731" s="19"/>
    </row>
    <row r="732" spans="1:15" x14ac:dyDescent="0.25">
      <c r="A732" s="12"/>
      <c r="B732" s="16" t="str">
        <f>IF(A732="","",VLOOKUP(A732,'Kinara Project Plan'!$B$4:$C$27,2,FALSE))</f>
        <v/>
      </c>
      <c r="C732" s="12"/>
      <c r="D732" s="16" t="str">
        <f>IF(C732="","",VLOOKUP(C732,Process!$C$2:$D$14,2))</f>
        <v/>
      </c>
      <c r="E732" s="12"/>
      <c r="F732" s="12"/>
      <c r="G732" s="87"/>
      <c r="H732" s="87"/>
      <c r="K732" s="70"/>
      <c r="L732" s="70"/>
      <c r="N732" s="16" t="str">
        <f t="shared" si="15"/>
        <v/>
      </c>
      <c r="O732" s="19"/>
    </row>
    <row r="733" spans="1:15" x14ac:dyDescent="0.25">
      <c r="A733" s="12"/>
      <c r="B733" s="16" t="str">
        <f>IF(A733="","",VLOOKUP(A733,'Kinara Project Plan'!$B$4:$C$27,2,FALSE))</f>
        <v/>
      </c>
      <c r="C733" s="12"/>
      <c r="D733" s="16" t="str">
        <f>IF(C733="","",VLOOKUP(C733,Process!$C$2:$D$14,2))</f>
        <v/>
      </c>
      <c r="E733" s="12"/>
      <c r="F733" s="12"/>
      <c r="G733" s="87"/>
      <c r="H733" s="87"/>
      <c r="K733" s="70"/>
      <c r="L733" s="70"/>
      <c r="N733" s="16" t="str">
        <f t="shared" si="15"/>
        <v/>
      </c>
      <c r="O733" s="19"/>
    </row>
    <row r="734" spans="1:15" x14ac:dyDescent="0.25">
      <c r="A734" s="12"/>
      <c r="B734" s="16" t="str">
        <f>IF(A734="","",VLOOKUP(A734,'Kinara Project Plan'!$B$4:$C$27,2,FALSE))</f>
        <v/>
      </c>
      <c r="C734" s="12"/>
      <c r="D734" s="16" t="str">
        <f>IF(C734="","",VLOOKUP(C734,Process!$C$2:$D$14,2))</f>
        <v/>
      </c>
      <c r="E734" s="12"/>
      <c r="F734" s="12"/>
      <c r="G734" s="87"/>
      <c r="H734" s="87"/>
      <c r="K734" s="70"/>
      <c r="L734" s="70"/>
      <c r="N734" s="16" t="str">
        <f t="shared" si="15"/>
        <v/>
      </c>
      <c r="O734" s="19"/>
    </row>
    <row r="735" spans="1:15" x14ac:dyDescent="0.25">
      <c r="A735" s="12"/>
      <c r="B735" s="16" t="str">
        <f>IF(A735="","",VLOOKUP(A735,'Kinara Project Plan'!$B$4:$C$27,2,FALSE))</f>
        <v/>
      </c>
      <c r="C735" s="12"/>
      <c r="D735" s="16" t="str">
        <f>IF(C735="","",VLOOKUP(C735,Process!$C$2:$D$14,2))</f>
        <v/>
      </c>
      <c r="E735" s="12"/>
      <c r="F735" s="12"/>
      <c r="G735" s="87"/>
      <c r="H735" s="87"/>
      <c r="K735" s="70"/>
      <c r="L735" s="70"/>
      <c r="N735" s="16" t="str">
        <f t="shared" si="15"/>
        <v/>
      </c>
      <c r="O735" s="19"/>
    </row>
    <row r="736" spans="1:15" x14ac:dyDescent="0.25">
      <c r="A736" s="12"/>
      <c r="B736" s="16" t="str">
        <f>IF(A736="","",VLOOKUP(A736,'Kinara Project Plan'!$B$4:$C$27,2,FALSE))</f>
        <v/>
      </c>
      <c r="C736" s="12"/>
      <c r="D736" s="16" t="str">
        <f>IF(C736="","",VLOOKUP(C736,Process!$C$2:$D$14,2))</f>
        <v/>
      </c>
      <c r="E736" s="12"/>
      <c r="F736" s="12"/>
      <c r="G736" s="87"/>
      <c r="H736" s="87"/>
      <c r="K736" s="70"/>
      <c r="L736" s="70"/>
      <c r="N736" s="16" t="str">
        <f t="shared" si="15"/>
        <v/>
      </c>
      <c r="O736" s="19"/>
    </row>
    <row r="737" spans="1:15" x14ac:dyDescent="0.25">
      <c r="A737" s="12"/>
      <c r="B737" s="16" t="str">
        <f>IF(A737="","",VLOOKUP(A737,'Kinara Project Plan'!$B$4:$C$27,2,FALSE))</f>
        <v/>
      </c>
      <c r="C737" s="12"/>
      <c r="D737" s="16" t="str">
        <f>IF(C737="","",VLOOKUP(C737,Process!$C$2:$D$14,2))</f>
        <v/>
      </c>
      <c r="E737" s="12"/>
      <c r="F737" s="12"/>
      <c r="G737" s="87"/>
      <c r="H737" s="87"/>
      <c r="K737" s="70"/>
      <c r="L737" s="70"/>
      <c r="N737" s="16" t="str">
        <f t="shared" si="15"/>
        <v/>
      </c>
      <c r="O737" s="19"/>
    </row>
    <row r="738" spans="1:15" x14ac:dyDescent="0.25">
      <c r="A738" s="12"/>
      <c r="B738" s="16" t="str">
        <f>IF(A738="","",VLOOKUP(A738,'Kinara Project Plan'!$B$4:$C$27,2,FALSE))</f>
        <v/>
      </c>
      <c r="C738" s="12"/>
      <c r="D738" s="16" t="str">
        <f>IF(C738="","",VLOOKUP(C738,Process!$C$2:$D$14,2))</f>
        <v/>
      </c>
      <c r="E738" s="12"/>
      <c r="F738" s="12"/>
      <c r="G738" s="87"/>
      <c r="H738" s="87"/>
      <c r="K738" s="70"/>
      <c r="L738" s="70"/>
      <c r="N738" s="16" t="str">
        <f t="shared" si="15"/>
        <v/>
      </c>
      <c r="O738" s="19"/>
    </row>
    <row r="739" spans="1:15" x14ac:dyDescent="0.25">
      <c r="A739" s="12"/>
      <c r="B739" s="16" t="str">
        <f>IF(A739="","",VLOOKUP(A739,'Kinara Project Plan'!$B$4:$C$27,2,FALSE))</f>
        <v/>
      </c>
      <c r="C739" s="12"/>
      <c r="D739" s="16" t="str">
        <f>IF(C739="","",VLOOKUP(C739,Process!$C$2:$D$14,2))</f>
        <v/>
      </c>
      <c r="E739" s="12"/>
      <c r="F739" s="12"/>
      <c r="G739" s="87"/>
      <c r="H739" s="87"/>
      <c r="K739" s="70"/>
      <c r="L739" s="70"/>
      <c r="N739" s="16" t="str">
        <f t="shared" si="15"/>
        <v/>
      </c>
      <c r="O739" s="19"/>
    </row>
    <row r="740" spans="1:15" x14ac:dyDescent="0.25">
      <c r="A740" s="12"/>
      <c r="B740" s="16" t="str">
        <f>IF(A740="","",VLOOKUP(A740,'Kinara Project Plan'!$B$4:$C$27,2,FALSE))</f>
        <v/>
      </c>
      <c r="C740" s="12"/>
      <c r="D740" s="16" t="str">
        <f>IF(C740="","",VLOOKUP(C740,Process!$C$2:$D$14,2))</f>
        <v/>
      </c>
      <c r="E740" s="12"/>
      <c r="F740" s="12"/>
      <c r="G740" s="87"/>
      <c r="H740" s="87"/>
      <c r="K740" s="70"/>
      <c r="L740" s="70"/>
      <c r="N740" s="16" t="str">
        <f t="shared" si="15"/>
        <v/>
      </c>
      <c r="O740" s="19"/>
    </row>
    <row r="741" spans="1:15" x14ac:dyDescent="0.25">
      <c r="A741" s="12"/>
      <c r="B741" s="16" t="str">
        <f>IF(A741="","",VLOOKUP(A741,'Kinara Project Plan'!$B$4:$C$27,2,FALSE))</f>
        <v/>
      </c>
      <c r="C741" s="12"/>
      <c r="D741" s="16" t="str">
        <f>IF(C741="","",VLOOKUP(C741,Process!$C$2:$D$14,2))</f>
        <v/>
      </c>
      <c r="E741" s="12"/>
      <c r="F741" s="12"/>
      <c r="G741" s="87"/>
      <c r="H741" s="87"/>
      <c r="K741" s="70"/>
      <c r="L741" s="70"/>
      <c r="N741" s="16" t="str">
        <f t="shared" si="15"/>
        <v/>
      </c>
      <c r="O741" s="19"/>
    </row>
    <row r="742" spans="1:15" x14ac:dyDescent="0.25">
      <c r="A742" s="12"/>
      <c r="B742" s="16" t="str">
        <f>IF(A742="","",VLOOKUP(A742,'Kinara Project Plan'!$B$4:$C$27,2,FALSE))</f>
        <v/>
      </c>
      <c r="C742" s="12"/>
      <c r="D742" s="16" t="str">
        <f>IF(C742="","",VLOOKUP(C742,Process!$C$2:$D$14,2))</f>
        <v/>
      </c>
      <c r="E742" s="12"/>
      <c r="F742" s="12"/>
      <c r="G742" s="87"/>
      <c r="H742" s="87"/>
      <c r="K742" s="70"/>
      <c r="L742" s="70"/>
      <c r="N742" s="16" t="str">
        <f t="shared" si="15"/>
        <v/>
      </c>
      <c r="O742" s="19"/>
    </row>
    <row r="743" spans="1:15" x14ac:dyDescent="0.25">
      <c r="A743" s="12"/>
      <c r="B743" s="16" t="str">
        <f>IF(A743="","",VLOOKUP(A743,'Kinara Project Plan'!$B$4:$C$27,2,FALSE))</f>
        <v/>
      </c>
      <c r="C743" s="12"/>
      <c r="D743" s="16" t="str">
        <f>IF(C743="","",VLOOKUP(C743,Process!$C$2:$D$14,2))</f>
        <v/>
      </c>
      <c r="E743" s="12"/>
      <c r="F743" s="12"/>
      <c r="G743" s="87"/>
      <c r="H743" s="87"/>
      <c r="K743" s="70"/>
      <c r="L743" s="70"/>
      <c r="N743" s="16" t="str">
        <f t="shared" si="15"/>
        <v/>
      </c>
      <c r="O743" s="19"/>
    </row>
    <row r="744" spans="1:15" x14ac:dyDescent="0.25">
      <c r="A744" s="12"/>
      <c r="B744" s="16" t="str">
        <f>IF(A744="","",VLOOKUP(A744,'Kinara Project Plan'!$B$4:$C$27,2,FALSE))</f>
        <v/>
      </c>
      <c r="C744" s="12"/>
      <c r="D744" s="16" t="str">
        <f>IF(C744="","",VLOOKUP(C744,Process!$C$2:$D$14,2))</f>
        <v/>
      </c>
      <c r="E744" s="12"/>
      <c r="F744" s="12"/>
      <c r="G744" s="87"/>
      <c r="H744" s="87"/>
      <c r="K744" s="70"/>
      <c r="L744" s="70"/>
      <c r="N744" s="16" t="str">
        <f t="shared" si="15"/>
        <v/>
      </c>
      <c r="O744" s="19"/>
    </row>
    <row r="745" spans="1:15" x14ac:dyDescent="0.25">
      <c r="A745" s="12"/>
      <c r="B745" s="16" t="str">
        <f>IF(A745="","",VLOOKUP(A745,'Kinara Project Plan'!$B$4:$C$27,2,FALSE))</f>
        <v/>
      </c>
      <c r="C745" s="12"/>
      <c r="D745" s="16" t="str">
        <f>IF(C745="","",VLOOKUP(C745,Process!$C$2:$D$14,2))</f>
        <v/>
      </c>
      <c r="E745" s="12"/>
      <c r="F745" s="12"/>
      <c r="G745" s="87"/>
      <c r="H745" s="87"/>
      <c r="K745" s="70"/>
      <c r="L745" s="70"/>
      <c r="N745" s="16" t="str">
        <f t="shared" si="15"/>
        <v/>
      </c>
      <c r="O745" s="19"/>
    </row>
    <row r="746" spans="1:15" x14ac:dyDescent="0.25">
      <c r="A746" s="12"/>
      <c r="B746" s="16" t="str">
        <f>IF(A746="","",VLOOKUP(A746,'Kinara Project Plan'!$B$4:$C$27,2,FALSE))</f>
        <v/>
      </c>
      <c r="C746" s="12"/>
      <c r="D746" s="16" t="str">
        <f>IF(C746="","",VLOOKUP(C746,Process!$C$2:$D$14,2))</f>
        <v/>
      </c>
      <c r="E746" s="12"/>
      <c r="F746" s="12"/>
      <c r="G746" s="87"/>
      <c r="H746" s="87"/>
      <c r="K746" s="70"/>
      <c r="L746" s="70"/>
      <c r="N746" s="16" t="str">
        <f t="shared" si="15"/>
        <v/>
      </c>
      <c r="O746" s="19"/>
    </row>
    <row r="747" spans="1:15" x14ac:dyDescent="0.25">
      <c r="A747" s="12"/>
      <c r="B747" s="16" t="str">
        <f>IF(A747="","",VLOOKUP(A747,'Kinara Project Plan'!$B$4:$C$27,2,FALSE))</f>
        <v/>
      </c>
      <c r="C747" s="12"/>
      <c r="D747" s="16" t="str">
        <f>IF(C747="","",VLOOKUP(C747,Process!$C$2:$D$14,2))</f>
        <v/>
      </c>
      <c r="E747" s="12"/>
      <c r="F747" s="12"/>
      <c r="G747" s="87"/>
      <c r="H747" s="87"/>
      <c r="K747" s="70"/>
      <c r="L747" s="70"/>
      <c r="N747" s="16" t="str">
        <f t="shared" si="15"/>
        <v/>
      </c>
      <c r="O747" s="19"/>
    </row>
    <row r="748" spans="1:15" x14ac:dyDescent="0.25">
      <c r="A748" s="12"/>
      <c r="B748" s="16" t="str">
        <f>IF(A748="","",VLOOKUP(A748,'Kinara Project Plan'!$B$4:$C$27,2,FALSE))</f>
        <v/>
      </c>
      <c r="C748" s="12"/>
      <c r="D748" s="16" t="str">
        <f>IF(C748="","",VLOOKUP(C748,Process!$C$2:$D$14,2))</f>
        <v/>
      </c>
      <c r="E748" s="12"/>
      <c r="F748" s="12"/>
      <c r="G748" s="87"/>
      <c r="H748" s="87"/>
      <c r="K748" s="70"/>
      <c r="L748" s="70"/>
      <c r="N748" s="16" t="str">
        <f t="shared" si="15"/>
        <v/>
      </c>
      <c r="O748" s="19"/>
    </row>
    <row r="749" spans="1:15" x14ac:dyDescent="0.25">
      <c r="A749" s="12"/>
      <c r="B749" s="16" t="str">
        <f>IF(A749="","",VLOOKUP(A749,'Kinara Project Plan'!$B$4:$C$27,2,FALSE))</f>
        <v/>
      </c>
      <c r="C749" s="12"/>
      <c r="D749" s="16" t="str">
        <f>IF(C749="","",VLOOKUP(C749,Process!$C$2:$D$14,2))</f>
        <v/>
      </c>
      <c r="E749" s="12"/>
      <c r="F749" s="12"/>
      <c r="G749" s="87"/>
      <c r="H749" s="87"/>
      <c r="K749" s="70"/>
      <c r="L749" s="70"/>
      <c r="N749" s="16" t="str">
        <f t="shared" si="15"/>
        <v/>
      </c>
      <c r="O749" s="19"/>
    </row>
    <row r="750" spans="1:15" x14ac:dyDescent="0.25">
      <c r="A750" s="12"/>
      <c r="B750" s="16" t="str">
        <f>IF(A750="","",VLOOKUP(A750,'Kinara Project Plan'!$B$4:$C$27,2,FALSE))</f>
        <v/>
      </c>
      <c r="C750" s="12"/>
      <c r="D750" s="16" t="str">
        <f>IF(C750="","",VLOOKUP(C750,Process!$C$2:$D$14,2))</f>
        <v/>
      </c>
      <c r="E750" s="12"/>
      <c r="F750" s="12"/>
      <c r="G750" s="87"/>
      <c r="H750" s="87"/>
      <c r="K750" s="70"/>
      <c r="L750" s="70"/>
      <c r="N750" s="16" t="str">
        <f t="shared" si="15"/>
        <v/>
      </c>
      <c r="O750" s="19"/>
    </row>
    <row r="751" spans="1:15" x14ac:dyDescent="0.25">
      <c r="A751" s="12"/>
      <c r="B751" s="16" t="str">
        <f>IF(A751="","",VLOOKUP(A751,'Kinara Project Plan'!$B$4:$C$27,2,FALSE))</f>
        <v/>
      </c>
      <c r="C751" s="12"/>
      <c r="D751" s="16" t="str">
        <f>IF(C751="","",VLOOKUP(C751,Process!$C$2:$D$14,2))</f>
        <v/>
      </c>
      <c r="E751" s="12"/>
      <c r="F751" s="12"/>
      <c r="G751" s="87"/>
      <c r="H751" s="87"/>
      <c r="K751" s="70"/>
      <c r="L751" s="70"/>
      <c r="N751" s="16" t="str">
        <f t="shared" si="15"/>
        <v/>
      </c>
      <c r="O751" s="19"/>
    </row>
    <row r="752" spans="1:15" x14ac:dyDescent="0.25">
      <c r="A752" s="12"/>
      <c r="B752" s="16" t="str">
        <f>IF(A752="","",VLOOKUP(A752,'Kinara Project Plan'!$B$4:$C$27,2,FALSE))</f>
        <v/>
      </c>
      <c r="C752" s="12"/>
      <c r="D752" s="16" t="str">
        <f>IF(C752="","",VLOOKUP(C752,Process!$C$2:$D$14,2))</f>
        <v/>
      </c>
      <c r="E752" s="12"/>
      <c r="F752" s="12"/>
      <c r="G752" s="87"/>
      <c r="H752" s="87"/>
      <c r="K752" s="70"/>
      <c r="L752" s="70"/>
      <c r="N752" s="16" t="str">
        <f t="shared" si="15"/>
        <v/>
      </c>
      <c r="O752" s="19"/>
    </row>
    <row r="753" spans="1:15" x14ac:dyDescent="0.25">
      <c r="A753" s="12"/>
      <c r="B753" s="16" t="str">
        <f>IF(A753="","",VLOOKUP(A753,'Kinara Project Plan'!$B$4:$C$27,2,FALSE))</f>
        <v/>
      </c>
      <c r="C753" s="12"/>
      <c r="D753" s="16" t="str">
        <f>IF(C753="","",VLOOKUP(C753,Process!$C$2:$D$14,2))</f>
        <v/>
      </c>
      <c r="E753" s="12"/>
      <c r="F753" s="12"/>
      <c r="G753" s="87"/>
      <c r="H753" s="87"/>
      <c r="K753" s="70"/>
      <c r="L753" s="70"/>
      <c r="N753" s="16" t="str">
        <f t="shared" si="15"/>
        <v/>
      </c>
      <c r="O753" s="19"/>
    </row>
    <row r="754" spans="1:15" x14ac:dyDescent="0.25">
      <c r="A754" s="12"/>
      <c r="B754" s="16" t="str">
        <f>IF(A754="","",VLOOKUP(A754,'Kinara Project Plan'!$B$4:$C$27,2,FALSE))</f>
        <v/>
      </c>
      <c r="C754" s="12"/>
      <c r="D754" s="16" t="str">
        <f>IF(C754="","",VLOOKUP(C754,Process!$C$2:$D$14,2))</f>
        <v/>
      </c>
      <c r="E754" s="12"/>
      <c r="F754" s="12"/>
      <c r="G754" s="87"/>
      <c r="H754" s="87"/>
      <c r="K754" s="70"/>
      <c r="L754" s="70"/>
      <c r="N754" s="16" t="str">
        <f t="shared" si="15"/>
        <v/>
      </c>
      <c r="O754" s="19"/>
    </row>
    <row r="755" spans="1:15" x14ac:dyDescent="0.25">
      <c r="A755" s="12"/>
      <c r="B755" s="16" t="str">
        <f>IF(A755="","",VLOOKUP(A755,'Kinara Project Plan'!$B$4:$C$27,2,FALSE))</f>
        <v/>
      </c>
      <c r="C755" s="12"/>
      <c r="D755" s="16" t="str">
        <f>IF(C755="","",VLOOKUP(C755,Process!$C$2:$D$14,2))</f>
        <v/>
      </c>
      <c r="E755" s="12"/>
      <c r="F755" s="12"/>
      <c r="G755" s="87"/>
      <c r="H755" s="87"/>
      <c r="K755" s="70"/>
      <c r="L755" s="70"/>
      <c r="N755" s="16" t="str">
        <f t="shared" si="15"/>
        <v/>
      </c>
      <c r="O755" s="19"/>
    </row>
    <row r="756" spans="1:15" x14ac:dyDescent="0.25">
      <c r="A756" s="12"/>
      <c r="B756" s="16" t="str">
        <f>IF(A756="","",VLOOKUP(A756,'Kinara Project Plan'!$B$4:$C$27,2,FALSE))</f>
        <v/>
      </c>
      <c r="C756" s="12"/>
      <c r="D756" s="16" t="str">
        <f>IF(C756="","",VLOOKUP(C756,Process!$C$2:$D$14,2))</f>
        <v/>
      </c>
      <c r="E756" s="12"/>
      <c r="F756" s="12"/>
      <c r="G756" s="87"/>
      <c r="H756" s="87"/>
      <c r="K756" s="70"/>
      <c r="L756" s="70"/>
      <c r="N756" s="16" t="str">
        <f t="shared" si="15"/>
        <v/>
      </c>
      <c r="O756" s="19"/>
    </row>
    <row r="757" spans="1:15" x14ac:dyDescent="0.25">
      <c r="A757" s="12"/>
      <c r="B757" s="16" t="str">
        <f>IF(A757="","",VLOOKUP(A757,'Kinara Project Plan'!$B$4:$C$27,2,FALSE))</f>
        <v/>
      </c>
      <c r="C757" s="12"/>
      <c r="D757" s="16" t="str">
        <f>IF(C757="","",VLOOKUP(C757,Process!$C$2:$D$14,2))</f>
        <v/>
      </c>
      <c r="E757" s="12"/>
      <c r="F757" s="12"/>
      <c r="G757" s="87"/>
      <c r="H757" s="87"/>
      <c r="K757" s="70"/>
      <c r="L757" s="70"/>
      <c r="N757" s="16" t="str">
        <f t="shared" si="15"/>
        <v/>
      </c>
      <c r="O757" s="19"/>
    </row>
    <row r="758" spans="1:15" x14ac:dyDescent="0.25">
      <c r="A758" s="12"/>
      <c r="B758" s="16" t="str">
        <f>IF(A758="","",VLOOKUP(A758,'Kinara Project Plan'!$B$4:$C$27,2,FALSE))</f>
        <v/>
      </c>
      <c r="C758" s="12"/>
      <c r="D758" s="16" t="str">
        <f>IF(C758="","",VLOOKUP(C758,Process!$C$2:$D$14,2))</f>
        <v/>
      </c>
      <c r="E758" s="12"/>
      <c r="F758" s="12"/>
      <c r="G758" s="87"/>
      <c r="H758" s="87"/>
      <c r="K758" s="70"/>
      <c r="L758" s="70"/>
      <c r="N758" s="16" t="str">
        <f t="shared" si="15"/>
        <v/>
      </c>
      <c r="O758" s="19"/>
    </row>
    <row r="759" spans="1:15" x14ac:dyDescent="0.25">
      <c r="A759" s="12"/>
      <c r="B759" s="16" t="str">
        <f>IF(A759="","",VLOOKUP(A759,'Kinara Project Plan'!$B$4:$C$27,2,FALSE))</f>
        <v/>
      </c>
      <c r="C759" s="12"/>
      <c r="D759" s="16" t="str">
        <f>IF(C759="","",VLOOKUP(C759,Process!$C$2:$D$14,2))</f>
        <v/>
      </c>
      <c r="E759" s="12"/>
      <c r="F759" s="12"/>
      <c r="G759" s="87"/>
      <c r="H759" s="87"/>
      <c r="K759" s="70"/>
      <c r="L759" s="70"/>
      <c r="N759" s="16" t="str">
        <f t="shared" si="15"/>
        <v/>
      </c>
      <c r="O759" s="19"/>
    </row>
    <row r="760" spans="1:15" x14ac:dyDescent="0.25">
      <c r="A760" s="12"/>
      <c r="B760" s="16" t="str">
        <f>IF(A760="","",VLOOKUP(A760,'Kinara Project Plan'!$B$4:$C$27,2,FALSE))</f>
        <v/>
      </c>
      <c r="C760" s="12"/>
      <c r="D760" s="16" t="str">
        <f>IF(C760="","",VLOOKUP(C760,Process!$C$2:$D$14,2))</f>
        <v/>
      </c>
      <c r="E760" s="12"/>
      <c r="F760" s="12"/>
      <c r="G760" s="87"/>
      <c r="H760" s="87"/>
      <c r="K760" s="70"/>
      <c r="L760" s="70"/>
      <c r="N760" s="16" t="str">
        <f t="shared" si="15"/>
        <v/>
      </c>
      <c r="O760" s="19"/>
    </row>
    <row r="761" spans="1:15" x14ac:dyDescent="0.25">
      <c r="A761" s="12"/>
      <c r="B761" s="16" t="str">
        <f>IF(A761="","",VLOOKUP(A761,'Kinara Project Plan'!$B$4:$C$27,2,FALSE))</f>
        <v/>
      </c>
      <c r="C761" s="12"/>
      <c r="D761" s="16" t="str">
        <f>IF(C761="","",VLOOKUP(C761,Process!$C$2:$D$14,2))</f>
        <v/>
      </c>
      <c r="E761" s="12"/>
      <c r="F761" s="12"/>
      <c r="G761" s="87"/>
      <c r="H761" s="87"/>
      <c r="K761" s="70"/>
      <c r="L761" s="70"/>
      <c r="N761" s="16" t="str">
        <f t="shared" si="15"/>
        <v/>
      </c>
      <c r="O761" s="19"/>
    </row>
    <row r="762" spans="1:15" x14ac:dyDescent="0.25">
      <c r="A762" s="12"/>
      <c r="B762" s="16" t="str">
        <f>IF(A762="","",VLOOKUP(A762,'Kinara Project Plan'!$B$4:$C$27,2,FALSE))</f>
        <v/>
      </c>
      <c r="C762" s="12"/>
      <c r="D762" s="16" t="str">
        <f>IF(C762="","",VLOOKUP(C762,Process!$C$2:$D$14,2))</f>
        <v/>
      </c>
      <c r="E762" s="12"/>
      <c r="F762" s="12"/>
      <c r="G762" s="87"/>
      <c r="H762" s="87"/>
      <c r="K762" s="70"/>
      <c r="L762" s="70"/>
      <c r="N762" s="16" t="str">
        <f t="shared" si="15"/>
        <v/>
      </c>
      <c r="O762" s="19"/>
    </row>
    <row r="763" spans="1:15" x14ac:dyDescent="0.25">
      <c r="A763" s="12"/>
      <c r="B763" s="16" t="str">
        <f>IF(A763="","",VLOOKUP(A763,'Kinara Project Plan'!$B$4:$C$27,2,FALSE))</f>
        <v/>
      </c>
      <c r="C763" s="12"/>
      <c r="D763" s="16" t="str">
        <f>IF(C763="","",VLOOKUP(C763,Process!$C$2:$D$14,2))</f>
        <v/>
      </c>
      <c r="E763" s="12"/>
      <c r="F763" s="12"/>
      <c r="G763" s="87"/>
      <c r="H763" s="87"/>
      <c r="K763" s="70"/>
      <c r="L763" s="70"/>
      <c r="N763" s="16" t="str">
        <f t="shared" si="15"/>
        <v/>
      </c>
      <c r="O763" s="19"/>
    </row>
    <row r="764" spans="1:15" x14ac:dyDescent="0.25">
      <c r="A764" s="12"/>
      <c r="B764" s="16" t="str">
        <f>IF(A764="","",VLOOKUP(A764,'Kinara Project Plan'!$B$4:$C$27,2,FALSE))</f>
        <v/>
      </c>
      <c r="C764" s="12"/>
      <c r="D764" s="16" t="str">
        <f>IF(C764="","",VLOOKUP(C764,Process!$C$2:$D$14,2))</f>
        <v/>
      </c>
      <c r="E764" s="12"/>
      <c r="F764" s="12"/>
      <c r="G764" s="87"/>
      <c r="H764" s="87"/>
      <c r="K764" s="70"/>
      <c r="L764" s="70"/>
      <c r="N764" s="16" t="str">
        <f t="shared" si="15"/>
        <v/>
      </c>
      <c r="O764" s="19"/>
    </row>
    <row r="765" spans="1:15" x14ac:dyDescent="0.25">
      <c r="A765" s="12"/>
      <c r="B765" s="16" t="str">
        <f>IF(A765="","",VLOOKUP(A765,'Kinara Project Plan'!$B$4:$C$27,2,FALSE))</f>
        <v/>
      </c>
      <c r="C765" s="12"/>
      <c r="D765" s="16" t="str">
        <f>IF(C765="","",VLOOKUP(C765,Process!$C$2:$D$14,2))</f>
        <v/>
      </c>
      <c r="E765" s="12"/>
      <c r="F765" s="12"/>
      <c r="G765" s="87"/>
      <c r="H765" s="87"/>
      <c r="K765" s="70"/>
      <c r="L765" s="70"/>
      <c r="N765" s="16" t="str">
        <f t="shared" si="15"/>
        <v/>
      </c>
      <c r="O765" s="19"/>
    </row>
    <row r="766" spans="1:15" x14ac:dyDescent="0.25">
      <c r="A766" s="12"/>
      <c r="B766" s="16" t="str">
        <f>IF(A766="","",VLOOKUP(A766,'Kinara Project Plan'!$B$4:$C$27,2,FALSE))</f>
        <v/>
      </c>
      <c r="C766" s="12"/>
      <c r="D766" s="16" t="str">
        <f>IF(C766="","",VLOOKUP(C766,Process!$C$2:$D$14,2))</f>
        <v/>
      </c>
      <c r="E766" s="12"/>
      <c r="F766" s="12"/>
      <c r="G766" s="87"/>
      <c r="H766" s="87"/>
      <c r="K766" s="70"/>
      <c r="L766" s="70"/>
      <c r="N766" s="16" t="str">
        <f t="shared" si="15"/>
        <v/>
      </c>
      <c r="O766" s="19"/>
    </row>
    <row r="767" spans="1:15" x14ac:dyDescent="0.25">
      <c r="A767" s="12"/>
      <c r="B767" s="16" t="str">
        <f>IF(A767="","",VLOOKUP(A767,'Kinara Project Plan'!$B$4:$C$27,2,FALSE))</f>
        <v/>
      </c>
      <c r="C767" s="12"/>
      <c r="D767" s="16" t="str">
        <f>IF(C767="","",VLOOKUP(C767,Process!$C$2:$D$14,2))</f>
        <v/>
      </c>
      <c r="E767" s="12"/>
      <c r="F767" s="12"/>
      <c r="G767" s="87"/>
      <c r="H767" s="87"/>
      <c r="K767" s="70"/>
      <c r="L767" s="70"/>
      <c r="N767" s="16" t="str">
        <f t="shared" si="15"/>
        <v/>
      </c>
      <c r="O767" s="19"/>
    </row>
    <row r="768" spans="1:15" x14ac:dyDescent="0.25">
      <c r="A768" s="12"/>
      <c r="B768" s="16" t="str">
        <f>IF(A768="","",VLOOKUP(A768,'Kinara Project Plan'!$B$4:$C$27,2,FALSE))</f>
        <v/>
      </c>
      <c r="C768" s="12"/>
      <c r="D768" s="16" t="str">
        <f>IF(C768="","",VLOOKUP(C768,Process!$C$2:$D$14,2))</f>
        <v/>
      </c>
      <c r="E768" s="12"/>
      <c r="F768" s="12"/>
      <c r="G768" s="87"/>
      <c r="H768" s="87"/>
      <c r="K768" s="70"/>
      <c r="L768" s="70"/>
      <c r="N768" s="16" t="str">
        <f t="shared" si="15"/>
        <v/>
      </c>
      <c r="O768" s="19"/>
    </row>
    <row r="769" spans="1:15" x14ac:dyDescent="0.25">
      <c r="A769" s="12"/>
      <c r="B769" s="16" t="str">
        <f>IF(A769="","",VLOOKUP(A769,'Kinara Project Plan'!$B$4:$C$27,2,FALSE))</f>
        <v/>
      </c>
      <c r="C769" s="12"/>
      <c r="D769" s="16" t="str">
        <f>IF(C769="","",VLOOKUP(C769,Process!$C$2:$D$14,2))</f>
        <v/>
      </c>
      <c r="E769" s="12"/>
      <c r="F769" s="12"/>
      <c r="G769" s="87"/>
      <c r="H769" s="87"/>
      <c r="K769" s="70"/>
      <c r="L769" s="70"/>
      <c r="N769" s="16" t="str">
        <f t="shared" si="15"/>
        <v/>
      </c>
      <c r="O769" s="19"/>
    </row>
    <row r="770" spans="1:15" x14ac:dyDescent="0.25">
      <c r="A770" s="12"/>
      <c r="B770" s="16" t="str">
        <f>IF(A770="","",VLOOKUP(A770,'Kinara Project Plan'!$B$4:$C$27,2,FALSE))</f>
        <v/>
      </c>
      <c r="C770" s="12"/>
      <c r="D770" s="16" t="str">
        <f>IF(C770="","",VLOOKUP(C770,Process!$C$2:$D$14,2))</f>
        <v/>
      </c>
      <c r="E770" s="12"/>
      <c r="F770" s="12"/>
      <c r="G770" s="87"/>
      <c r="H770" s="87"/>
      <c r="K770" s="70"/>
      <c r="L770" s="70"/>
      <c r="N770" s="16" t="str">
        <f t="shared" si="15"/>
        <v/>
      </c>
      <c r="O770" s="19"/>
    </row>
    <row r="771" spans="1:15" x14ac:dyDescent="0.25">
      <c r="A771" s="12"/>
      <c r="B771" s="16" t="str">
        <f>IF(A771="","",VLOOKUP(A771,'Kinara Project Plan'!$B$4:$C$27,2,FALSE))</f>
        <v/>
      </c>
      <c r="C771" s="12"/>
      <c r="D771" s="16" t="str">
        <f>IF(C771="","",VLOOKUP(C771,Process!$C$2:$D$14,2))</f>
        <v/>
      </c>
      <c r="E771" s="12"/>
      <c r="F771" s="12"/>
      <c r="G771" s="87"/>
      <c r="H771" s="87"/>
      <c r="K771" s="70"/>
      <c r="L771" s="70"/>
      <c r="N771" s="16" t="str">
        <f t="shared" si="15"/>
        <v/>
      </c>
      <c r="O771" s="19"/>
    </row>
    <row r="772" spans="1:15" x14ac:dyDescent="0.25">
      <c r="A772" s="12"/>
      <c r="B772" s="16" t="str">
        <f>IF(A772="","",VLOOKUP(A772,'Kinara Project Plan'!$B$4:$C$27,2,FALSE))</f>
        <v/>
      </c>
      <c r="C772" s="12"/>
      <c r="D772" s="16" t="str">
        <f>IF(C772="","",VLOOKUP(C772,Process!$C$2:$D$14,2))</f>
        <v/>
      </c>
      <c r="E772" s="12"/>
      <c r="F772" s="12"/>
      <c r="G772" s="87"/>
      <c r="H772" s="87"/>
      <c r="K772" s="70"/>
      <c r="L772" s="70"/>
      <c r="N772" s="16" t="str">
        <f t="shared" si="15"/>
        <v/>
      </c>
      <c r="O772" s="19"/>
    </row>
    <row r="773" spans="1:15" x14ac:dyDescent="0.25">
      <c r="A773" s="12"/>
      <c r="B773" s="16" t="str">
        <f>IF(A773="","",VLOOKUP(A773,'Kinara Project Plan'!$B$4:$C$27,2,FALSE))</f>
        <v/>
      </c>
      <c r="C773" s="12"/>
      <c r="D773" s="16" t="str">
        <f>IF(C773="","",VLOOKUP(C773,Process!$C$2:$D$14,2))</f>
        <v/>
      </c>
      <c r="E773" s="12"/>
      <c r="F773" s="12"/>
      <c r="G773" s="87"/>
      <c r="H773" s="87"/>
      <c r="K773" s="70"/>
      <c r="L773" s="70"/>
      <c r="N773" s="16" t="str">
        <f t="shared" si="15"/>
        <v/>
      </c>
      <c r="O773" s="19"/>
    </row>
    <row r="774" spans="1:15" x14ac:dyDescent="0.25">
      <c r="A774" s="12"/>
      <c r="B774" s="16" t="str">
        <f>IF(A774="","",VLOOKUP(A774,'Kinara Project Plan'!$B$4:$C$27,2,FALSE))</f>
        <v/>
      </c>
      <c r="C774" s="12"/>
      <c r="D774" s="16" t="str">
        <f>IF(C774="","",VLOOKUP(C774,Process!$C$2:$D$14,2))</f>
        <v/>
      </c>
      <c r="E774" s="12"/>
      <c r="F774" s="12"/>
      <c r="G774" s="87"/>
      <c r="H774" s="87"/>
      <c r="K774" s="70"/>
      <c r="L774" s="70"/>
      <c r="N774" s="16" t="str">
        <f t="shared" si="15"/>
        <v/>
      </c>
      <c r="O774" s="19"/>
    </row>
    <row r="775" spans="1:15" x14ac:dyDescent="0.25">
      <c r="A775" s="12"/>
      <c r="B775" s="16" t="str">
        <f>IF(A775="","",VLOOKUP(A775,'Kinara Project Plan'!$B$4:$C$27,2,FALSE))</f>
        <v/>
      </c>
      <c r="C775" s="12"/>
      <c r="D775" s="16" t="str">
        <f>IF(C775="","",VLOOKUP(C775,Process!$C$2:$D$14,2))</f>
        <v/>
      </c>
      <c r="E775" s="12"/>
      <c r="F775" s="12"/>
      <c r="G775" s="87"/>
      <c r="H775" s="87"/>
      <c r="K775" s="70"/>
      <c r="L775" s="70"/>
      <c r="N775" s="16" t="str">
        <f t="shared" si="15"/>
        <v/>
      </c>
      <c r="O775" s="19"/>
    </row>
    <row r="776" spans="1:15" x14ac:dyDescent="0.25">
      <c r="A776" s="12"/>
      <c r="B776" s="16" t="str">
        <f>IF(A776="","",VLOOKUP(A776,'Kinara Project Plan'!$B$4:$C$27,2,FALSE))</f>
        <v/>
      </c>
      <c r="C776" s="12"/>
      <c r="D776" s="16" t="str">
        <f>IF(C776="","",VLOOKUP(C776,Process!$C$2:$D$14,2))</f>
        <v/>
      </c>
      <c r="E776" s="12"/>
      <c r="F776" s="12"/>
      <c r="G776" s="87"/>
      <c r="H776" s="87"/>
      <c r="K776" s="70"/>
      <c r="L776" s="70"/>
      <c r="N776" s="16" t="str">
        <f t="shared" si="15"/>
        <v/>
      </c>
      <c r="O776" s="19"/>
    </row>
    <row r="777" spans="1:15" x14ac:dyDescent="0.25">
      <c r="A777" s="12"/>
      <c r="B777" s="16" t="str">
        <f>IF(A777="","",VLOOKUP(A777,'Kinara Project Plan'!$B$4:$C$27,2,FALSE))</f>
        <v/>
      </c>
      <c r="C777" s="12"/>
      <c r="D777" s="16" t="str">
        <f>IF(C777="","",VLOOKUP(C777,Process!$C$2:$D$14,2))</f>
        <v/>
      </c>
      <c r="E777" s="12"/>
      <c r="F777" s="12"/>
      <c r="G777" s="87"/>
      <c r="H777" s="87"/>
      <c r="K777" s="70"/>
      <c r="L777" s="70"/>
      <c r="N777" s="16" t="str">
        <f t="shared" ref="N777:N840" si="16">IF(A777="","",IF(I777="","Pending",IF(J777="","WIP","Completed")))</f>
        <v/>
      </c>
      <c r="O777" s="19"/>
    </row>
    <row r="778" spans="1:15" x14ac:dyDescent="0.25">
      <c r="A778" s="12"/>
      <c r="B778" s="16" t="str">
        <f>IF(A778="","",VLOOKUP(A778,'Kinara Project Plan'!$B$4:$C$27,2,FALSE))</f>
        <v/>
      </c>
      <c r="C778" s="12"/>
      <c r="D778" s="16" t="str">
        <f>IF(C778="","",VLOOKUP(C778,Process!$C$2:$D$14,2))</f>
        <v/>
      </c>
      <c r="E778" s="12"/>
      <c r="F778" s="12"/>
      <c r="G778" s="87"/>
      <c r="H778" s="87"/>
      <c r="K778" s="70"/>
      <c r="L778" s="70"/>
      <c r="N778" s="16" t="str">
        <f t="shared" si="16"/>
        <v/>
      </c>
      <c r="O778" s="19"/>
    </row>
    <row r="779" spans="1:15" x14ac:dyDescent="0.25">
      <c r="A779" s="12"/>
      <c r="B779" s="16" t="str">
        <f>IF(A779="","",VLOOKUP(A779,'Kinara Project Plan'!$B$4:$C$27,2,FALSE))</f>
        <v/>
      </c>
      <c r="C779" s="12"/>
      <c r="D779" s="16" t="str">
        <f>IF(C779="","",VLOOKUP(C779,Process!$C$2:$D$14,2))</f>
        <v/>
      </c>
      <c r="E779" s="12"/>
      <c r="F779" s="12"/>
      <c r="G779" s="87"/>
      <c r="H779" s="87"/>
      <c r="K779" s="70"/>
      <c r="L779" s="70"/>
      <c r="N779" s="16" t="str">
        <f t="shared" si="16"/>
        <v/>
      </c>
      <c r="O779" s="19"/>
    </row>
    <row r="780" spans="1:15" x14ac:dyDescent="0.25">
      <c r="A780" s="12"/>
      <c r="B780" s="16" t="str">
        <f>IF(A780="","",VLOOKUP(A780,'Kinara Project Plan'!$B$4:$C$27,2,FALSE))</f>
        <v/>
      </c>
      <c r="C780" s="12"/>
      <c r="D780" s="16" t="str">
        <f>IF(C780="","",VLOOKUP(C780,Process!$C$2:$D$14,2))</f>
        <v/>
      </c>
      <c r="E780" s="12"/>
      <c r="F780" s="12"/>
      <c r="G780" s="87"/>
      <c r="H780" s="87"/>
      <c r="K780" s="70"/>
      <c r="L780" s="70"/>
      <c r="N780" s="16" t="str">
        <f t="shared" si="16"/>
        <v/>
      </c>
      <c r="O780" s="19"/>
    </row>
    <row r="781" spans="1:15" x14ac:dyDescent="0.25">
      <c r="A781" s="12"/>
      <c r="B781" s="16" t="str">
        <f>IF(A781="","",VLOOKUP(A781,'Kinara Project Plan'!$B$4:$C$27,2,FALSE))</f>
        <v/>
      </c>
      <c r="C781" s="12"/>
      <c r="D781" s="16" t="str">
        <f>IF(C781="","",VLOOKUP(C781,Process!$C$2:$D$14,2))</f>
        <v/>
      </c>
      <c r="E781" s="12"/>
      <c r="F781" s="12"/>
      <c r="G781" s="87"/>
      <c r="H781" s="87"/>
      <c r="K781" s="70"/>
      <c r="L781" s="70"/>
      <c r="N781" s="16" t="str">
        <f t="shared" si="16"/>
        <v/>
      </c>
      <c r="O781" s="19"/>
    </row>
    <row r="782" spans="1:15" x14ac:dyDescent="0.25">
      <c r="A782" s="12"/>
      <c r="B782" s="16" t="str">
        <f>IF(A782="","",VLOOKUP(A782,'Kinara Project Plan'!$B$4:$C$27,2,FALSE))</f>
        <v/>
      </c>
      <c r="C782" s="12"/>
      <c r="D782" s="16" t="str">
        <f>IF(C782="","",VLOOKUP(C782,Process!$C$2:$D$14,2))</f>
        <v/>
      </c>
      <c r="E782" s="12"/>
      <c r="F782" s="12"/>
      <c r="G782" s="87"/>
      <c r="H782" s="87"/>
      <c r="K782" s="70"/>
      <c r="L782" s="70"/>
      <c r="N782" s="16" t="str">
        <f t="shared" si="16"/>
        <v/>
      </c>
      <c r="O782" s="19"/>
    </row>
    <row r="783" spans="1:15" x14ac:dyDescent="0.25">
      <c r="A783" s="12"/>
      <c r="B783" s="16" t="str">
        <f>IF(A783="","",VLOOKUP(A783,'Kinara Project Plan'!$B$4:$C$27,2,FALSE))</f>
        <v/>
      </c>
      <c r="C783" s="12"/>
      <c r="D783" s="16" t="str">
        <f>IF(C783="","",VLOOKUP(C783,Process!$C$2:$D$14,2))</f>
        <v/>
      </c>
      <c r="E783" s="12"/>
      <c r="F783" s="12"/>
      <c r="G783" s="87"/>
      <c r="H783" s="87"/>
      <c r="K783" s="70"/>
      <c r="L783" s="70"/>
      <c r="N783" s="16" t="str">
        <f t="shared" si="16"/>
        <v/>
      </c>
      <c r="O783" s="19"/>
    </row>
    <row r="784" spans="1:15" x14ac:dyDescent="0.25">
      <c r="A784" s="12"/>
      <c r="B784" s="16" t="str">
        <f>IF(A784="","",VLOOKUP(A784,'Kinara Project Plan'!$B$4:$C$27,2,FALSE))</f>
        <v/>
      </c>
      <c r="C784" s="12"/>
      <c r="D784" s="16" t="str">
        <f>IF(C784="","",VLOOKUP(C784,Process!$C$2:$D$14,2))</f>
        <v/>
      </c>
      <c r="E784" s="12"/>
      <c r="F784" s="12"/>
      <c r="G784" s="87"/>
      <c r="H784" s="87"/>
      <c r="K784" s="70"/>
      <c r="L784" s="70"/>
      <c r="N784" s="16" t="str">
        <f t="shared" si="16"/>
        <v/>
      </c>
      <c r="O784" s="19"/>
    </row>
    <row r="785" spans="1:15" x14ac:dyDescent="0.25">
      <c r="A785" s="12"/>
      <c r="B785" s="16" t="str">
        <f>IF(A785="","",VLOOKUP(A785,'Kinara Project Plan'!$B$4:$C$27,2,FALSE))</f>
        <v/>
      </c>
      <c r="C785" s="12"/>
      <c r="D785" s="16" t="str">
        <f>IF(C785="","",VLOOKUP(C785,Process!$C$2:$D$14,2))</f>
        <v/>
      </c>
      <c r="E785" s="12"/>
      <c r="F785" s="12"/>
      <c r="G785" s="87"/>
      <c r="H785" s="87"/>
      <c r="K785" s="70"/>
      <c r="L785" s="70"/>
      <c r="N785" s="16" t="str">
        <f t="shared" si="16"/>
        <v/>
      </c>
      <c r="O785" s="19"/>
    </row>
    <row r="786" spans="1:15" x14ac:dyDescent="0.25">
      <c r="A786" s="12"/>
      <c r="B786" s="16" t="str">
        <f>IF(A786="","",VLOOKUP(A786,'Kinara Project Plan'!$B$4:$C$27,2,FALSE))</f>
        <v/>
      </c>
      <c r="C786" s="12"/>
      <c r="D786" s="16" t="str">
        <f>IF(C786="","",VLOOKUP(C786,Process!$C$2:$D$14,2))</f>
        <v/>
      </c>
      <c r="E786" s="12"/>
      <c r="F786" s="12"/>
      <c r="G786" s="87"/>
      <c r="H786" s="87"/>
      <c r="K786" s="70"/>
      <c r="L786" s="70"/>
      <c r="N786" s="16" t="str">
        <f t="shared" si="16"/>
        <v/>
      </c>
      <c r="O786" s="19"/>
    </row>
    <row r="787" spans="1:15" x14ac:dyDescent="0.25">
      <c r="A787" s="12"/>
      <c r="B787" s="16" t="str">
        <f>IF(A787="","",VLOOKUP(A787,'Kinara Project Plan'!$B$4:$C$27,2,FALSE))</f>
        <v/>
      </c>
      <c r="C787" s="12"/>
      <c r="D787" s="16" t="str">
        <f>IF(C787="","",VLOOKUP(C787,Process!$C$2:$D$14,2))</f>
        <v/>
      </c>
      <c r="E787" s="12"/>
      <c r="F787" s="12"/>
      <c r="G787" s="87"/>
      <c r="H787" s="87"/>
      <c r="K787" s="70"/>
      <c r="L787" s="70"/>
      <c r="N787" s="16" t="str">
        <f t="shared" si="16"/>
        <v/>
      </c>
      <c r="O787" s="19"/>
    </row>
    <row r="788" spans="1:15" x14ac:dyDescent="0.25">
      <c r="A788" s="12"/>
      <c r="B788" s="16" t="str">
        <f>IF(A788="","",VLOOKUP(A788,'Kinara Project Plan'!$B$4:$C$27,2,FALSE))</f>
        <v/>
      </c>
      <c r="C788" s="12"/>
      <c r="D788" s="16" t="str">
        <f>IF(C788="","",VLOOKUP(C788,Process!$C$2:$D$14,2))</f>
        <v/>
      </c>
      <c r="E788" s="12"/>
      <c r="F788" s="12"/>
      <c r="G788" s="87"/>
      <c r="H788" s="87"/>
      <c r="K788" s="70"/>
      <c r="L788" s="70"/>
      <c r="N788" s="16" t="str">
        <f t="shared" si="16"/>
        <v/>
      </c>
      <c r="O788" s="19"/>
    </row>
    <row r="789" spans="1:15" x14ac:dyDescent="0.25">
      <c r="A789" s="12"/>
      <c r="B789" s="16" t="str">
        <f>IF(A789="","",VLOOKUP(A789,'Kinara Project Plan'!$B$4:$C$27,2,FALSE))</f>
        <v/>
      </c>
      <c r="C789" s="12"/>
      <c r="D789" s="16" t="str">
        <f>IF(C789="","",VLOOKUP(C789,Process!$C$2:$D$14,2))</f>
        <v/>
      </c>
      <c r="E789" s="12"/>
      <c r="F789" s="12"/>
      <c r="G789" s="87"/>
      <c r="H789" s="87"/>
      <c r="K789" s="70"/>
      <c r="L789" s="70"/>
      <c r="N789" s="16" t="str">
        <f t="shared" si="16"/>
        <v/>
      </c>
      <c r="O789" s="19"/>
    </row>
    <row r="790" spans="1:15" x14ac:dyDescent="0.25">
      <c r="A790" s="12"/>
      <c r="B790" s="16" t="str">
        <f>IF(A790="","",VLOOKUP(A790,'Kinara Project Plan'!$B$4:$C$27,2,FALSE))</f>
        <v/>
      </c>
      <c r="C790" s="12"/>
      <c r="D790" s="16" t="str">
        <f>IF(C790="","",VLOOKUP(C790,Process!$C$2:$D$14,2))</f>
        <v/>
      </c>
      <c r="E790" s="12"/>
      <c r="F790" s="12"/>
      <c r="G790" s="87"/>
      <c r="H790" s="87"/>
      <c r="K790" s="70"/>
      <c r="L790" s="70"/>
      <c r="N790" s="16" t="str">
        <f t="shared" si="16"/>
        <v/>
      </c>
      <c r="O790" s="19"/>
    </row>
    <row r="791" spans="1:15" x14ac:dyDescent="0.25">
      <c r="A791" s="12"/>
      <c r="B791" s="16" t="str">
        <f>IF(A791="","",VLOOKUP(A791,'Kinara Project Plan'!$B$4:$C$27,2,FALSE))</f>
        <v/>
      </c>
      <c r="C791" s="12"/>
      <c r="D791" s="16" t="str">
        <f>IF(C791="","",VLOOKUP(C791,Process!$C$2:$D$14,2))</f>
        <v/>
      </c>
      <c r="E791" s="12"/>
      <c r="F791" s="12"/>
      <c r="G791" s="87"/>
      <c r="H791" s="87"/>
      <c r="K791" s="70"/>
      <c r="L791" s="70"/>
      <c r="N791" s="16" t="str">
        <f t="shared" si="16"/>
        <v/>
      </c>
      <c r="O791" s="19"/>
    </row>
    <row r="792" spans="1:15" x14ac:dyDescent="0.25">
      <c r="A792" s="12"/>
      <c r="B792" s="16" t="str">
        <f>IF(A792="","",VLOOKUP(A792,'Kinara Project Plan'!$B$4:$C$27,2,FALSE))</f>
        <v/>
      </c>
      <c r="C792" s="12"/>
      <c r="D792" s="16" t="str">
        <f>IF(C792="","",VLOOKUP(C792,Process!$C$2:$D$14,2))</f>
        <v/>
      </c>
      <c r="E792" s="12"/>
      <c r="F792" s="12"/>
      <c r="G792" s="87"/>
      <c r="H792" s="87"/>
      <c r="K792" s="70"/>
      <c r="L792" s="70"/>
      <c r="N792" s="16" t="str">
        <f t="shared" si="16"/>
        <v/>
      </c>
      <c r="O792" s="19"/>
    </row>
    <row r="793" spans="1:15" x14ac:dyDescent="0.25">
      <c r="A793" s="12"/>
      <c r="B793" s="16" t="str">
        <f>IF(A793="","",VLOOKUP(A793,'Kinara Project Plan'!$B$4:$C$27,2,FALSE))</f>
        <v/>
      </c>
      <c r="C793" s="12"/>
      <c r="D793" s="16" t="str">
        <f>IF(C793="","",VLOOKUP(C793,Process!$C$2:$D$14,2))</f>
        <v/>
      </c>
      <c r="E793" s="12"/>
      <c r="F793" s="12"/>
      <c r="G793" s="87"/>
      <c r="H793" s="87"/>
      <c r="K793" s="70"/>
      <c r="L793" s="70"/>
      <c r="N793" s="16" t="str">
        <f t="shared" si="16"/>
        <v/>
      </c>
      <c r="O793" s="19"/>
    </row>
    <row r="794" spans="1:15" x14ac:dyDescent="0.25">
      <c r="A794" s="12"/>
      <c r="B794" s="16" t="str">
        <f>IF(A794="","",VLOOKUP(A794,'Kinara Project Plan'!$B$4:$C$27,2,FALSE))</f>
        <v/>
      </c>
      <c r="C794" s="12"/>
      <c r="D794" s="16" t="str">
        <f>IF(C794="","",VLOOKUP(C794,Process!$C$2:$D$14,2))</f>
        <v/>
      </c>
      <c r="E794" s="12"/>
      <c r="F794" s="12"/>
      <c r="G794" s="87"/>
      <c r="H794" s="87"/>
      <c r="K794" s="70"/>
      <c r="L794" s="70"/>
      <c r="N794" s="16" t="str">
        <f t="shared" si="16"/>
        <v/>
      </c>
      <c r="O794" s="19"/>
    </row>
    <row r="795" spans="1:15" x14ac:dyDescent="0.25">
      <c r="A795" s="12"/>
      <c r="B795" s="16" t="str">
        <f>IF(A795="","",VLOOKUP(A795,'Kinara Project Plan'!$B$4:$C$27,2,FALSE))</f>
        <v/>
      </c>
      <c r="C795" s="12"/>
      <c r="D795" s="16" t="str">
        <f>IF(C795="","",VLOOKUP(C795,Process!$C$2:$D$14,2))</f>
        <v/>
      </c>
      <c r="E795" s="12"/>
      <c r="F795" s="12"/>
      <c r="G795" s="87"/>
      <c r="H795" s="87"/>
      <c r="K795" s="70"/>
      <c r="L795" s="70"/>
      <c r="N795" s="16" t="str">
        <f t="shared" si="16"/>
        <v/>
      </c>
      <c r="O795" s="19"/>
    </row>
    <row r="796" spans="1:15" x14ac:dyDescent="0.25">
      <c r="A796" s="12"/>
      <c r="B796" s="16" t="str">
        <f>IF(A796="","",VLOOKUP(A796,'Kinara Project Plan'!$B$4:$C$27,2,FALSE))</f>
        <v/>
      </c>
      <c r="C796" s="12"/>
      <c r="D796" s="16" t="str">
        <f>IF(C796="","",VLOOKUP(C796,Process!$C$2:$D$14,2))</f>
        <v/>
      </c>
      <c r="E796" s="12"/>
      <c r="F796" s="12"/>
      <c r="G796" s="87"/>
      <c r="H796" s="87"/>
      <c r="K796" s="70"/>
      <c r="L796" s="70"/>
      <c r="N796" s="16" t="str">
        <f t="shared" si="16"/>
        <v/>
      </c>
      <c r="O796" s="19"/>
    </row>
    <row r="797" spans="1:15" x14ac:dyDescent="0.25">
      <c r="A797" s="12"/>
      <c r="B797" s="16" t="str">
        <f>IF(A797="","",VLOOKUP(A797,'Kinara Project Plan'!$B$4:$C$27,2,FALSE))</f>
        <v/>
      </c>
      <c r="C797" s="12"/>
      <c r="D797" s="16" t="str">
        <f>IF(C797="","",VLOOKUP(C797,Process!$C$2:$D$14,2))</f>
        <v/>
      </c>
      <c r="E797" s="12"/>
      <c r="F797" s="12"/>
      <c r="G797" s="87"/>
      <c r="H797" s="87"/>
      <c r="K797" s="70"/>
      <c r="L797" s="70"/>
      <c r="N797" s="16" t="str">
        <f t="shared" si="16"/>
        <v/>
      </c>
      <c r="O797" s="19"/>
    </row>
    <row r="798" spans="1:15" x14ac:dyDescent="0.25">
      <c r="A798" s="12"/>
      <c r="B798" s="16" t="str">
        <f>IF(A798="","",VLOOKUP(A798,'Kinara Project Plan'!$B$4:$C$27,2,FALSE))</f>
        <v/>
      </c>
      <c r="C798" s="12"/>
      <c r="D798" s="16" t="str">
        <f>IF(C798="","",VLOOKUP(C798,Process!$C$2:$D$14,2))</f>
        <v/>
      </c>
      <c r="E798" s="12"/>
      <c r="F798" s="12"/>
      <c r="G798" s="87"/>
      <c r="H798" s="87"/>
      <c r="K798" s="70"/>
      <c r="L798" s="70"/>
      <c r="N798" s="16" t="str">
        <f t="shared" si="16"/>
        <v/>
      </c>
      <c r="O798" s="19"/>
    </row>
    <row r="799" spans="1:15" x14ac:dyDescent="0.25">
      <c r="A799" s="12"/>
      <c r="B799" s="16" t="str">
        <f>IF(A799="","",VLOOKUP(A799,'Kinara Project Plan'!$B$4:$C$27,2,FALSE))</f>
        <v/>
      </c>
      <c r="C799" s="12"/>
      <c r="D799" s="16" t="str">
        <f>IF(C799="","",VLOOKUP(C799,Process!$C$2:$D$14,2))</f>
        <v/>
      </c>
      <c r="E799" s="12"/>
      <c r="F799" s="12"/>
      <c r="G799" s="87"/>
      <c r="H799" s="87"/>
      <c r="K799" s="70"/>
      <c r="L799" s="70"/>
      <c r="N799" s="16" t="str">
        <f t="shared" si="16"/>
        <v/>
      </c>
      <c r="O799" s="19"/>
    </row>
    <row r="800" spans="1:15" x14ac:dyDescent="0.25">
      <c r="A800" s="12"/>
      <c r="B800" s="16" t="str">
        <f>IF(A800="","",VLOOKUP(A800,'Kinara Project Plan'!$B$4:$C$27,2,FALSE))</f>
        <v/>
      </c>
      <c r="C800" s="12"/>
      <c r="D800" s="16" t="str">
        <f>IF(C800="","",VLOOKUP(C800,Process!$C$2:$D$14,2))</f>
        <v/>
      </c>
      <c r="E800" s="12"/>
      <c r="F800" s="12"/>
      <c r="G800" s="87"/>
      <c r="H800" s="87"/>
      <c r="K800" s="70"/>
      <c r="L800" s="70"/>
      <c r="N800" s="16" t="str">
        <f t="shared" si="16"/>
        <v/>
      </c>
      <c r="O800" s="19"/>
    </row>
    <row r="801" spans="1:15" x14ac:dyDescent="0.25">
      <c r="A801" s="12"/>
      <c r="B801" s="16" t="str">
        <f>IF(A801="","",VLOOKUP(A801,'Kinara Project Plan'!$B$4:$C$27,2,FALSE))</f>
        <v/>
      </c>
      <c r="C801" s="12"/>
      <c r="D801" s="16" t="str">
        <f>IF(C801="","",VLOOKUP(C801,Process!$C$2:$D$14,2))</f>
        <v/>
      </c>
      <c r="E801" s="12"/>
      <c r="F801" s="12"/>
      <c r="G801" s="87"/>
      <c r="H801" s="87"/>
      <c r="K801" s="70"/>
      <c r="L801" s="70"/>
      <c r="N801" s="16" t="str">
        <f t="shared" si="16"/>
        <v/>
      </c>
      <c r="O801" s="19"/>
    </row>
    <row r="802" spans="1:15" x14ac:dyDescent="0.25">
      <c r="A802" s="12"/>
      <c r="B802" s="16" t="str">
        <f>IF(A802="","",VLOOKUP(A802,'Kinara Project Plan'!$B$4:$C$27,2,FALSE))</f>
        <v/>
      </c>
      <c r="C802" s="12"/>
      <c r="D802" s="16" t="str">
        <f>IF(C802="","",VLOOKUP(C802,Process!$C$2:$D$14,2))</f>
        <v/>
      </c>
      <c r="E802" s="12"/>
      <c r="F802" s="12"/>
      <c r="G802" s="87"/>
      <c r="H802" s="87"/>
      <c r="K802" s="70"/>
      <c r="L802" s="70"/>
      <c r="N802" s="16" t="str">
        <f t="shared" si="16"/>
        <v/>
      </c>
      <c r="O802" s="19"/>
    </row>
    <row r="803" spans="1:15" x14ac:dyDescent="0.25">
      <c r="A803" s="12"/>
      <c r="B803" s="16" t="str">
        <f>IF(A803="","",VLOOKUP(A803,'Kinara Project Plan'!$B$4:$C$27,2,FALSE))</f>
        <v/>
      </c>
      <c r="C803" s="12"/>
      <c r="D803" s="16" t="str">
        <f>IF(C803="","",VLOOKUP(C803,Process!$C$2:$D$14,2))</f>
        <v/>
      </c>
      <c r="E803" s="12"/>
      <c r="F803" s="12"/>
      <c r="G803" s="87"/>
      <c r="H803" s="87"/>
      <c r="K803" s="70"/>
      <c r="L803" s="70"/>
      <c r="N803" s="16" t="str">
        <f t="shared" si="16"/>
        <v/>
      </c>
      <c r="O803" s="19"/>
    </row>
    <row r="804" spans="1:15" x14ac:dyDescent="0.25">
      <c r="A804" s="12"/>
      <c r="B804" s="16" t="str">
        <f>IF(A804="","",VLOOKUP(A804,'Kinara Project Plan'!$B$4:$C$27,2,FALSE))</f>
        <v/>
      </c>
      <c r="C804" s="12"/>
      <c r="D804" s="16" t="str">
        <f>IF(C804="","",VLOOKUP(C804,Process!$C$2:$D$14,2))</f>
        <v/>
      </c>
      <c r="E804" s="12"/>
      <c r="F804" s="12"/>
      <c r="G804" s="87"/>
      <c r="H804" s="87"/>
      <c r="K804" s="70"/>
      <c r="L804" s="70"/>
      <c r="N804" s="16" t="str">
        <f t="shared" si="16"/>
        <v/>
      </c>
      <c r="O804" s="19"/>
    </row>
    <row r="805" spans="1:15" x14ac:dyDescent="0.25">
      <c r="A805" s="12"/>
      <c r="B805" s="16" t="str">
        <f>IF(A805="","",VLOOKUP(A805,'Kinara Project Plan'!$B$4:$C$27,2,FALSE))</f>
        <v/>
      </c>
      <c r="C805" s="12"/>
      <c r="D805" s="16" t="str">
        <f>IF(C805="","",VLOOKUP(C805,Process!$C$2:$D$14,2))</f>
        <v/>
      </c>
      <c r="E805" s="12"/>
      <c r="F805" s="12"/>
      <c r="G805" s="87"/>
      <c r="H805" s="87"/>
      <c r="K805" s="70"/>
      <c r="L805" s="70"/>
      <c r="N805" s="16" t="str">
        <f t="shared" si="16"/>
        <v/>
      </c>
      <c r="O805" s="19"/>
    </row>
    <row r="806" spans="1:15" x14ac:dyDescent="0.25">
      <c r="A806" s="12"/>
      <c r="B806" s="16" t="str">
        <f>IF(A806="","",VLOOKUP(A806,'Kinara Project Plan'!$B$4:$C$27,2,FALSE))</f>
        <v/>
      </c>
      <c r="C806" s="12"/>
      <c r="D806" s="16" t="str">
        <f>IF(C806="","",VLOOKUP(C806,Process!$C$2:$D$14,2))</f>
        <v/>
      </c>
      <c r="E806" s="12"/>
      <c r="F806" s="12"/>
      <c r="G806" s="87"/>
      <c r="H806" s="87"/>
      <c r="K806" s="70"/>
      <c r="L806" s="70"/>
      <c r="N806" s="16" t="str">
        <f t="shared" si="16"/>
        <v/>
      </c>
      <c r="O806" s="19"/>
    </row>
    <row r="807" spans="1:15" x14ac:dyDescent="0.25">
      <c r="A807" s="12"/>
      <c r="B807" s="16" t="str">
        <f>IF(A807="","",VLOOKUP(A807,'Kinara Project Plan'!$B$4:$C$27,2,FALSE))</f>
        <v/>
      </c>
      <c r="C807" s="12"/>
      <c r="D807" s="16" t="str">
        <f>IF(C807="","",VLOOKUP(C807,Process!$C$2:$D$14,2))</f>
        <v/>
      </c>
      <c r="E807" s="12"/>
      <c r="F807" s="12"/>
      <c r="G807" s="87"/>
      <c r="H807" s="87"/>
      <c r="K807" s="70"/>
      <c r="L807" s="70"/>
      <c r="N807" s="16" t="str">
        <f t="shared" si="16"/>
        <v/>
      </c>
      <c r="O807" s="19"/>
    </row>
    <row r="808" spans="1:15" x14ac:dyDescent="0.25">
      <c r="A808" s="12"/>
      <c r="B808" s="16" t="str">
        <f>IF(A808="","",VLOOKUP(A808,'Kinara Project Plan'!$B$4:$C$27,2,FALSE))</f>
        <v/>
      </c>
      <c r="C808" s="12"/>
      <c r="D808" s="16" t="str">
        <f>IF(C808="","",VLOOKUP(C808,Process!$C$2:$D$14,2))</f>
        <v/>
      </c>
      <c r="E808" s="12"/>
      <c r="F808" s="12"/>
      <c r="G808" s="87"/>
      <c r="H808" s="87"/>
      <c r="K808" s="70"/>
      <c r="L808" s="70"/>
      <c r="N808" s="16" t="str">
        <f t="shared" si="16"/>
        <v/>
      </c>
      <c r="O808" s="19"/>
    </row>
    <row r="809" spans="1:15" x14ac:dyDescent="0.25">
      <c r="A809" s="12"/>
      <c r="B809" s="16" t="str">
        <f>IF(A809="","",VLOOKUP(A809,'Kinara Project Plan'!$B$4:$C$27,2,FALSE))</f>
        <v/>
      </c>
      <c r="C809" s="12"/>
      <c r="D809" s="16" t="str">
        <f>IF(C809="","",VLOOKUP(C809,Process!$C$2:$D$14,2))</f>
        <v/>
      </c>
      <c r="E809" s="12"/>
      <c r="F809" s="12"/>
      <c r="G809" s="87"/>
      <c r="H809" s="87"/>
      <c r="K809" s="70"/>
      <c r="L809" s="70"/>
      <c r="N809" s="16" t="str">
        <f t="shared" si="16"/>
        <v/>
      </c>
      <c r="O809" s="19"/>
    </row>
    <row r="810" spans="1:15" x14ac:dyDescent="0.25">
      <c r="A810" s="12"/>
      <c r="B810" s="16" t="str">
        <f>IF(A810="","",VLOOKUP(A810,'Kinara Project Plan'!$B$4:$C$27,2,FALSE))</f>
        <v/>
      </c>
      <c r="C810" s="12"/>
      <c r="D810" s="16" t="str">
        <f>IF(C810="","",VLOOKUP(C810,Process!$C$2:$D$14,2))</f>
        <v/>
      </c>
      <c r="E810" s="12"/>
      <c r="F810" s="12"/>
      <c r="G810" s="87"/>
      <c r="H810" s="87"/>
      <c r="K810" s="70"/>
      <c r="L810" s="70"/>
      <c r="N810" s="16" t="str">
        <f t="shared" si="16"/>
        <v/>
      </c>
      <c r="O810" s="19"/>
    </row>
    <row r="811" spans="1:15" x14ac:dyDescent="0.25">
      <c r="A811" s="12"/>
      <c r="B811" s="16" t="str">
        <f>IF(A811="","",VLOOKUP(A811,'Kinara Project Plan'!$B$4:$C$27,2,FALSE))</f>
        <v/>
      </c>
      <c r="C811" s="12"/>
      <c r="D811" s="16" t="str">
        <f>IF(C811="","",VLOOKUP(C811,Process!$C$2:$D$14,2))</f>
        <v/>
      </c>
      <c r="E811" s="12"/>
      <c r="F811" s="12"/>
      <c r="G811" s="87"/>
      <c r="H811" s="87"/>
      <c r="K811" s="70"/>
      <c r="L811" s="70"/>
      <c r="N811" s="16" t="str">
        <f t="shared" si="16"/>
        <v/>
      </c>
      <c r="O811" s="19"/>
    </row>
    <row r="812" spans="1:15" x14ac:dyDescent="0.25">
      <c r="A812" s="12"/>
      <c r="B812" s="16" t="str">
        <f>IF(A812="","",VLOOKUP(A812,'Kinara Project Plan'!$B$4:$C$27,2,FALSE))</f>
        <v/>
      </c>
      <c r="C812" s="12"/>
      <c r="D812" s="16" t="str">
        <f>IF(C812="","",VLOOKUP(C812,Process!$C$2:$D$14,2))</f>
        <v/>
      </c>
      <c r="E812" s="12"/>
      <c r="F812" s="12"/>
      <c r="G812" s="87"/>
      <c r="H812" s="87"/>
      <c r="K812" s="70"/>
      <c r="L812" s="70"/>
      <c r="N812" s="16" t="str">
        <f t="shared" si="16"/>
        <v/>
      </c>
      <c r="O812" s="19"/>
    </row>
    <row r="813" spans="1:15" x14ac:dyDescent="0.25">
      <c r="A813" s="12"/>
      <c r="B813" s="16" t="str">
        <f>IF(A813="","",VLOOKUP(A813,'Kinara Project Plan'!$B$4:$C$27,2,FALSE))</f>
        <v/>
      </c>
      <c r="C813" s="12"/>
      <c r="D813" s="16" t="str">
        <f>IF(C813="","",VLOOKUP(C813,Process!$C$2:$D$14,2))</f>
        <v/>
      </c>
      <c r="E813" s="12"/>
      <c r="F813" s="12"/>
      <c r="G813" s="87"/>
      <c r="H813" s="87"/>
      <c r="K813" s="70"/>
      <c r="L813" s="70"/>
      <c r="N813" s="16" t="str">
        <f t="shared" si="16"/>
        <v/>
      </c>
      <c r="O813" s="19"/>
    </row>
    <row r="814" spans="1:15" x14ac:dyDescent="0.25">
      <c r="A814" s="12"/>
      <c r="B814" s="16" t="str">
        <f>IF(A814="","",VLOOKUP(A814,'Kinara Project Plan'!$B$4:$C$27,2,FALSE))</f>
        <v/>
      </c>
      <c r="C814" s="12"/>
      <c r="D814" s="16" t="str">
        <f>IF(C814="","",VLOOKUP(C814,Process!$C$2:$D$14,2))</f>
        <v/>
      </c>
      <c r="E814" s="12"/>
      <c r="F814" s="12"/>
      <c r="G814" s="87"/>
      <c r="H814" s="87"/>
      <c r="K814" s="70"/>
      <c r="L814" s="70"/>
      <c r="N814" s="16" t="str">
        <f t="shared" si="16"/>
        <v/>
      </c>
      <c r="O814" s="19"/>
    </row>
    <row r="815" spans="1:15" x14ac:dyDescent="0.25">
      <c r="A815" s="12"/>
      <c r="B815" s="16" t="str">
        <f>IF(A815="","",VLOOKUP(A815,'Kinara Project Plan'!$B$4:$C$27,2,FALSE))</f>
        <v/>
      </c>
      <c r="C815" s="12"/>
      <c r="D815" s="16" t="str">
        <f>IF(C815="","",VLOOKUP(C815,Process!$C$2:$D$14,2))</f>
        <v/>
      </c>
      <c r="E815" s="12"/>
      <c r="F815" s="12"/>
      <c r="G815" s="87"/>
      <c r="H815" s="87"/>
      <c r="K815" s="70"/>
      <c r="L815" s="70"/>
      <c r="N815" s="16" t="str">
        <f t="shared" si="16"/>
        <v/>
      </c>
      <c r="O815" s="19"/>
    </row>
    <row r="816" spans="1:15" x14ac:dyDescent="0.25">
      <c r="A816" s="12"/>
      <c r="B816" s="16" t="str">
        <f>IF(A816="","",VLOOKUP(A816,'Kinara Project Plan'!$B$4:$C$27,2,FALSE))</f>
        <v/>
      </c>
      <c r="C816" s="12"/>
      <c r="D816" s="16" t="str">
        <f>IF(C816="","",VLOOKUP(C816,Process!$C$2:$D$14,2))</f>
        <v/>
      </c>
      <c r="E816" s="12"/>
      <c r="F816" s="12"/>
      <c r="G816" s="87"/>
      <c r="H816" s="87"/>
      <c r="K816" s="70"/>
      <c r="L816" s="70"/>
      <c r="N816" s="16" t="str">
        <f t="shared" si="16"/>
        <v/>
      </c>
      <c r="O816" s="19"/>
    </row>
    <row r="817" spans="1:15" x14ac:dyDescent="0.25">
      <c r="A817" s="12"/>
      <c r="B817" s="16" t="str">
        <f>IF(A817="","",VLOOKUP(A817,'Kinara Project Plan'!$B$4:$C$27,2,FALSE))</f>
        <v/>
      </c>
      <c r="C817" s="12"/>
      <c r="D817" s="16" t="str">
        <f>IF(C817="","",VLOOKUP(C817,Process!$C$2:$D$14,2))</f>
        <v/>
      </c>
      <c r="E817" s="12"/>
      <c r="F817" s="12"/>
      <c r="G817" s="87"/>
      <c r="H817" s="87"/>
      <c r="K817" s="70"/>
      <c r="L817" s="70"/>
      <c r="N817" s="16" t="str">
        <f t="shared" si="16"/>
        <v/>
      </c>
      <c r="O817" s="19"/>
    </row>
    <row r="818" spans="1:15" x14ac:dyDescent="0.25">
      <c r="A818" s="12"/>
      <c r="B818" s="16" t="str">
        <f>IF(A818="","",VLOOKUP(A818,'Kinara Project Plan'!$B$4:$C$27,2,FALSE))</f>
        <v/>
      </c>
      <c r="C818" s="12"/>
      <c r="D818" s="16" t="str">
        <f>IF(C818="","",VLOOKUP(C818,Process!$C$2:$D$14,2))</f>
        <v/>
      </c>
      <c r="E818" s="12"/>
      <c r="F818" s="12"/>
      <c r="G818" s="87"/>
      <c r="H818" s="87"/>
      <c r="K818" s="70"/>
      <c r="L818" s="70"/>
      <c r="N818" s="16" t="str">
        <f t="shared" si="16"/>
        <v/>
      </c>
      <c r="O818" s="19"/>
    </row>
    <row r="819" spans="1:15" x14ac:dyDescent="0.25">
      <c r="A819" s="12"/>
      <c r="B819" s="16" t="str">
        <f>IF(A819="","",VLOOKUP(A819,'Kinara Project Plan'!$B$4:$C$27,2,FALSE))</f>
        <v/>
      </c>
      <c r="C819" s="12"/>
      <c r="D819" s="16" t="str">
        <f>IF(C819="","",VLOOKUP(C819,Process!$C$2:$D$14,2))</f>
        <v/>
      </c>
      <c r="E819" s="12"/>
      <c r="F819" s="12"/>
      <c r="G819" s="87"/>
      <c r="H819" s="87"/>
      <c r="K819" s="70"/>
      <c r="L819" s="70"/>
      <c r="N819" s="16" t="str">
        <f t="shared" si="16"/>
        <v/>
      </c>
      <c r="O819" s="19"/>
    </row>
    <row r="820" spans="1:15" x14ac:dyDescent="0.25">
      <c r="A820" s="12"/>
      <c r="B820" s="16" t="str">
        <f>IF(A820="","",VLOOKUP(A820,'Kinara Project Plan'!$B$4:$C$27,2,FALSE))</f>
        <v/>
      </c>
      <c r="C820" s="12"/>
      <c r="D820" s="16" t="str">
        <f>IF(C820="","",VLOOKUP(C820,Process!$C$2:$D$14,2))</f>
        <v/>
      </c>
      <c r="E820" s="12"/>
      <c r="F820" s="12"/>
      <c r="G820" s="87"/>
      <c r="H820" s="87"/>
      <c r="K820" s="70"/>
      <c r="L820" s="70"/>
      <c r="N820" s="16" t="str">
        <f t="shared" si="16"/>
        <v/>
      </c>
      <c r="O820" s="19"/>
    </row>
    <row r="821" spans="1:15" x14ac:dyDescent="0.25">
      <c r="A821" s="12"/>
      <c r="B821" s="16" t="str">
        <f>IF(A821="","",VLOOKUP(A821,'Kinara Project Plan'!$B$4:$C$27,2,FALSE))</f>
        <v/>
      </c>
      <c r="C821" s="12"/>
      <c r="D821" s="16" t="str">
        <f>IF(C821="","",VLOOKUP(C821,Process!$C$2:$D$14,2))</f>
        <v/>
      </c>
      <c r="E821" s="12"/>
      <c r="F821" s="12"/>
      <c r="G821" s="87"/>
      <c r="H821" s="87"/>
      <c r="K821" s="70"/>
      <c r="L821" s="70"/>
      <c r="N821" s="16" t="str">
        <f t="shared" si="16"/>
        <v/>
      </c>
      <c r="O821" s="19"/>
    </row>
    <row r="822" spans="1:15" x14ac:dyDescent="0.25">
      <c r="A822" s="12"/>
      <c r="B822" s="16" t="str">
        <f>IF(A822="","",VLOOKUP(A822,'Kinara Project Plan'!$B$4:$C$27,2,FALSE))</f>
        <v/>
      </c>
      <c r="C822" s="12"/>
      <c r="D822" s="16" t="str">
        <f>IF(C822="","",VLOOKUP(C822,Process!$C$2:$D$14,2))</f>
        <v/>
      </c>
      <c r="E822" s="12"/>
      <c r="F822" s="12"/>
      <c r="G822" s="87"/>
      <c r="H822" s="87"/>
      <c r="K822" s="70"/>
      <c r="L822" s="70"/>
      <c r="N822" s="16" t="str">
        <f t="shared" si="16"/>
        <v/>
      </c>
      <c r="O822" s="19"/>
    </row>
    <row r="823" spans="1:15" x14ac:dyDescent="0.25">
      <c r="A823" s="12"/>
      <c r="B823" s="16" t="str">
        <f>IF(A823="","",VLOOKUP(A823,'Kinara Project Plan'!$B$4:$C$27,2,FALSE))</f>
        <v/>
      </c>
      <c r="C823" s="12"/>
      <c r="D823" s="16" t="str">
        <f>IF(C823="","",VLOOKUP(C823,Process!$C$2:$D$14,2))</f>
        <v/>
      </c>
      <c r="E823" s="12"/>
      <c r="F823" s="12"/>
      <c r="G823" s="87"/>
      <c r="H823" s="87"/>
      <c r="K823" s="70"/>
      <c r="L823" s="70"/>
      <c r="N823" s="16" t="str">
        <f t="shared" si="16"/>
        <v/>
      </c>
      <c r="O823" s="19"/>
    </row>
    <row r="824" spans="1:15" x14ac:dyDescent="0.25">
      <c r="A824" s="12"/>
      <c r="B824" s="16" t="str">
        <f>IF(A824="","",VLOOKUP(A824,'Kinara Project Plan'!$B$4:$C$27,2,FALSE))</f>
        <v/>
      </c>
      <c r="C824" s="12"/>
      <c r="D824" s="16" t="str">
        <f>IF(C824="","",VLOOKUP(C824,Process!$C$2:$D$14,2))</f>
        <v/>
      </c>
      <c r="E824" s="12"/>
      <c r="F824" s="12"/>
      <c r="G824" s="87"/>
      <c r="H824" s="87"/>
      <c r="K824" s="70"/>
      <c r="L824" s="70"/>
      <c r="N824" s="16" t="str">
        <f t="shared" si="16"/>
        <v/>
      </c>
      <c r="O824" s="19"/>
    </row>
    <row r="825" spans="1:15" x14ac:dyDescent="0.25">
      <c r="A825" s="12"/>
      <c r="B825" s="16" t="str">
        <f>IF(A825="","",VLOOKUP(A825,'Kinara Project Plan'!$B$4:$C$27,2,FALSE))</f>
        <v/>
      </c>
      <c r="C825" s="12"/>
      <c r="D825" s="16" t="str">
        <f>IF(C825="","",VLOOKUP(C825,Process!$C$2:$D$14,2))</f>
        <v/>
      </c>
      <c r="E825" s="12"/>
      <c r="F825" s="12"/>
      <c r="G825" s="87"/>
      <c r="H825" s="87"/>
      <c r="K825" s="70"/>
      <c r="L825" s="70"/>
      <c r="N825" s="16" t="str">
        <f t="shared" si="16"/>
        <v/>
      </c>
      <c r="O825" s="19"/>
    </row>
    <row r="826" spans="1:15" x14ac:dyDescent="0.25">
      <c r="A826" s="12"/>
      <c r="B826" s="16" t="str">
        <f>IF(A826="","",VLOOKUP(A826,'Kinara Project Plan'!$B$4:$C$27,2,FALSE))</f>
        <v/>
      </c>
      <c r="C826" s="12"/>
      <c r="D826" s="16" t="str">
        <f>IF(C826="","",VLOOKUP(C826,Process!$C$2:$D$14,2))</f>
        <v/>
      </c>
      <c r="E826" s="12"/>
      <c r="F826" s="12"/>
      <c r="G826" s="87"/>
      <c r="H826" s="87"/>
      <c r="K826" s="70"/>
      <c r="L826" s="70"/>
      <c r="N826" s="16" t="str">
        <f t="shared" si="16"/>
        <v/>
      </c>
      <c r="O826" s="19"/>
    </row>
    <row r="827" spans="1:15" x14ac:dyDescent="0.25">
      <c r="A827" s="12"/>
      <c r="B827" s="16" t="str">
        <f>IF(A827="","",VLOOKUP(A827,'Kinara Project Plan'!$B$4:$C$27,2,FALSE))</f>
        <v/>
      </c>
      <c r="C827" s="12"/>
      <c r="D827" s="16" t="str">
        <f>IF(C827="","",VLOOKUP(C827,Process!$C$2:$D$14,2))</f>
        <v/>
      </c>
      <c r="E827" s="12"/>
      <c r="F827" s="12"/>
      <c r="G827" s="87"/>
      <c r="H827" s="87"/>
      <c r="K827" s="70"/>
      <c r="L827" s="70"/>
      <c r="N827" s="16" t="str">
        <f t="shared" si="16"/>
        <v/>
      </c>
      <c r="O827" s="19"/>
    </row>
    <row r="828" spans="1:15" x14ac:dyDescent="0.25">
      <c r="A828" s="12"/>
      <c r="B828" s="16" t="str">
        <f>IF(A828="","",VLOOKUP(A828,'Kinara Project Plan'!$B$4:$C$27,2,FALSE))</f>
        <v/>
      </c>
      <c r="C828" s="12"/>
      <c r="D828" s="16" t="str">
        <f>IF(C828="","",VLOOKUP(C828,Process!$C$2:$D$14,2))</f>
        <v/>
      </c>
      <c r="E828" s="12"/>
      <c r="F828" s="12"/>
      <c r="G828" s="87"/>
      <c r="H828" s="87"/>
      <c r="K828" s="70"/>
      <c r="L828" s="70"/>
      <c r="N828" s="16" t="str">
        <f t="shared" si="16"/>
        <v/>
      </c>
      <c r="O828" s="19"/>
    </row>
    <row r="829" spans="1:15" x14ac:dyDescent="0.25">
      <c r="A829" s="12"/>
      <c r="B829" s="16" t="str">
        <f>IF(A829="","",VLOOKUP(A829,'Kinara Project Plan'!$B$4:$C$27,2,FALSE))</f>
        <v/>
      </c>
      <c r="C829" s="12"/>
      <c r="D829" s="16" t="str">
        <f>IF(C829="","",VLOOKUP(C829,Process!$C$2:$D$14,2))</f>
        <v/>
      </c>
      <c r="E829" s="12"/>
      <c r="F829" s="12"/>
      <c r="G829" s="87"/>
      <c r="H829" s="87"/>
      <c r="K829" s="70"/>
      <c r="L829" s="70"/>
      <c r="N829" s="16" t="str">
        <f t="shared" si="16"/>
        <v/>
      </c>
      <c r="O829" s="19"/>
    </row>
    <row r="830" spans="1:15" x14ac:dyDescent="0.25">
      <c r="A830" s="12"/>
      <c r="B830" s="16" t="str">
        <f>IF(A830="","",VLOOKUP(A830,'Kinara Project Plan'!$B$4:$C$27,2,FALSE))</f>
        <v/>
      </c>
      <c r="C830" s="12"/>
      <c r="D830" s="16" t="str">
        <f>IF(C830="","",VLOOKUP(C830,Process!$C$2:$D$14,2))</f>
        <v/>
      </c>
      <c r="E830" s="12"/>
      <c r="F830" s="12"/>
      <c r="G830" s="87"/>
      <c r="H830" s="87"/>
      <c r="K830" s="70"/>
      <c r="L830" s="70"/>
      <c r="N830" s="16" t="str">
        <f t="shared" si="16"/>
        <v/>
      </c>
      <c r="O830" s="19"/>
    </row>
    <row r="831" spans="1:15" x14ac:dyDescent="0.25">
      <c r="A831" s="12"/>
      <c r="B831" s="16" t="str">
        <f>IF(A831="","",VLOOKUP(A831,'Kinara Project Plan'!$B$4:$C$27,2,FALSE))</f>
        <v/>
      </c>
      <c r="C831" s="12"/>
      <c r="D831" s="16" t="str">
        <f>IF(C831="","",VLOOKUP(C831,Process!$C$2:$D$14,2))</f>
        <v/>
      </c>
      <c r="E831" s="12"/>
      <c r="F831" s="12"/>
      <c r="G831" s="87"/>
      <c r="H831" s="87"/>
      <c r="K831" s="70"/>
      <c r="L831" s="70"/>
      <c r="N831" s="16" t="str">
        <f t="shared" si="16"/>
        <v/>
      </c>
      <c r="O831" s="19"/>
    </row>
    <row r="832" spans="1:15" x14ac:dyDescent="0.25">
      <c r="A832" s="12"/>
      <c r="B832" s="16" t="str">
        <f>IF(A832="","",VLOOKUP(A832,'Kinara Project Plan'!$B$4:$C$27,2,FALSE))</f>
        <v/>
      </c>
      <c r="C832" s="12"/>
      <c r="D832" s="16" t="str">
        <f>IF(C832="","",VLOOKUP(C832,Process!$C$2:$D$14,2))</f>
        <v/>
      </c>
      <c r="E832" s="12"/>
      <c r="F832" s="12"/>
      <c r="G832" s="87"/>
      <c r="H832" s="87"/>
      <c r="K832" s="70"/>
      <c r="L832" s="70"/>
      <c r="N832" s="16" t="str">
        <f t="shared" si="16"/>
        <v/>
      </c>
      <c r="O832" s="19"/>
    </row>
    <row r="833" spans="1:15" x14ac:dyDescent="0.25">
      <c r="A833" s="12"/>
      <c r="B833" s="16" t="str">
        <f>IF(A833="","",VLOOKUP(A833,'Kinara Project Plan'!$B$4:$C$27,2,FALSE))</f>
        <v/>
      </c>
      <c r="C833" s="12"/>
      <c r="D833" s="16" t="str">
        <f>IF(C833="","",VLOOKUP(C833,Process!$C$2:$D$14,2))</f>
        <v/>
      </c>
      <c r="E833" s="12"/>
      <c r="F833" s="12"/>
      <c r="G833" s="87"/>
      <c r="H833" s="87"/>
      <c r="K833" s="70"/>
      <c r="L833" s="70"/>
      <c r="N833" s="16" t="str">
        <f t="shared" si="16"/>
        <v/>
      </c>
      <c r="O833" s="19"/>
    </row>
    <row r="834" spans="1:15" x14ac:dyDescent="0.25">
      <c r="A834" s="12"/>
      <c r="B834" s="16" t="str">
        <f>IF(A834="","",VLOOKUP(A834,'Kinara Project Plan'!$B$4:$C$27,2,FALSE))</f>
        <v/>
      </c>
      <c r="C834" s="12"/>
      <c r="D834" s="16" t="str">
        <f>IF(C834="","",VLOOKUP(C834,Process!$C$2:$D$14,2))</f>
        <v/>
      </c>
      <c r="E834" s="12"/>
      <c r="F834" s="12"/>
      <c r="G834" s="87"/>
      <c r="H834" s="87"/>
      <c r="K834" s="70"/>
      <c r="L834" s="70"/>
      <c r="N834" s="16" t="str">
        <f t="shared" si="16"/>
        <v/>
      </c>
      <c r="O834" s="19"/>
    </row>
    <row r="835" spans="1:15" x14ac:dyDescent="0.25">
      <c r="A835" s="12"/>
      <c r="B835" s="16" t="str">
        <f>IF(A835="","",VLOOKUP(A835,'Kinara Project Plan'!$B$4:$C$27,2,FALSE))</f>
        <v/>
      </c>
      <c r="C835" s="12"/>
      <c r="D835" s="16" t="str">
        <f>IF(C835="","",VLOOKUP(C835,Process!$C$2:$D$14,2))</f>
        <v/>
      </c>
      <c r="E835" s="12"/>
      <c r="F835" s="12"/>
      <c r="G835" s="87"/>
      <c r="H835" s="87"/>
      <c r="K835" s="70"/>
      <c r="L835" s="70"/>
      <c r="N835" s="16" t="str">
        <f t="shared" si="16"/>
        <v/>
      </c>
      <c r="O835" s="19"/>
    </row>
    <row r="836" spans="1:15" x14ac:dyDescent="0.25">
      <c r="A836" s="12"/>
      <c r="B836" s="16" t="str">
        <f>IF(A836="","",VLOOKUP(A836,'Kinara Project Plan'!$B$4:$C$27,2,FALSE))</f>
        <v/>
      </c>
      <c r="C836" s="12"/>
      <c r="D836" s="16" t="str">
        <f>IF(C836="","",VLOOKUP(C836,Process!$C$2:$D$14,2))</f>
        <v/>
      </c>
      <c r="E836" s="12"/>
      <c r="F836" s="12"/>
      <c r="G836" s="87"/>
      <c r="H836" s="87"/>
      <c r="K836" s="70"/>
      <c r="L836" s="70"/>
      <c r="N836" s="16" t="str">
        <f t="shared" si="16"/>
        <v/>
      </c>
      <c r="O836" s="19"/>
    </row>
    <row r="837" spans="1:15" x14ac:dyDescent="0.25">
      <c r="A837" s="12"/>
      <c r="B837" s="16" t="str">
        <f>IF(A837="","",VLOOKUP(A837,'Kinara Project Plan'!$B$4:$C$27,2,FALSE))</f>
        <v/>
      </c>
      <c r="C837" s="12"/>
      <c r="D837" s="16" t="str">
        <f>IF(C837="","",VLOOKUP(C837,Process!$C$2:$D$14,2))</f>
        <v/>
      </c>
      <c r="E837" s="12"/>
      <c r="F837" s="12"/>
      <c r="G837" s="87"/>
      <c r="H837" s="87"/>
      <c r="K837" s="70"/>
      <c r="L837" s="70"/>
      <c r="N837" s="16" t="str">
        <f t="shared" si="16"/>
        <v/>
      </c>
      <c r="O837" s="19"/>
    </row>
    <row r="838" spans="1:15" x14ac:dyDescent="0.25">
      <c r="A838" s="12"/>
      <c r="B838" s="16" t="str">
        <f>IF(A838="","",VLOOKUP(A838,'Kinara Project Plan'!$B$4:$C$27,2,FALSE))</f>
        <v/>
      </c>
      <c r="C838" s="12"/>
      <c r="D838" s="16" t="str">
        <f>IF(C838="","",VLOOKUP(C838,Process!$C$2:$D$14,2))</f>
        <v/>
      </c>
      <c r="E838" s="12"/>
      <c r="F838" s="12"/>
      <c r="G838" s="87"/>
      <c r="H838" s="87"/>
      <c r="K838" s="70"/>
      <c r="L838" s="70"/>
      <c r="N838" s="16" t="str">
        <f t="shared" si="16"/>
        <v/>
      </c>
      <c r="O838" s="19"/>
    </row>
    <row r="839" spans="1:15" x14ac:dyDescent="0.25">
      <c r="A839" s="12"/>
      <c r="B839" s="16" t="str">
        <f>IF(A839="","",VLOOKUP(A839,'Kinara Project Plan'!$B$4:$C$27,2,FALSE))</f>
        <v/>
      </c>
      <c r="C839" s="12"/>
      <c r="D839" s="16" t="str">
        <f>IF(C839="","",VLOOKUP(C839,Process!$C$2:$D$14,2))</f>
        <v/>
      </c>
      <c r="E839" s="12"/>
      <c r="F839" s="12"/>
      <c r="G839" s="87"/>
      <c r="H839" s="87"/>
      <c r="K839" s="70"/>
      <c r="L839" s="70"/>
      <c r="N839" s="16" t="str">
        <f t="shared" si="16"/>
        <v/>
      </c>
      <c r="O839" s="19"/>
    </row>
    <row r="840" spans="1:15" x14ac:dyDescent="0.25">
      <c r="A840" s="12"/>
      <c r="B840" s="16" t="str">
        <f>IF(A840="","",VLOOKUP(A840,'Kinara Project Plan'!$B$4:$C$27,2,FALSE))</f>
        <v/>
      </c>
      <c r="C840" s="12"/>
      <c r="D840" s="16" t="str">
        <f>IF(C840="","",VLOOKUP(C840,Process!$C$2:$D$14,2))</f>
        <v/>
      </c>
      <c r="E840" s="12"/>
      <c r="F840" s="12"/>
      <c r="G840" s="87"/>
      <c r="H840" s="87"/>
      <c r="K840" s="70"/>
      <c r="L840" s="70"/>
      <c r="N840" s="16" t="str">
        <f t="shared" si="16"/>
        <v/>
      </c>
      <c r="O840" s="19"/>
    </row>
    <row r="841" spans="1:15" x14ac:dyDescent="0.25">
      <c r="A841" s="12"/>
      <c r="B841" s="16" t="str">
        <f>IF(A841="","",VLOOKUP(A841,'Kinara Project Plan'!$B$4:$C$27,2,FALSE))</f>
        <v/>
      </c>
      <c r="C841" s="12"/>
      <c r="D841" s="16" t="str">
        <f>IF(C841="","",VLOOKUP(C841,Process!$C$2:$D$14,2))</f>
        <v/>
      </c>
      <c r="E841" s="12"/>
      <c r="F841" s="12"/>
      <c r="G841" s="87"/>
      <c r="H841" s="87"/>
      <c r="K841" s="70"/>
      <c r="L841" s="70"/>
      <c r="N841" s="16" t="str">
        <f t="shared" ref="N841:N904" si="17">IF(A841="","",IF(I841="","Pending",IF(J841="","WIP","Completed")))</f>
        <v/>
      </c>
      <c r="O841" s="19"/>
    </row>
    <row r="842" spans="1:15" x14ac:dyDescent="0.25">
      <c r="A842" s="12"/>
      <c r="B842" s="16" t="str">
        <f>IF(A842="","",VLOOKUP(A842,'Kinara Project Plan'!$B$4:$C$27,2,FALSE))</f>
        <v/>
      </c>
      <c r="C842" s="12"/>
      <c r="D842" s="16" t="str">
        <f>IF(C842="","",VLOOKUP(C842,Process!$C$2:$D$14,2))</f>
        <v/>
      </c>
      <c r="E842" s="12"/>
      <c r="F842" s="12"/>
      <c r="G842" s="87"/>
      <c r="H842" s="87"/>
      <c r="K842" s="70"/>
      <c r="L842" s="70"/>
      <c r="N842" s="16" t="str">
        <f t="shared" si="17"/>
        <v/>
      </c>
      <c r="O842" s="19"/>
    </row>
    <row r="843" spans="1:15" x14ac:dyDescent="0.25">
      <c r="A843" s="12"/>
      <c r="B843" s="16" t="str">
        <f>IF(A843="","",VLOOKUP(A843,'Kinara Project Plan'!$B$4:$C$27,2,FALSE))</f>
        <v/>
      </c>
      <c r="C843" s="12"/>
      <c r="D843" s="16" t="str">
        <f>IF(C843="","",VLOOKUP(C843,Process!$C$2:$D$14,2))</f>
        <v/>
      </c>
      <c r="E843" s="12"/>
      <c r="F843" s="12"/>
      <c r="G843" s="87"/>
      <c r="H843" s="87"/>
      <c r="K843" s="70"/>
      <c r="L843" s="70"/>
      <c r="N843" s="16" t="str">
        <f t="shared" si="17"/>
        <v/>
      </c>
      <c r="O843" s="19"/>
    </row>
    <row r="844" spans="1:15" x14ac:dyDescent="0.25">
      <c r="A844" s="12"/>
      <c r="B844" s="16" t="str">
        <f>IF(A844="","",VLOOKUP(A844,'Kinara Project Plan'!$B$4:$C$27,2,FALSE))</f>
        <v/>
      </c>
      <c r="C844" s="12"/>
      <c r="D844" s="16" t="str">
        <f>IF(C844="","",VLOOKUP(C844,Process!$C$2:$D$14,2))</f>
        <v/>
      </c>
      <c r="E844" s="12"/>
      <c r="F844" s="12"/>
      <c r="G844" s="87"/>
      <c r="H844" s="87"/>
      <c r="K844" s="70"/>
      <c r="L844" s="70"/>
      <c r="N844" s="16" t="str">
        <f t="shared" si="17"/>
        <v/>
      </c>
      <c r="O844" s="19"/>
    </row>
    <row r="845" spans="1:15" x14ac:dyDescent="0.25">
      <c r="A845" s="12"/>
      <c r="B845" s="16" t="str">
        <f>IF(A845="","",VLOOKUP(A845,'Kinara Project Plan'!$B$4:$C$27,2,FALSE))</f>
        <v/>
      </c>
      <c r="C845" s="12"/>
      <c r="D845" s="16" t="str">
        <f>IF(C845="","",VLOOKUP(C845,Process!$C$2:$D$14,2))</f>
        <v/>
      </c>
      <c r="E845" s="12"/>
      <c r="F845" s="12"/>
      <c r="G845" s="87"/>
      <c r="H845" s="87"/>
      <c r="K845" s="70"/>
      <c r="L845" s="70"/>
      <c r="N845" s="16" t="str">
        <f t="shared" si="17"/>
        <v/>
      </c>
      <c r="O845" s="19"/>
    </row>
    <row r="846" spans="1:15" x14ac:dyDescent="0.25">
      <c r="A846" s="12"/>
      <c r="B846" s="16" t="str">
        <f>IF(A846="","",VLOOKUP(A846,'Kinara Project Plan'!$B$4:$C$27,2,FALSE))</f>
        <v/>
      </c>
      <c r="C846" s="12"/>
      <c r="D846" s="16" t="str">
        <f>IF(C846="","",VLOOKUP(C846,Process!$C$2:$D$14,2))</f>
        <v/>
      </c>
      <c r="E846" s="12"/>
      <c r="F846" s="12"/>
      <c r="G846" s="87"/>
      <c r="H846" s="87"/>
      <c r="K846" s="70"/>
      <c r="L846" s="70"/>
      <c r="N846" s="16" t="str">
        <f t="shared" si="17"/>
        <v/>
      </c>
      <c r="O846" s="19"/>
    </row>
    <row r="847" spans="1:15" x14ac:dyDescent="0.25">
      <c r="A847" s="12"/>
      <c r="B847" s="16" t="str">
        <f>IF(A847="","",VLOOKUP(A847,'Kinara Project Plan'!$B$4:$C$27,2,FALSE))</f>
        <v/>
      </c>
      <c r="C847" s="12"/>
      <c r="D847" s="16" t="str">
        <f>IF(C847="","",VLOOKUP(C847,Process!$C$2:$D$14,2))</f>
        <v/>
      </c>
      <c r="E847" s="12"/>
      <c r="F847" s="12"/>
      <c r="G847" s="87"/>
      <c r="H847" s="87"/>
      <c r="K847" s="70"/>
      <c r="L847" s="70"/>
      <c r="N847" s="16" t="str">
        <f t="shared" si="17"/>
        <v/>
      </c>
      <c r="O847" s="19"/>
    </row>
    <row r="848" spans="1:15" x14ac:dyDescent="0.25">
      <c r="A848" s="12"/>
      <c r="B848" s="16" t="str">
        <f>IF(A848="","",VLOOKUP(A848,'Kinara Project Plan'!$B$4:$C$27,2,FALSE))</f>
        <v/>
      </c>
      <c r="C848" s="12"/>
      <c r="D848" s="16" t="str">
        <f>IF(C848="","",VLOOKUP(C848,Process!$C$2:$D$14,2))</f>
        <v/>
      </c>
      <c r="E848" s="12"/>
      <c r="F848" s="12"/>
      <c r="G848" s="87"/>
      <c r="H848" s="87"/>
      <c r="K848" s="70"/>
      <c r="L848" s="70"/>
      <c r="N848" s="16" t="str">
        <f t="shared" si="17"/>
        <v/>
      </c>
      <c r="O848" s="19"/>
    </row>
    <row r="849" spans="1:15" x14ac:dyDescent="0.25">
      <c r="A849" s="12"/>
      <c r="B849" s="16" t="str">
        <f>IF(A849="","",VLOOKUP(A849,'Kinara Project Plan'!$B$4:$C$27,2,FALSE))</f>
        <v/>
      </c>
      <c r="C849" s="12"/>
      <c r="D849" s="16" t="str">
        <f>IF(C849="","",VLOOKUP(C849,Process!$C$2:$D$14,2))</f>
        <v/>
      </c>
      <c r="E849" s="12"/>
      <c r="F849" s="12"/>
      <c r="G849" s="87"/>
      <c r="H849" s="87"/>
      <c r="K849" s="70"/>
      <c r="L849" s="70"/>
      <c r="N849" s="16" t="str">
        <f t="shared" si="17"/>
        <v/>
      </c>
      <c r="O849" s="19"/>
    </row>
    <row r="850" spans="1:15" x14ac:dyDescent="0.25">
      <c r="A850" s="12"/>
      <c r="B850" s="16" t="str">
        <f>IF(A850="","",VLOOKUP(A850,'Kinara Project Plan'!$B$4:$C$27,2,FALSE))</f>
        <v/>
      </c>
      <c r="C850" s="12"/>
      <c r="D850" s="16" t="str">
        <f>IF(C850="","",VLOOKUP(C850,Process!$C$2:$D$14,2))</f>
        <v/>
      </c>
      <c r="E850" s="12"/>
      <c r="F850" s="12"/>
      <c r="G850" s="87"/>
      <c r="H850" s="87"/>
      <c r="K850" s="70"/>
      <c r="L850" s="70"/>
      <c r="N850" s="16" t="str">
        <f t="shared" si="17"/>
        <v/>
      </c>
      <c r="O850" s="19"/>
    </row>
    <row r="851" spans="1:15" x14ac:dyDescent="0.25">
      <c r="A851" s="12"/>
      <c r="B851" s="16" t="str">
        <f>IF(A851="","",VLOOKUP(A851,'Kinara Project Plan'!$B$4:$C$27,2,FALSE))</f>
        <v/>
      </c>
      <c r="C851" s="12"/>
      <c r="D851" s="16" t="str">
        <f>IF(C851="","",VLOOKUP(C851,Process!$C$2:$D$14,2))</f>
        <v/>
      </c>
      <c r="E851" s="12"/>
      <c r="F851" s="12"/>
      <c r="G851" s="87"/>
      <c r="H851" s="87"/>
      <c r="K851" s="70"/>
      <c r="L851" s="70"/>
      <c r="N851" s="16" t="str">
        <f t="shared" si="17"/>
        <v/>
      </c>
      <c r="O851" s="19"/>
    </row>
    <row r="852" spans="1:15" x14ac:dyDescent="0.25">
      <c r="A852" s="12"/>
      <c r="B852" s="16" t="str">
        <f>IF(A852="","",VLOOKUP(A852,'Kinara Project Plan'!$B$4:$C$27,2,FALSE))</f>
        <v/>
      </c>
      <c r="C852" s="12"/>
      <c r="D852" s="16" t="str">
        <f>IF(C852="","",VLOOKUP(C852,Process!$C$2:$D$14,2))</f>
        <v/>
      </c>
      <c r="E852" s="12"/>
      <c r="F852" s="12"/>
      <c r="G852" s="87"/>
      <c r="H852" s="87"/>
      <c r="K852" s="70"/>
      <c r="L852" s="70"/>
      <c r="N852" s="16" t="str">
        <f t="shared" si="17"/>
        <v/>
      </c>
      <c r="O852" s="19"/>
    </row>
    <row r="853" spans="1:15" x14ac:dyDescent="0.25">
      <c r="A853" s="12"/>
      <c r="B853" s="16" t="str">
        <f>IF(A853="","",VLOOKUP(A853,'Kinara Project Plan'!$B$4:$C$27,2,FALSE))</f>
        <v/>
      </c>
      <c r="C853" s="12"/>
      <c r="D853" s="16" t="str">
        <f>IF(C853="","",VLOOKUP(C853,Process!$C$2:$D$14,2))</f>
        <v/>
      </c>
      <c r="E853" s="12"/>
      <c r="F853" s="12"/>
      <c r="G853" s="87"/>
      <c r="H853" s="87"/>
      <c r="K853" s="70"/>
      <c r="L853" s="70"/>
      <c r="N853" s="16" t="str">
        <f t="shared" si="17"/>
        <v/>
      </c>
      <c r="O853" s="19"/>
    </row>
    <row r="854" spans="1:15" x14ac:dyDescent="0.25">
      <c r="A854" s="12"/>
      <c r="B854" s="16" t="str">
        <f>IF(A854="","",VLOOKUP(A854,'Kinara Project Plan'!$B$4:$C$27,2,FALSE))</f>
        <v/>
      </c>
      <c r="C854" s="12"/>
      <c r="D854" s="16" t="str">
        <f>IF(C854="","",VLOOKUP(C854,Process!$C$2:$D$14,2))</f>
        <v/>
      </c>
      <c r="E854" s="12"/>
      <c r="F854" s="12"/>
      <c r="G854" s="87"/>
      <c r="H854" s="87"/>
      <c r="K854" s="70"/>
      <c r="L854" s="70"/>
      <c r="N854" s="16" t="str">
        <f t="shared" si="17"/>
        <v/>
      </c>
      <c r="O854" s="19"/>
    </row>
    <row r="855" spans="1:15" x14ac:dyDescent="0.25">
      <c r="A855" s="12"/>
      <c r="B855" s="16" t="str">
        <f>IF(A855="","",VLOOKUP(A855,'Kinara Project Plan'!$B$4:$C$27,2,FALSE))</f>
        <v/>
      </c>
      <c r="C855" s="12"/>
      <c r="D855" s="16" t="str">
        <f>IF(C855="","",VLOOKUP(C855,Process!$C$2:$D$14,2))</f>
        <v/>
      </c>
      <c r="E855" s="12"/>
      <c r="F855" s="12"/>
      <c r="G855" s="87"/>
      <c r="H855" s="87"/>
      <c r="K855" s="70"/>
      <c r="L855" s="70"/>
      <c r="N855" s="16" t="str">
        <f t="shared" si="17"/>
        <v/>
      </c>
      <c r="O855" s="19"/>
    </row>
    <row r="856" spans="1:15" x14ac:dyDescent="0.25">
      <c r="A856" s="12"/>
      <c r="B856" s="16" t="str">
        <f>IF(A856="","",VLOOKUP(A856,'Kinara Project Plan'!$B$4:$C$27,2,FALSE))</f>
        <v/>
      </c>
      <c r="C856" s="12"/>
      <c r="D856" s="16" t="str">
        <f>IF(C856="","",VLOOKUP(C856,Process!$C$2:$D$14,2))</f>
        <v/>
      </c>
      <c r="E856" s="12"/>
      <c r="F856" s="12"/>
      <c r="G856" s="87"/>
      <c r="H856" s="87"/>
      <c r="K856" s="70"/>
      <c r="L856" s="70"/>
      <c r="N856" s="16" t="str">
        <f t="shared" si="17"/>
        <v/>
      </c>
      <c r="O856" s="19"/>
    </row>
    <row r="857" spans="1:15" x14ac:dyDescent="0.25">
      <c r="A857" s="12"/>
      <c r="B857" s="16" t="str">
        <f>IF(A857="","",VLOOKUP(A857,'Kinara Project Plan'!$B$4:$C$27,2,FALSE))</f>
        <v/>
      </c>
      <c r="C857" s="12"/>
      <c r="D857" s="16" t="str">
        <f>IF(C857="","",VLOOKUP(C857,Process!$C$2:$D$14,2))</f>
        <v/>
      </c>
      <c r="E857" s="12"/>
      <c r="F857" s="12"/>
      <c r="G857" s="87"/>
      <c r="H857" s="87"/>
      <c r="K857" s="70"/>
      <c r="L857" s="70"/>
      <c r="N857" s="16" t="str">
        <f t="shared" si="17"/>
        <v/>
      </c>
      <c r="O857" s="19"/>
    </row>
    <row r="858" spans="1:15" x14ac:dyDescent="0.25">
      <c r="A858" s="12"/>
      <c r="B858" s="16" t="str">
        <f>IF(A858="","",VLOOKUP(A858,'Kinara Project Plan'!$B$4:$C$27,2,FALSE))</f>
        <v/>
      </c>
      <c r="C858" s="12"/>
      <c r="D858" s="16" t="str">
        <f>IF(C858="","",VLOOKUP(C858,Process!$C$2:$D$14,2))</f>
        <v/>
      </c>
      <c r="E858" s="12"/>
      <c r="F858" s="12"/>
      <c r="G858" s="87"/>
      <c r="H858" s="87"/>
      <c r="K858" s="70"/>
      <c r="L858" s="70"/>
      <c r="N858" s="16" t="str">
        <f t="shared" si="17"/>
        <v/>
      </c>
      <c r="O858" s="19"/>
    </row>
    <row r="859" spans="1:15" x14ac:dyDescent="0.25">
      <c r="A859" s="12"/>
      <c r="B859" s="16" t="str">
        <f>IF(A859="","",VLOOKUP(A859,'Kinara Project Plan'!$B$4:$C$27,2,FALSE))</f>
        <v/>
      </c>
      <c r="C859" s="12"/>
      <c r="D859" s="16" t="str">
        <f>IF(C859="","",VLOOKUP(C859,Process!$C$2:$D$14,2))</f>
        <v/>
      </c>
      <c r="E859" s="12"/>
      <c r="F859" s="12"/>
      <c r="G859" s="87"/>
      <c r="H859" s="87"/>
      <c r="K859" s="70"/>
      <c r="L859" s="70"/>
      <c r="N859" s="16" t="str">
        <f t="shared" si="17"/>
        <v/>
      </c>
      <c r="O859" s="19"/>
    </row>
    <row r="860" spans="1:15" x14ac:dyDescent="0.25">
      <c r="A860" s="12"/>
      <c r="B860" s="16" t="str">
        <f>IF(A860="","",VLOOKUP(A860,'Kinara Project Plan'!$B$4:$C$27,2,FALSE))</f>
        <v/>
      </c>
      <c r="C860" s="12"/>
      <c r="D860" s="16" t="str">
        <f>IF(C860="","",VLOOKUP(C860,Process!$C$2:$D$14,2))</f>
        <v/>
      </c>
      <c r="E860" s="12"/>
      <c r="F860" s="12"/>
      <c r="G860" s="87"/>
      <c r="H860" s="87"/>
      <c r="K860" s="70"/>
      <c r="L860" s="70"/>
      <c r="N860" s="16" t="str">
        <f t="shared" si="17"/>
        <v/>
      </c>
      <c r="O860" s="19"/>
    </row>
    <row r="861" spans="1:15" x14ac:dyDescent="0.25">
      <c r="A861" s="12"/>
      <c r="B861" s="16" t="str">
        <f>IF(A861="","",VLOOKUP(A861,'Kinara Project Plan'!$B$4:$C$27,2,FALSE))</f>
        <v/>
      </c>
      <c r="C861" s="12"/>
      <c r="D861" s="16" t="str">
        <f>IF(C861="","",VLOOKUP(C861,Process!$C$2:$D$14,2))</f>
        <v/>
      </c>
      <c r="E861" s="12"/>
      <c r="F861" s="12"/>
      <c r="G861" s="87"/>
      <c r="H861" s="87"/>
      <c r="K861" s="70"/>
      <c r="L861" s="70"/>
      <c r="N861" s="16" t="str">
        <f t="shared" si="17"/>
        <v/>
      </c>
      <c r="O861" s="19"/>
    </row>
    <row r="862" spans="1:15" x14ac:dyDescent="0.25">
      <c r="A862" s="12"/>
      <c r="B862" s="16" t="str">
        <f>IF(A862="","",VLOOKUP(A862,'Kinara Project Plan'!$B$4:$C$27,2,FALSE))</f>
        <v/>
      </c>
      <c r="C862" s="12"/>
      <c r="D862" s="16" t="str">
        <f>IF(C862="","",VLOOKUP(C862,Process!$C$2:$D$14,2))</f>
        <v/>
      </c>
      <c r="E862" s="12"/>
      <c r="F862" s="12"/>
      <c r="G862" s="87"/>
      <c r="H862" s="87"/>
      <c r="K862" s="70"/>
      <c r="L862" s="70"/>
      <c r="N862" s="16" t="str">
        <f t="shared" si="17"/>
        <v/>
      </c>
      <c r="O862" s="19"/>
    </row>
    <row r="863" spans="1:15" x14ac:dyDescent="0.25">
      <c r="A863" s="12"/>
      <c r="B863" s="16" t="str">
        <f>IF(A863="","",VLOOKUP(A863,'Kinara Project Plan'!$B$4:$C$27,2,FALSE))</f>
        <v/>
      </c>
      <c r="C863" s="12"/>
      <c r="D863" s="16" t="str">
        <f>IF(C863="","",VLOOKUP(C863,Process!$C$2:$D$14,2))</f>
        <v/>
      </c>
      <c r="E863" s="12"/>
      <c r="F863" s="12"/>
      <c r="G863" s="87"/>
      <c r="H863" s="87"/>
      <c r="K863" s="70"/>
      <c r="L863" s="70"/>
      <c r="N863" s="16" t="str">
        <f t="shared" si="17"/>
        <v/>
      </c>
      <c r="O863" s="19"/>
    </row>
    <row r="864" spans="1:15" x14ac:dyDescent="0.25">
      <c r="A864" s="12"/>
      <c r="B864" s="16" t="str">
        <f>IF(A864="","",VLOOKUP(A864,'Kinara Project Plan'!$B$4:$C$27,2,FALSE))</f>
        <v/>
      </c>
      <c r="C864" s="12"/>
      <c r="D864" s="16" t="str">
        <f>IF(C864="","",VLOOKUP(C864,Process!$C$2:$D$14,2))</f>
        <v/>
      </c>
      <c r="E864" s="12"/>
      <c r="F864" s="12"/>
      <c r="G864" s="87"/>
      <c r="H864" s="87"/>
      <c r="K864" s="70"/>
      <c r="L864" s="70"/>
      <c r="N864" s="16" t="str">
        <f t="shared" si="17"/>
        <v/>
      </c>
      <c r="O864" s="19"/>
    </row>
    <row r="865" spans="1:15" x14ac:dyDescent="0.25">
      <c r="A865" s="12"/>
      <c r="B865" s="16" t="str">
        <f>IF(A865="","",VLOOKUP(A865,'Kinara Project Plan'!$B$4:$C$27,2,FALSE))</f>
        <v/>
      </c>
      <c r="C865" s="12"/>
      <c r="D865" s="16" t="str">
        <f>IF(C865="","",VLOOKUP(C865,Process!$C$2:$D$14,2))</f>
        <v/>
      </c>
      <c r="E865" s="12"/>
      <c r="F865" s="12"/>
      <c r="G865" s="87"/>
      <c r="H865" s="87"/>
      <c r="K865" s="70"/>
      <c r="L865" s="70"/>
      <c r="N865" s="16" t="str">
        <f t="shared" si="17"/>
        <v/>
      </c>
      <c r="O865" s="19"/>
    </row>
    <row r="866" spans="1:15" x14ac:dyDescent="0.25">
      <c r="A866" s="12"/>
      <c r="B866" s="16" t="str">
        <f>IF(A866="","",VLOOKUP(A866,'Kinara Project Plan'!$B$4:$C$27,2,FALSE))</f>
        <v/>
      </c>
      <c r="C866" s="12"/>
      <c r="D866" s="16" t="str">
        <f>IF(C866="","",VLOOKUP(C866,Process!$C$2:$D$14,2))</f>
        <v/>
      </c>
      <c r="E866" s="12"/>
      <c r="F866" s="12"/>
      <c r="G866" s="87"/>
      <c r="H866" s="87"/>
      <c r="K866" s="70"/>
      <c r="L866" s="70"/>
      <c r="N866" s="16" t="str">
        <f t="shared" si="17"/>
        <v/>
      </c>
      <c r="O866" s="19"/>
    </row>
    <row r="867" spans="1:15" x14ac:dyDescent="0.25">
      <c r="A867" s="12"/>
      <c r="B867" s="16" t="str">
        <f>IF(A867="","",VLOOKUP(A867,'Kinara Project Plan'!$B$4:$C$27,2,FALSE))</f>
        <v/>
      </c>
      <c r="C867" s="12"/>
      <c r="D867" s="16" t="str">
        <f>IF(C867="","",VLOOKUP(C867,Process!$C$2:$D$14,2))</f>
        <v/>
      </c>
      <c r="E867" s="12"/>
      <c r="F867" s="12"/>
      <c r="G867" s="87"/>
      <c r="H867" s="87"/>
      <c r="K867" s="70"/>
      <c r="L867" s="70"/>
      <c r="N867" s="16" t="str">
        <f t="shared" si="17"/>
        <v/>
      </c>
      <c r="O867" s="19"/>
    </row>
    <row r="868" spans="1:15" x14ac:dyDescent="0.25">
      <c r="A868" s="12"/>
      <c r="B868" s="16" t="str">
        <f>IF(A868="","",VLOOKUP(A868,'Kinara Project Plan'!$B$4:$C$27,2,FALSE))</f>
        <v/>
      </c>
      <c r="C868" s="12"/>
      <c r="D868" s="16" t="str">
        <f>IF(C868="","",VLOOKUP(C868,Process!$C$2:$D$14,2))</f>
        <v/>
      </c>
      <c r="E868" s="12"/>
      <c r="F868" s="12"/>
      <c r="G868" s="87"/>
      <c r="H868" s="87"/>
      <c r="K868" s="70"/>
      <c r="L868" s="70"/>
      <c r="N868" s="16" t="str">
        <f t="shared" si="17"/>
        <v/>
      </c>
      <c r="O868" s="19"/>
    </row>
    <row r="869" spans="1:15" x14ac:dyDescent="0.25">
      <c r="A869" s="12"/>
      <c r="B869" s="16" t="str">
        <f>IF(A869="","",VLOOKUP(A869,'Kinara Project Plan'!$B$4:$C$27,2,FALSE))</f>
        <v/>
      </c>
      <c r="C869" s="12"/>
      <c r="D869" s="16" t="str">
        <f>IF(C869="","",VLOOKUP(C869,Process!$C$2:$D$14,2))</f>
        <v/>
      </c>
      <c r="E869" s="12"/>
      <c r="F869" s="12"/>
      <c r="G869" s="87"/>
      <c r="H869" s="87"/>
      <c r="K869" s="70"/>
      <c r="L869" s="70"/>
      <c r="N869" s="16" t="str">
        <f t="shared" si="17"/>
        <v/>
      </c>
      <c r="O869" s="19"/>
    </row>
    <row r="870" spans="1:15" x14ac:dyDescent="0.25">
      <c r="A870" s="12"/>
      <c r="B870" s="16" t="str">
        <f>IF(A870="","",VLOOKUP(A870,'Kinara Project Plan'!$B$4:$C$27,2,FALSE))</f>
        <v/>
      </c>
      <c r="C870" s="12"/>
      <c r="D870" s="16" t="str">
        <f>IF(C870="","",VLOOKUP(C870,Process!$C$2:$D$14,2))</f>
        <v/>
      </c>
      <c r="E870" s="12"/>
      <c r="F870" s="12"/>
      <c r="G870" s="87"/>
      <c r="H870" s="87"/>
      <c r="K870" s="70"/>
      <c r="L870" s="70"/>
      <c r="N870" s="16" t="str">
        <f t="shared" si="17"/>
        <v/>
      </c>
      <c r="O870" s="19"/>
    </row>
    <row r="871" spans="1:15" x14ac:dyDescent="0.25">
      <c r="A871" s="12"/>
      <c r="B871" s="16" t="str">
        <f>IF(A871="","",VLOOKUP(A871,'Kinara Project Plan'!$B$4:$C$27,2,FALSE))</f>
        <v/>
      </c>
      <c r="C871" s="12"/>
      <c r="D871" s="16" t="str">
        <f>IF(C871="","",VLOOKUP(C871,Process!$C$2:$D$14,2))</f>
        <v/>
      </c>
      <c r="E871" s="12"/>
      <c r="F871" s="12"/>
      <c r="G871" s="87"/>
      <c r="H871" s="87"/>
      <c r="K871" s="70"/>
      <c r="L871" s="70"/>
      <c r="N871" s="16" t="str">
        <f t="shared" si="17"/>
        <v/>
      </c>
      <c r="O871" s="19"/>
    </row>
    <row r="872" spans="1:15" x14ac:dyDescent="0.25">
      <c r="A872" s="12"/>
      <c r="B872" s="16" t="str">
        <f>IF(A872="","",VLOOKUP(A872,'Kinara Project Plan'!$B$4:$C$27,2,FALSE))</f>
        <v/>
      </c>
      <c r="C872" s="12"/>
      <c r="D872" s="16" t="str">
        <f>IF(C872="","",VLOOKUP(C872,Process!$C$2:$D$14,2))</f>
        <v/>
      </c>
      <c r="E872" s="12"/>
      <c r="F872" s="12"/>
      <c r="G872" s="87"/>
      <c r="H872" s="87"/>
      <c r="K872" s="70"/>
      <c r="L872" s="70"/>
      <c r="N872" s="16" t="str">
        <f t="shared" si="17"/>
        <v/>
      </c>
      <c r="O872" s="19"/>
    </row>
    <row r="873" spans="1:15" x14ac:dyDescent="0.25">
      <c r="A873" s="12"/>
      <c r="B873" s="16" t="str">
        <f>IF(A873="","",VLOOKUP(A873,'Kinara Project Plan'!$B$4:$C$27,2,FALSE))</f>
        <v/>
      </c>
      <c r="C873" s="12"/>
      <c r="D873" s="16" t="str">
        <f>IF(C873="","",VLOOKUP(C873,Process!$C$2:$D$14,2))</f>
        <v/>
      </c>
      <c r="E873" s="12"/>
      <c r="F873" s="12"/>
      <c r="G873" s="87"/>
      <c r="H873" s="87"/>
      <c r="K873" s="70"/>
      <c r="L873" s="70"/>
      <c r="N873" s="16" t="str">
        <f t="shared" si="17"/>
        <v/>
      </c>
      <c r="O873" s="19"/>
    </row>
    <row r="874" spans="1:15" x14ac:dyDescent="0.25">
      <c r="A874" s="12"/>
      <c r="B874" s="16" t="str">
        <f>IF(A874="","",VLOOKUP(A874,'Kinara Project Plan'!$B$4:$C$27,2,FALSE))</f>
        <v/>
      </c>
      <c r="C874" s="12"/>
      <c r="D874" s="16" t="str">
        <f>IF(C874="","",VLOOKUP(C874,Process!$C$2:$D$14,2))</f>
        <v/>
      </c>
      <c r="E874" s="12"/>
      <c r="F874" s="12"/>
      <c r="G874" s="87"/>
      <c r="H874" s="87"/>
      <c r="K874" s="70"/>
      <c r="L874" s="70"/>
      <c r="N874" s="16" t="str">
        <f t="shared" si="17"/>
        <v/>
      </c>
      <c r="O874" s="19"/>
    </row>
    <row r="875" spans="1:15" x14ac:dyDescent="0.25">
      <c r="A875" s="12"/>
      <c r="B875" s="16" t="str">
        <f>IF(A875="","",VLOOKUP(A875,'Kinara Project Plan'!$B$4:$C$27,2,FALSE))</f>
        <v/>
      </c>
      <c r="C875" s="12"/>
      <c r="D875" s="16" t="str">
        <f>IF(C875="","",VLOOKUP(C875,Process!$C$2:$D$14,2))</f>
        <v/>
      </c>
      <c r="E875" s="12"/>
      <c r="F875" s="12"/>
      <c r="G875" s="87"/>
      <c r="H875" s="87"/>
      <c r="K875" s="70"/>
      <c r="L875" s="70"/>
      <c r="N875" s="16" t="str">
        <f t="shared" si="17"/>
        <v/>
      </c>
      <c r="O875" s="19"/>
    </row>
    <row r="876" spans="1:15" x14ac:dyDescent="0.25">
      <c r="A876" s="12"/>
      <c r="B876" s="16" t="str">
        <f>IF(A876="","",VLOOKUP(A876,'Kinara Project Plan'!$B$4:$C$27,2,FALSE))</f>
        <v/>
      </c>
      <c r="C876" s="12"/>
      <c r="D876" s="16" t="str">
        <f>IF(C876="","",VLOOKUP(C876,Process!$C$2:$D$14,2))</f>
        <v/>
      </c>
      <c r="E876" s="12"/>
      <c r="F876" s="12"/>
      <c r="G876" s="87"/>
      <c r="H876" s="87"/>
      <c r="K876" s="70"/>
      <c r="L876" s="70"/>
      <c r="N876" s="16" t="str">
        <f t="shared" si="17"/>
        <v/>
      </c>
      <c r="O876" s="19"/>
    </row>
    <row r="877" spans="1:15" x14ac:dyDescent="0.25">
      <c r="A877" s="12"/>
      <c r="B877" s="16" t="str">
        <f>IF(A877="","",VLOOKUP(A877,'Kinara Project Plan'!$B$4:$C$27,2,FALSE))</f>
        <v/>
      </c>
      <c r="C877" s="12"/>
      <c r="D877" s="16" t="str">
        <f>IF(C877="","",VLOOKUP(C877,Process!$C$2:$D$14,2))</f>
        <v/>
      </c>
      <c r="E877" s="12"/>
      <c r="F877" s="12"/>
      <c r="G877" s="87"/>
      <c r="H877" s="87"/>
      <c r="K877" s="70"/>
      <c r="L877" s="70"/>
      <c r="N877" s="16" t="str">
        <f t="shared" si="17"/>
        <v/>
      </c>
      <c r="O877" s="19"/>
    </row>
    <row r="878" spans="1:15" x14ac:dyDescent="0.25">
      <c r="A878" s="12"/>
      <c r="B878" s="16" t="str">
        <f>IF(A878="","",VLOOKUP(A878,'Kinara Project Plan'!$B$4:$C$27,2,FALSE))</f>
        <v/>
      </c>
      <c r="C878" s="12"/>
      <c r="D878" s="16" t="str">
        <f>IF(C878="","",VLOOKUP(C878,Process!$C$2:$D$14,2))</f>
        <v/>
      </c>
      <c r="E878" s="12"/>
      <c r="F878" s="12"/>
      <c r="G878" s="87"/>
      <c r="H878" s="87"/>
      <c r="K878" s="70"/>
      <c r="L878" s="70"/>
      <c r="N878" s="16" t="str">
        <f t="shared" si="17"/>
        <v/>
      </c>
      <c r="O878" s="19"/>
    </row>
    <row r="879" spans="1:15" x14ac:dyDescent="0.25">
      <c r="A879" s="12"/>
      <c r="B879" s="16" t="str">
        <f>IF(A879="","",VLOOKUP(A879,'Kinara Project Plan'!$B$4:$C$27,2,FALSE))</f>
        <v/>
      </c>
      <c r="C879" s="12"/>
      <c r="D879" s="16" t="str">
        <f>IF(C879="","",VLOOKUP(C879,Process!$C$2:$D$14,2))</f>
        <v/>
      </c>
      <c r="E879" s="12"/>
      <c r="F879" s="12"/>
      <c r="G879" s="87"/>
      <c r="H879" s="87"/>
      <c r="K879" s="70"/>
      <c r="L879" s="70"/>
      <c r="N879" s="16" t="str">
        <f t="shared" si="17"/>
        <v/>
      </c>
      <c r="O879" s="19"/>
    </row>
    <row r="880" spans="1:15" x14ac:dyDescent="0.25">
      <c r="A880" s="12"/>
      <c r="B880" s="16" t="str">
        <f>IF(A880="","",VLOOKUP(A880,'Kinara Project Plan'!$B$4:$C$27,2,FALSE))</f>
        <v/>
      </c>
      <c r="C880" s="12"/>
      <c r="D880" s="16" t="str">
        <f>IF(C880="","",VLOOKUP(C880,Process!$C$2:$D$14,2))</f>
        <v/>
      </c>
      <c r="E880" s="12"/>
      <c r="F880" s="12"/>
      <c r="G880" s="87"/>
      <c r="H880" s="87"/>
      <c r="K880" s="70"/>
      <c r="L880" s="70"/>
      <c r="N880" s="16" t="str">
        <f t="shared" si="17"/>
        <v/>
      </c>
      <c r="O880" s="19"/>
    </row>
    <row r="881" spans="1:15" x14ac:dyDescent="0.25">
      <c r="A881" s="12"/>
      <c r="B881" s="16" t="str">
        <f>IF(A881="","",VLOOKUP(A881,'Kinara Project Plan'!$B$4:$C$27,2,FALSE))</f>
        <v/>
      </c>
      <c r="C881" s="12"/>
      <c r="D881" s="16" t="str">
        <f>IF(C881="","",VLOOKUP(C881,Process!$C$2:$D$14,2))</f>
        <v/>
      </c>
      <c r="E881" s="12"/>
      <c r="F881" s="12"/>
      <c r="G881" s="87"/>
      <c r="H881" s="87"/>
      <c r="K881" s="70"/>
      <c r="L881" s="70"/>
      <c r="N881" s="16" t="str">
        <f t="shared" si="17"/>
        <v/>
      </c>
      <c r="O881" s="19"/>
    </row>
    <row r="882" spans="1:15" x14ac:dyDescent="0.25">
      <c r="A882" s="12"/>
      <c r="B882" s="16" t="str">
        <f>IF(A882="","",VLOOKUP(A882,'Kinara Project Plan'!$B$4:$C$27,2,FALSE))</f>
        <v/>
      </c>
      <c r="C882" s="12"/>
      <c r="D882" s="16" t="str">
        <f>IF(C882="","",VLOOKUP(C882,Process!$C$2:$D$14,2))</f>
        <v/>
      </c>
      <c r="E882" s="12"/>
      <c r="F882" s="12"/>
      <c r="G882" s="87"/>
      <c r="H882" s="87"/>
      <c r="K882" s="70"/>
      <c r="L882" s="70"/>
      <c r="N882" s="16" t="str">
        <f t="shared" si="17"/>
        <v/>
      </c>
      <c r="O882" s="19"/>
    </row>
    <row r="883" spans="1:15" x14ac:dyDescent="0.25">
      <c r="A883" s="12"/>
      <c r="B883" s="16" t="str">
        <f>IF(A883="","",VLOOKUP(A883,'Kinara Project Plan'!$B$4:$C$27,2,FALSE))</f>
        <v/>
      </c>
      <c r="C883" s="12"/>
      <c r="D883" s="16" t="str">
        <f>IF(C883="","",VLOOKUP(C883,Process!$C$2:$D$14,2))</f>
        <v/>
      </c>
      <c r="E883" s="12"/>
      <c r="F883" s="12"/>
      <c r="G883" s="87"/>
      <c r="H883" s="87"/>
      <c r="K883" s="70"/>
      <c r="L883" s="70"/>
      <c r="N883" s="16" t="str">
        <f t="shared" si="17"/>
        <v/>
      </c>
      <c r="O883" s="19"/>
    </row>
    <row r="884" spans="1:15" x14ac:dyDescent="0.25">
      <c r="A884" s="12"/>
      <c r="B884" s="16" t="str">
        <f>IF(A884="","",VLOOKUP(A884,'Kinara Project Plan'!$B$4:$C$27,2,FALSE))</f>
        <v/>
      </c>
      <c r="C884" s="12"/>
      <c r="D884" s="16" t="str">
        <f>IF(C884="","",VLOOKUP(C884,Process!$C$2:$D$14,2))</f>
        <v/>
      </c>
      <c r="E884" s="12"/>
      <c r="F884" s="12"/>
      <c r="G884" s="87"/>
      <c r="H884" s="87"/>
      <c r="K884" s="70"/>
      <c r="L884" s="70"/>
      <c r="N884" s="16" t="str">
        <f t="shared" si="17"/>
        <v/>
      </c>
      <c r="O884" s="19"/>
    </row>
    <row r="885" spans="1:15" x14ac:dyDescent="0.25">
      <c r="A885" s="12"/>
      <c r="B885" s="16" t="str">
        <f>IF(A885="","",VLOOKUP(A885,'Kinara Project Plan'!$B$4:$C$27,2,FALSE))</f>
        <v/>
      </c>
      <c r="C885" s="12"/>
      <c r="D885" s="16" t="str">
        <f>IF(C885="","",VLOOKUP(C885,Process!$C$2:$D$14,2))</f>
        <v/>
      </c>
      <c r="E885" s="12"/>
      <c r="F885" s="12"/>
      <c r="G885" s="87"/>
      <c r="H885" s="87"/>
      <c r="K885" s="70"/>
      <c r="L885" s="70"/>
      <c r="N885" s="16" t="str">
        <f t="shared" si="17"/>
        <v/>
      </c>
      <c r="O885" s="19"/>
    </row>
    <row r="886" spans="1:15" x14ac:dyDescent="0.25">
      <c r="A886" s="12"/>
      <c r="B886" s="16" t="str">
        <f>IF(A886="","",VLOOKUP(A886,'Kinara Project Plan'!$B$4:$C$27,2,FALSE))</f>
        <v/>
      </c>
      <c r="C886" s="12"/>
      <c r="D886" s="16" t="str">
        <f>IF(C886="","",VLOOKUP(C886,Process!$C$2:$D$14,2))</f>
        <v/>
      </c>
      <c r="E886" s="12"/>
      <c r="F886" s="12"/>
      <c r="G886" s="87"/>
      <c r="H886" s="87"/>
      <c r="K886" s="70"/>
      <c r="L886" s="70"/>
      <c r="N886" s="16" t="str">
        <f t="shared" si="17"/>
        <v/>
      </c>
      <c r="O886" s="19"/>
    </row>
    <row r="887" spans="1:15" x14ac:dyDescent="0.25">
      <c r="A887" s="12"/>
      <c r="B887" s="16" t="str">
        <f>IF(A887="","",VLOOKUP(A887,'Kinara Project Plan'!$B$4:$C$27,2,FALSE))</f>
        <v/>
      </c>
      <c r="C887" s="12"/>
      <c r="D887" s="16" t="str">
        <f>IF(C887="","",VLOOKUP(C887,Process!$C$2:$D$14,2))</f>
        <v/>
      </c>
      <c r="E887" s="12"/>
      <c r="F887" s="12"/>
      <c r="G887" s="87"/>
      <c r="H887" s="87"/>
      <c r="K887" s="70"/>
      <c r="L887" s="70"/>
      <c r="N887" s="16" t="str">
        <f t="shared" si="17"/>
        <v/>
      </c>
      <c r="O887" s="19"/>
    </row>
    <row r="888" spans="1:15" x14ac:dyDescent="0.25">
      <c r="A888" s="12"/>
      <c r="B888" s="16" t="str">
        <f>IF(A888="","",VLOOKUP(A888,'Kinara Project Plan'!$B$4:$C$27,2,FALSE))</f>
        <v/>
      </c>
      <c r="C888" s="12"/>
      <c r="D888" s="16" t="str">
        <f>IF(C888="","",VLOOKUP(C888,Process!$C$2:$D$14,2))</f>
        <v/>
      </c>
      <c r="E888" s="12"/>
      <c r="F888" s="12"/>
      <c r="G888" s="87"/>
      <c r="H888" s="87"/>
      <c r="K888" s="70"/>
      <c r="L888" s="70"/>
      <c r="N888" s="16" t="str">
        <f t="shared" si="17"/>
        <v/>
      </c>
      <c r="O888" s="19"/>
    </row>
    <row r="889" spans="1:15" x14ac:dyDescent="0.25">
      <c r="A889" s="12"/>
      <c r="B889" s="16" t="str">
        <f>IF(A889="","",VLOOKUP(A889,'Kinara Project Plan'!$B$4:$C$27,2,FALSE))</f>
        <v/>
      </c>
      <c r="C889" s="12"/>
      <c r="D889" s="16" t="str">
        <f>IF(C889="","",VLOOKUP(C889,Process!$C$2:$D$14,2))</f>
        <v/>
      </c>
      <c r="E889" s="12"/>
      <c r="F889" s="12"/>
      <c r="G889" s="87"/>
      <c r="H889" s="87"/>
      <c r="K889" s="70"/>
      <c r="L889" s="70"/>
      <c r="N889" s="16" t="str">
        <f t="shared" si="17"/>
        <v/>
      </c>
      <c r="O889" s="19"/>
    </row>
    <row r="890" spans="1:15" x14ac:dyDescent="0.25">
      <c r="A890" s="12"/>
      <c r="B890" s="16" t="str">
        <f>IF(A890="","",VLOOKUP(A890,'Kinara Project Plan'!$B$4:$C$27,2,FALSE))</f>
        <v/>
      </c>
      <c r="C890" s="12"/>
      <c r="D890" s="16" t="str">
        <f>IF(C890="","",VLOOKUP(C890,Process!$C$2:$D$14,2))</f>
        <v/>
      </c>
      <c r="E890" s="12"/>
      <c r="F890" s="12"/>
      <c r="G890" s="87"/>
      <c r="H890" s="87"/>
      <c r="K890" s="70"/>
      <c r="L890" s="70"/>
      <c r="N890" s="16" t="str">
        <f t="shared" si="17"/>
        <v/>
      </c>
      <c r="O890" s="19"/>
    </row>
    <row r="891" spans="1:15" x14ac:dyDescent="0.25">
      <c r="A891" s="12"/>
      <c r="B891" s="16" t="str">
        <f>IF(A891="","",VLOOKUP(A891,'Kinara Project Plan'!$B$4:$C$27,2,FALSE))</f>
        <v/>
      </c>
      <c r="C891" s="12"/>
      <c r="D891" s="16" t="str">
        <f>IF(C891="","",VLOOKUP(C891,Process!$C$2:$D$14,2))</f>
        <v/>
      </c>
      <c r="E891" s="12"/>
      <c r="F891" s="12"/>
      <c r="G891" s="87"/>
      <c r="H891" s="87"/>
      <c r="K891" s="70"/>
      <c r="L891" s="70"/>
      <c r="N891" s="16" t="str">
        <f t="shared" si="17"/>
        <v/>
      </c>
      <c r="O891" s="19"/>
    </row>
    <row r="892" spans="1:15" x14ac:dyDescent="0.25">
      <c r="A892" s="12"/>
      <c r="B892" s="16" t="str">
        <f>IF(A892="","",VLOOKUP(A892,'Kinara Project Plan'!$B$4:$C$27,2,FALSE))</f>
        <v/>
      </c>
      <c r="C892" s="12"/>
      <c r="D892" s="16" t="str">
        <f>IF(C892="","",VLOOKUP(C892,Process!$C$2:$D$14,2))</f>
        <v/>
      </c>
      <c r="E892" s="12"/>
      <c r="F892" s="12"/>
      <c r="G892" s="87"/>
      <c r="H892" s="87"/>
      <c r="K892" s="70"/>
      <c r="L892" s="70"/>
      <c r="N892" s="16" t="str">
        <f t="shared" si="17"/>
        <v/>
      </c>
      <c r="O892" s="19"/>
    </row>
    <row r="893" spans="1:15" x14ac:dyDescent="0.25">
      <c r="A893" s="12"/>
      <c r="B893" s="16" t="str">
        <f>IF(A893="","",VLOOKUP(A893,'Kinara Project Plan'!$B$4:$C$27,2,FALSE))</f>
        <v/>
      </c>
      <c r="C893" s="12"/>
      <c r="D893" s="16" t="str">
        <f>IF(C893="","",VLOOKUP(C893,Process!$C$2:$D$14,2))</f>
        <v/>
      </c>
      <c r="E893" s="12"/>
      <c r="F893" s="12"/>
      <c r="G893" s="87"/>
      <c r="H893" s="87"/>
      <c r="K893" s="70"/>
      <c r="L893" s="70"/>
      <c r="N893" s="16" t="str">
        <f t="shared" si="17"/>
        <v/>
      </c>
      <c r="O893" s="19"/>
    </row>
    <row r="894" spans="1:15" x14ac:dyDescent="0.25">
      <c r="A894" s="12"/>
      <c r="B894" s="16" t="str">
        <f>IF(A894="","",VLOOKUP(A894,'Kinara Project Plan'!$B$4:$C$27,2,FALSE))</f>
        <v/>
      </c>
      <c r="C894" s="12"/>
      <c r="D894" s="16" t="str">
        <f>IF(C894="","",VLOOKUP(C894,Process!$C$2:$D$14,2))</f>
        <v/>
      </c>
      <c r="E894" s="12"/>
      <c r="F894" s="12"/>
      <c r="G894" s="87"/>
      <c r="H894" s="87"/>
      <c r="K894" s="70"/>
      <c r="L894" s="70"/>
      <c r="N894" s="16" t="str">
        <f t="shared" si="17"/>
        <v/>
      </c>
      <c r="O894" s="19"/>
    </row>
    <row r="895" spans="1:15" x14ac:dyDescent="0.25">
      <c r="A895" s="12"/>
      <c r="B895" s="16" t="str">
        <f>IF(A895="","",VLOOKUP(A895,'Kinara Project Plan'!$B$4:$C$27,2,FALSE))</f>
        <v/>
      </c>
      <c r="C895" s="12"/>
      <c r="D895" s="16" t="str">
        <f>IF(C895="","",VLOOKUP(C895,Process!$C$2:$D$14,2))</f>
        <v/>
      </c>
      <c r="E895" s="12"/>
      <c r="F895" s="12"/>
      <c r="G895" s="87"/>
      <c r="H895" s="87"/>
      <c r="K895" s="70"/>
      <c r="L895" s="70"/>
      <c r="N895" s="16" t="str">
        <f t="shared" si="17"/>
        <v/>
      </c>
      <c r="O895" s="19"/>
    </row>
    <row r="896" spans="1:15" x14ac:dyDescent="0.25">
      <c r="A896" s="12"/>
      <c r="B896" s="16" t="str">
        <f>IF(A896="","",VLOOKUP(A896,'Kinara Project Plan'!$B$4:$C$27,2,FALSE))</f>
        <v/>
      </c>
      <c r="C896" s="12"/>
      <c r="D896" s="16" t="str">
        <f>IF(C896="","",VLOOKUP(C896,Process!$C$2:$D$14,2))</f>
        <v/>
      </c>
      <c r="E896" s="12"/>
      <c r="F896" s="12"/>
      <c r="G896" s="87"/>
      <c r="H896" s="87"/>
      <c r="K896" s="70"/>
      <c r="L896" s="70"/>
      <c r="N896" s="16" t="str">
        <f t="shared" si="17"/>
        <v/>
      </c>
      <c r="O896" s="19"/>
    </row>
    <row r="897" spans="1:15" x14ac:dyDescent="0.25">
      <c r="A897" s="12"/>
      <c r="B897" s="16" t="str">
        <f>IF(A897="","",VLOOKUP(A897,'Kinara Project Plan'!$B$4:$C$27,2,FALSE))</f>
        <v/>
      </c>
      <c r="C897" s="12"/>
      <c r="D897" s="16" t="str">
        <f>IF(C897="","",VLOOKUP(C897,Process!$C$2:$D$14,2))</f>
        <v/>
      </c>
      <c r="E897" s="12"/>
      <c r="F897" s="12"/>
      <c r="G897" s="87"/>
      <c r="H897" s="87"/>
      <c r="K897" s="70"/>
      <c r="L897" s="70"/>
      <c r="N897" s="16" t="str">
        <f t="shared" si="17"/>
        <v/>
      </c>
      <c r="O897" s="19"/>
    </row>
    <row r="898" spans="1:15" x14ac:dyDescent="0.25">
      <c r="A898" s="12"/>
      <c r="B898" s="16" t="str">
        <f>IF(A898="","",VLOOKUP(A898,'Kinara Project Plan'!$B$4:$C$27,2,FALSE))</f>
        <v/>
      </c>
      <c r="C898" s="12"/>
      <c r="D898" s="16" t="str">
        <f>IF(C898="","",VLOOKUP(C898,Process!$C$2:$D$14,2))</f>
        <v/>
      </c>
      <c r="E898" s="12"/>
      <c r="F898" s="12"/>
      <c r="G898" s="87"/>
      <c r="H898" s="87"/>
      <c r="K898" s="70"/>
      <c r="L898" s="70"/>
      <c r="N898" s="16" t="str">
        <f t="shared" si="17"/>
        <v/>
      </c>
      <c r="O898" s="19"/>
    </row>
    <row r="899" spans="1:15" x14ac:dyDescent="0.25">
      <c r="A899" s="12"/>
      <c r="B899" s="16" t="str">
        <f>IF(A899="","",VLOOKUP(A899,'Kinara Project Plan'!$B$4:$C$27,2,FALSE))</f>
        <v/>
      </c>
      <c r="C899" s="12"/>
      <c r="D899" s="16" t="str">
        <f>IF(C899="","",VLOOKUP(C899,Process!$C$2:$D$14,2))</f>
        <v/>
      </c>
      <c r="E899" s="12"/>
      <c r="F899" s="12"/>
      <c r="G899" s="87"/>
      <c r="H899" s="87"/>
      <c r="K899" s="70"/>
      <c r="L899" s="70"/>
      <c r="N899" s="16" t="str">
        <f t="shared" si="17"/>
        <v/>
      </c>
      <c r="O899" s="19"/>
    </row>
    <row r="900" spans="1:15" x14ac:dyDescent="0.25">
      <c r="A900" s="12"/>
      <c r="B900" s="16" t="str">
        <f>IF(A900="","",VLOOKUP(A900,'Kinara Project Plan'!$B$4:$C$27,2,FALSE))</f>
        <v/>
      </c>
      <c r="C900" s="12"/>
      <c r="D900" s="16" t="str">
        <f>IF(C900="","",VLOOKUP(C900,Process!$C$2:$D$14,2))</f>
        <v/>
      </c>
      <c r="E900" s="12"/>
      <c r="F900" s="12"/>
      <c r="G900" s="87"/>
      <c r="H900" s="87"/>
      <c r="K900" s="70"/>
      <c r="L900" s="70"/>
      <c r="N900" s="16" t="str">
        <f t="shared" si="17"/>
        <v/>
      </c>
      <c r="O900" s="19"/>
    </row>
    <row r="901" spans="1:15" x14ac:dyDescent="0.25">
      <c r="A901" s="12"/>
      <c r="B901" s="16" t="str">
        <f>IF(A901="","",VLOOKUP(A901,'Kinara Project Plan'!$B$4:$C$27,2,FALSE))</f>
        <v/>
      </c>
      <c r="C901" s="12"/>
      <c r="D901" s="16" t="str">
        <f>IF(C901="","",VLOOKUP(C901,Process!$C$2:$D$14,2))</f>
        <v/>
      </c>
      <c r="E901" s="12"/>
      <c r="F901" s="12"/>
      <c r="G901" s="87"/>
      <c r="H901" s="87"/>
      <c r="K901" s="70"/>
      <c r="L901" s="70"/>
      <c r="N901" s="16" t="str">
        <f t="shared" si="17"/>
        <v/>
      </c>
      <c r="O901" s="19"/>
    </row>
    <row r="902" spans="1:15" x14ac:dyDescent="0.25">
      <c r="A902" s="12"/>
      <c r="B902" s="16" t="str">
        <f>IF(A902="","",VLOOKUP(A902,'Kinara Project Plan'!$B$4:$C$27,2,FALSE))</f>
        <v/>
      </c>
      <c r="C902" s="12"/>
      <c r="D902" s="16" t="str">
        <f>IF(C902="","",VLOOKUP(C902,Process!$C$2:$D$14,2))</f>
        <v/>
      </c>
      <c r="E902" s="12"/>
      <c r="F902" s="12"/>
      <c r="G902" s="87"/>
      <c r="H902" s="87"/>
      <c r="K902" s="70"/>
      <c r="L902" s="70"/>
      <c r="N902" s="16" t="str">
        <f t="shared" si="17"/>
        <v/>
      </c>
      <c r="O902" s="19"/>
    </row>
    <row r="903" spans="1:15" x14ac:dyDescent="0.25">
      <c r="A903" s="12"/>
      <c r="B903" s="16" t="str">
        <f>IF(A903="","",VLOOKUP(A903,'Kinara Project Plan'!$B$4:$C$27,2,FALSE))</f>
        <v/>
      </c>
      <c r="C903" s="12"/>
      <c r="D903" s="16" t="str">
        <f>IF(C903="","",VLOOKUP(C903,Process!$C$2:$D$14,2))</f>
        <v/>
      </c>
      <c r="E903" s="12"/>
      <c r="F903" s="12"/>
      <c r="G903" s="87"/>
      <c r="H903" s="87"/>
      <c r="K903" s="70"/>
      <c r="L903" s="70"/>
      <c r="N903" s="16" t="str">
        <f t="shared" si="17"/>
        <v/>
      </c>
      <c r="O903" s="19"/>
    </row>
    <row r="904" spans="1:15" x14ac:dyDescent="0.25">
      <c r="A904" s="12"/>
      <c r="B904" s="16" t="str">
        <f>IF(A904="","",VLOOKUP(A904,'Kinara Project Plan'!$B$4:$C$27,2,FALSE))</f>
        <v/>
      </c>
      <c r="C904" s="12"/>
      <c r="D904" s="16" t="str">
        <f>IF(C904="","",VLOOKUP(C904,Process!$C$2:$D$14,2))</f>
        <v/>
      </c>
      <c r="E904" s="12"/>
      <c r="F904" s="12"/>
      <c r="G904" s="87"/>
      <c r="H904" s="87"/>
      <c r="K904" s="70"/>
      <c r="L904" s="70"/>
      <c r="N904" s="16" t="str">
        <f t="shared" si="17"/>
        <v/>
      </c>
      <c r="O904" s="19"/>
    </row>
    <row r="905" spans="1:15" x14ac:dyDescent="0.25">
      <c r="A905" s="12"/>
      <c r="B905" s="16" t="str">
        <f>IF(A905="","",VLOOKUP(A905,'Kinara Project Plan'!$B$4:$C$27,2,FALSE))</f>
        <v/>
      </c>
      <c r="C905" s="12"/>
      <c r="D905" s="16" t="str">
        <f>IF(C905="","",VLOOKUP(C905,Process!$C$2:$D$14,2))</f>
        <v/>
      </c>
      <c r="E905" s="12"/>
      <c r="F905" s="12"/>
      <c r="G905" s="87"/>
      <c r="H905" s="87"/>
      <c r="K905" s="70"/>
      <c r="L905" s="70"/>
      <c r="N905" s="16" t="str">
        <f t="shared" ref="N905:N968" si="18">IF(A905="","",IF(I905="","Pending",IF(J905="","WIP","Completed")))</f>
        <v/>
      </c>
      <c r="O905" s="19"/>
    </row>
    <row r="906" spans="1:15" x14ac:dyDescent="0.25">
      <c r="A906" s="12"/>
      <c r="B906" s="16" t="str">
        <f>IF(A906="","",VLOOKUP(A906,'Kinara Project Plan'!$B$4:$C$27,2,FALSE))</f>
        <v/>
      </c>
      <c r="C906" s="12"/>
      <c r="D906" s="16" t="str">
        <f>IF(C906="","",VLOOKUP(C906,Process!$C$2:$D$14,2))</f>
        <v/>
      </c>
      <c r="E906" s="12"/>
      <c r="F906" s="12"/>
      <c r="G906" s="87"/>
      <c r="H906" s="87"/>
      <c r="K906" s="70"/>
      <c r="L906" s="70"/>
      <c r="N906" s="16" t="str">
        <f t="shared" si="18"/>
        <v/>
      </c>
      <c r="O906" s="19"/>
    </row>
    <row r="907" spans="1:15" x14ac:dyDescent="0.25">
      <c r="A907" s="12"/>
      <c r="B907" s="16" t="str">
        <f>IF(A907="","",VLOOKUP(A907,'Kinara Project Plan'!$B$4:$C$27,2,FALSE))</f>
        <v/>
      </c>
      <c r="C907" s="12"/>
      <c r="D907" s="16" t="str">
        <f>IF(C907="","",VLOOKUP(C907,Process!$C$2:$D$14,2))</f>
        <v/>
      </c>
      <c r="E907" s="12"/>
      <c r="F907" s="12"/>
      <c r="G907" s="87"/>
      <c r="H907" s="87"/>
      <c r="K907" s="70"/>
      <c r="L907" s="70"/>
      <c r="N907" s="16" t="str">
        <f t="shared" si="18"/>
        <v/>
      </c>
      <c r="O907" s="19"/>
    </row>
    <row r="908" spans="1:15" x14ac:dyDescent="0.25">
      <c r="A908" s="12"/>
      <c r="B908" s="16" t="str">
        <f>IF(A908="","",VLOOKUP(A908,'Kinara Project Plan'!$B$4:$C$27,2,FALSE))</f>
        <v/>
      </c>
      <c r="C908" s="12"/>
      <c r="D908" s="16" t="str">
        <f>IF(C908="","",VLOOKUP(C908,Process!$C$2:$D$14,2))</f>
        <v/>
      </c>
      <c r="E908" s="12"/>
      <c r="F908" s="12"/>
      <c r="G908" s="87"/>
      <c r="H908" s="87"/>
      <c r="K908" s="70"/>
      <c r="L908" s="70"/>
      <c r="N908" s="16" t="str">
        <f t="shared" si="18"/>
        <v/>
      </c>
      <c r="O908" s="19"/>
    </row>
    <row r="909" spans="1:15" x14ac:dyDescent="0.25">
      <c r="A909" s="12"/>
      <c r="B909" s="16" t="str">
        <f>IF(A909="","",VLOOKUP(A909,'Kinara Project Plan'!$B$4:$C$27,2,FALSE))</f>
        <v/>
      </c>
      <c r="C909" s="12"/>
      <c r="D909" s="16" t="str">
        <f>IF(C909="","",VLOOKUP(C909,Process!$C$2:$D$14,2))</f>
        <v/>
      </c>
      <c r="E909" s="12"/>
      <c r="F909" s="12"/>
      <c r="G909" s="87"/>
      <c r="H909" s="87"/>
      <c r="K909" s="70"/>
      <c r="L909" s="70"/>
      <c r="N909" s="16" t="str">
        <f t="shared" si="18"/>
        <v/>
      </c>
      <c r="O909" s="19"/>
    </row>
    <row r="910" spans="1:15" x14ac:dyDescent="0.25">
      <c r="A910" s="12"/>
      <c r="B910" s="16" t="str">
        <f>IF(A910="","",VLOOKUP(A910,'Kinara Project Plan'!$B$4:$C$27,2,FALSE))</f>
        <v/>
      </c>
      <c r="C910" s="12"/>
      <c r="D910" s="16" t="str">
        <f>IF(C910="","",VLOOKUP(C910,Process!$C$2:$D$14,2))</f>
        <v/>
      </c>
      <c r="E910" s="12"/>
      <c r="F910" s="12"/>
      <c r="G910" s="87"/>
      <c r="H910" s="87"/>
      <c r="K910" s="70"/>
      <c r="L910" s="70"/>
      <c r="N910" s="16" t="str">
        <f t="shared" si="18"/>
        <v/>
      </c>
      <c r="O910" s="19"/>
    </row>
    <row r="911" spans="1:15" x14ac:dyDescent="0.25">
      <c r="A911" s="12"/>
      <c r="B911" s="16" t="str">
        <f>IF(A911="","",VLOOKUP(A911,'Kinara Project Plan'!$B$4:$C$27,2,FALSE))</f>
        <v/>
      </c>
      <c r="C911" s="12"/>
      <c r="D911" s="16" t="str">
        <f>IF(C911="","",VLOOKUP(C911,Process!$C$2:$D$14,2))</f>
        <v/>
      </c>
      <c r="E911" s="12"/>
      <c r="F911" s="12"/>
      <c r="G911" s="87"/>
      <c r="H911" s="87"/>
      <c r="K911" s="70"/>
      <c r="L911" s="70"/>
      <c r="N911" s="16" t="str">
        <f t="shared" si="18"/>
        <v/>
      </c>
      <c r="O911" s="19"/>
    </row>
    <row r="912" spans="1:15" x14ac:dyDescent="0.25">
      <c r="A912" s="12"/>
      <c r="B912" s="16" t="str">
        <f>IF(A912="","",VLOOKUP(A912,'Kinara Project Plan'!$B$4:$C$27,2,FALSE))</f>
        <v/>
      </c>
      <c r="C912" s="12"/>
      <c r="D912" s="16" t="str">
        <f>IF(C912="","",VLOOKUP(C912,Process!$C$2:$D$14,2))</f>
        <v/>
      </c>
      <c r="E912" s="12"/>
      <c r="F912" s="12"/>
      <c r="G912" s="87"/>
      <c r="H912" s="87"/>
      <c r="K912" s="70"/>
      <c r="L912" s="70"/>
      <c r="N912" s="16" t="str">
        <f t="shared" si="18"/>
        <v/>
      </c>
      <c r="O912" s="19"/>
    </row>
    <row r="913" spans="1:15" x14ac:dyDescent="0.25">
      <c r="A913" s="12"/>
      <c r="B913" s="16" t="str">
        <f>IF(A913="","",VLOOKUP(A913,'Kinara Project Plan'!$B$4:$C$27,2,FALSE))</f>
        <v/>
      </c>
      <c r="C913" s="12"/>
      <c r="D913" s="16" t="str">
        <f>IF(C913="","",VLOOKUP(C913,Process!$C$2:$D$14,2))</f>
        <v/>
      </c>
      <c r="E913" s="12"/>
      <c r="F913" s="12"/>
      <c r="G913" s="87"/>
      <c r="H913" s="87"/>
      <c r="K913" s="70"/>
      <c r="L913" s="70"/>
      <c r="N913" s="16" t="str">
        <f t="shared" si="18"/>
        <v/>
      </c>
      <c r="O913" s="19"/>
    </row>
    <row r="914" spans="1:15" x14ac:dyDescent="0.25">
      <c r="A914" s="12"/>
      <c r="B914" s="16" t="str">
        <f>IF(A914="","",VLOOKUP(A914,'Kinara Project Plan'!$B$4:$C$27,2,FALSE))</f>
        <v/>
      </c>
      <c r="C914" s="12"/>
      <c r="D914" s="16" t="str">
        <f>IF(C914="","",VLOOKUP(C914,Process!$C$2:$D$14,2))</f>
        <v/>
      </c>
      <c r="E914" s="12"/>
      <c r="F914" s="12"/>
      <c r="G914" s="87"/>
      <c r="H914" s="87"/>
      <c r="K914" s="70"/>
      <c r="L914" s="70"/>
      <c r="N914" s="16" t="str">
        <f t="shared" si="18"/>
        <v/>
      </c>
      <c r="O914" s="19"/>
    </row>
    <row r="915" spans="1:15" x14ac:dyDescent="0.25">
      <c r="A915" s="12"/>
      <c r="B915" s="16" t="str">
        <f>IF(A915="","",VLOOKUP(A915,'Kinara Project Plan'!$B$4:$C$27,2,FALSE))</f>
        <v/>
      </c>
      <c r="C915" s="12"/>
      <c r="D915" s="16" t="str">
        <f>IF(C915="","",VLOOKUP(C915,Process!$C$2:$D$14,2))</f>
        <v/>
      </c>
      <c r="E915" s="12"/>
      <c r="F915" s="12"/>
      <c r="G915" s="87"/>
      <c r="H915" s="87"/>
      <c r="K915" s="70"/>
      <c r="L915" s="70"/>
      <c r="N915" s="16" t="str">
        <f t="shared" si="18"/>
        <v/>
      </c>
      <c r="O915" s="19"/>
    </row>
    <row r="916" spans="1:15" x14ac:dyDescent="0.25">
      <c r="A916" s="12"/>
      <c r="B916" s="16" t="str">
        <f>IF(A916="","",VLOOKUP(A916,'Kinara Project Plan'!$B$4:$C$27,2,FALSE))</f>
        <v/>
      </c>
      <c r="C916" s="12"/>
      <c r="D916" s="16" t="str">
        <f>IF(C916="","",VLOOKUP(C916,Process!$C$2:$D$14,2))</f>
        <v/>
      </c>
      <c r="E916" s="12"/>
      <c r="F916" s="12"/>
      <c r="G916" s="87"/>
      <c r="H916" s="87"/>
      <c r="K916" s="70"/>
      <c r="L916" s="70"/>
      <c r="N916" s="16" t="str">
        <f t="shared" si="18"/>
        <v/>
      </c>
      <c r="O916" s="19"/>
    </row>
    <row r="917" spans="1:15" x14ac:dyDescent="0.25">
      <c r="A917" s="12"/>
      <c r="B917" s="16" t="str">
        <f>IF(A917="","",VLOOKUP(A917,'Kinara Project Plan'!$B$4:$C$27,2,FALSE))</f>
        <v/>
      </c>
      <c r="C917" s="12"/>
      <c r="D917" s="16" t="str">
        <f>IF(C917="","",VLOOKUP(C917,Process!$C$2:$D$14,2))</f>
        <v/>
      </c>
      <c r="E917" s="12"/>
      <c r="F917" s="12"/>
      <c r="G917" s="87"/>
      <c r="H917" s="87"/>
      <c r="K917" s="70"/>
      <c r="L917" s="70"/>
      <c r="N917" s="16" t="str">
        <f t="shared" si="18"/>
        <v/>
      </c>
      <c r="O917" s="19"/>
    </row>
    <row r="918" spans="1:15" x14ac:dyDescent="0.25">
      <c r="A918" s="12"/>
      <c r="B918" s="16" t="str">
        <f>IF(A918="","",VLOOKUP(A918,'Kinara Project Plan'!$B$4:$C$27,2,FALSE))</f>
        <v/>
      </c>
      <c r="C918" s="12"/>
      <c r="D918" s="16" t="str">
        <f>IF(C918="","",VLOOKUP(C918,Process!$C$2:$D$14,2))</f>
        <v/>
      </c>
      <c r="E918" s="12"/>
      <c r="F918" s="12"/>
      <c r="G918" s="87"/>
      <c r="H918" s="87"/>
      <c r="K918" s="70"/>
      <c r="L918" s="70"/>
      <c r="N918" s="16" t="str">
        <f t="shared" si="18"/>
        <v/>
      </c>
      <c r="O918" s="19"/>
    </row>
    <row r="919" spans="1:15" x14ac:dyDescent="0.25">
      <c r="A919" s="12"/>
      <c r="B919" s="16" t="str">
        <f>IF(A919="","",VLOOKUP(A919,'Kinara Project Plan'!$B$4:$C$27,2,FALSE))</f>
        <v/>
      </c>
      <c r="C919" s="12"/>
      <c r="D919" s="16" t="str">
        <f>IF(C919="","",VLOOKUP(C919,Process!$C$2:$D$14,2))</f>
        <v/>
      </c>
      <c r="E919" s="12"/>
      <c r="F919" s="12"/>
      <c r="G919" s="87"/>
      <c r="H919" s="87"/>
      <c r="K919" s="70"/>
      <c r="L919" s="70"/>
      <c r="N919" s="16" t="str">
        <f t="shared" si="18"/>
        <v/>
      </c>
      <c r="O919" s="19"/>
    </row>
    <row r="920" spans="1:15" x14ac:dyDescent="0.25">
      <c r="A920" s="12"/>
      <c r="B920" s="16" t="str">
        <f>IF(A920="","",VLOOKUP(A920,'Kinara Project Plan'!$B$4:$C$27,2,FALSE))</f>
        <v/>
      </c>
      <c r="C920" s="12"/>
      <c r="D920" s="16" t="str">
        <f>IF(C920="","",VLOOKUP(C920,Process!$C$2:$D$14,2))</f>
        <v/>
      </c>
      <c r="E920" s="12"/>
      <c r="F920" s="12"/>
      <c r="G920" s="87"/>
      <c r="H920" s="87"/>
      <c r="K920" s="70"/>
      <c r="L920" s="70"/>
      <c r="N920" s="16" t="str">
        <f t="shared" si="18"/>
        <v/>
      </c>
      <c r="O920" s="19"/>
    </row>
    <row r="921" spans="1:15" x14ac:dyDescent="0.25">
      <c r="A921" s="12"/>
      <c r="B921" s="16" t="str">
        <f>IF(A921="","",VLOOKUP(A921,'Kinara Project Plan'!$B$4:$C$27,2,FALSE))</f>
        <v/>
      </c>
      <c r="C921" s="12"/>
      <c r="D921" s="16" t="str">
        <f>IF(C921="","",VLOOKUP(C921,Process!$C$2:$D$14,2))</f>
        <v/>
      </c>
      <c r="E921" s="12"/>
      <c r="F921" s="12"/>
      <c r="G921" s="87"/>
      <c r="H921" s="87"/>
      <c r="K921" s="70"/>
      <c r="L921" s="70"/>
      <c r="N921" s="16" t="str">
        <f t="shared" si="18"/>
        <v/>
      </c>
      <c r="O921" s="19"/>
    </row>
    <row r="922" spans="1:15" x14ac:dyDescent="0.25">
      <c r="A922" s="12"/>
      <c r="B922" s="16" t="str">
        <f>IF(A922="","",VLOOKUP(A922,'Kinara Project Plan'!$B$4:$C$27,2,FALSE))</f>
        <v/>
      </c>
      <c r="C922" s="12"/>
      <c r="D922" s="16" t="str">
        <f>IF(C922="","",VLOOKUP(C922,Process!$C$2:$D$14,2))</f>
        <v/>
      </c>
      <c r="E922" s="12"/>
      <c r="F922" s="12"/>
      <c r="G922" s="87"/>
      <c r="H922" s="87"/>
      <c r="K922" s="70"/>
      <c r="L922" s="70"/>
      <c r="N922" s="16" t="str">
        <f t="shared" si="18"/>
        <v/>
      </c>
      <c r="O922" s="19"/>
    </row>
    <row r="923" spans="1:15" x14ac:dyDescent="0.25">
      <c r="A923" s="12"/>
      <c r="B923" s="16" t="str">
        <f>IF(A923="","",VLOOKUP(A923,'Kinara Project Plan'!$B$4:$C$27,2,FALSE))</f>
        <v/>
      </c>
      <c r="C923" s="12"/>
      <c r="D923" s="16" t="str">
        <f>IF(C923="","",VLOOKUP(C923,Process!$C$2:$D$14,2))</f>
        <v/>
      </c>
      <c r="E923" s="12"/>
      <c r="F923" s="12"/>
      <c r="G923" s="87"/>
      <c r="H923" s="87"/>
      <c r="K923" s="70"/>
      <c r="L923" s="70"/>
      <c r="N923" s="16" t="str">
        <f t="shared" si="18"/>
        <v/>
      </c>
      <c r="O923" s="19"/>
    </row>
    <row r="924" spans="1:15" x14ac:dyDescent="0.25">
      <c r="A924" s="12"/>
      <c r="B924" s="16" t="str">
        <f>IF(A924="","",VLOOKUP(A924,'Kinara Project Plan'!$B$4:$C$27,2,FALSE))</f>
        <v/>
      </c>
      <c r="C924" s="12"/>
      <c r="D924" s="16" t="str">
        <f>IF(C924="","",VLOOKUP(C924,Process!$C$2:$D$14,2))</f>
        <v/>
      </c>
      <c r="E924" s="12"/>
      <c r="F924" s="12"/>
      <c r="G924" s="87"/>
      <c r="H924" s="87"/>
      <c r="K924" s="70"/>
      <c r="L924" s="70"/>
      <c r="N924" s="16" t="str">
        <f t="shared" si="18"/>
        <v/>
      </c>
      <c r="O924" s="19"/>
    </row>
    <row r="925" spans="1:15" x14ac:dyDescent="0.25">
      <c r="A925" s="12"/>
      <c r="B925" s="16" t="str">
        <f>IF(A925="","",VLOOKUP(A925,'Kinara Project Plan'!$B$4:$C$27,2,FALSE))</f>
        <v/>
      </c>
      <c r="C925" s="12"/>
      <c r="D925" s="16" t="str">
        <f>IF(C925="","",VLOOKUP(C925,Process!$C$2:$D$14,2))</f>
        <v/>
      </c>
      <c r="E925" s="12"/>
      <c r="F925" s="12"/>
      <c r="G925" s="87"/>
      <c r="H925" s="87"/>
      <c r="K925" s="70"/>
      <c r="L925" s="70"/>
      <c r="N925" s="16" t="str">
        <f t="shared" si="18"/>
        <v/>
      </c>
      <c r="O925" s="19"/>
    </row>
    <row r="926" spans="1:15" x14ac:dyDescent="0.25">
      <c r="A926" s="12"/>
      <c r="B926" s="16" t="str">
        <f>IF(A926="","",VLOOKUP(A926,'Kinara Project Plan'!$B$4:$C$27,2,FALSE))</f>
        <v/>
      </c>
      <c r="C926" s="12"/>
      <c r="D926" s="16" t="str">
        <f>IF(C926="","",VLOOKUP(C926,Process!$C$2:$D$14,2))</f>
        <v/>
      </c>
      <c r="E926" s="12"/>
      <c r="F926" s="12"/>
      <c r="G926" s="87"/>
      <c r="H926" s="87"/>
      <c r="K926" s="70"/>
      <c r="L926" s="70"/>
      <c r="N926" s="16" t="str">
        <f t="shared" si="18"/>
        <v/>
      </c>
      <c r="O926" s="19"/>
    </row>
    <row r="927" spans="1:15" x14ac:dyDescent="0.25">
      <c r="A927" s="12"/>
      <c r="B927" s="16" t="str">
        <f>IF(A927="","",VLOOKUP(A927,'Kinara Project Plan'!$B$4:$C$27,2,FALSE))</f>
        <v/>
      </c>
      <c r="C927" s="12"/>
      <c r="D927" s="16" t="str">
        <f>IF(C927="","",VLOOKUP(C927,Process!$C$2:$D$14,2))</f>
        <v/>
      </c>
      <c r="E927" s="12"/>
      <c r="F927" s="12"/>
      <c r="G927" s="87"/>
      <c r="H927" s="87"/>
      <c r="K927" s="70"/>
      <c r="L927" s="70"/>
      <c r="N927" s="16" t="str">
        <f t="shared" si="18"/>
        <v/>
      </c>
      <c r="O927" s="19"/>
    </row>
    <row r="928" spans="1:15" x14ac:dyDescent="0.25">
      <c r="A928" s="12"/>
      <c r="B928" s="16" t="str">
        <f>IF(A928="","",VLOOKUP(A928,'Kinara Project Plan'!$B$4:$C$27,2,FALSE))</f>
        <v/>
      </c>
      <c r="C928" s="12"/>
      <c r="D928" s="16" t="str">
        <f>IF(C928="","",VLOOKUP(C928,Process!$C$2:$D$14,2))</f>
        <v/>
      </c>
      <c r="E928" s="12"/>
      <c r="F928" s="12"/>
      <c r="G928" s="87"/>
      <c r="H928" s="87"/>
      <c r="K928" s="70"/>
      <c r="L928" s="70"/>
      <c r="N928" s="16" t="str">
        <f t="shared" si="18"/>
        <v/>
      </c>
      <c r="O928" s="19"/>
    </row>
    <row r="929" spans="1:15" x14ac:dyDescent="0.25">
      <c r="A929" s="12"/>
      <c r="B929" s="16" t="str">
        <f>IF(A929="","",VLOOKUP(A929,'Kinara Project Plan'!$B$4:$C$27,2,FALSE))</f>
        <v/>
      </c>
      <c r="C929" s="12"/>
      <c r="D929" s="16" t="str">
        <f>IF(C929="","",VLOOKUP(C929,Process!$C$2:$D$14,2))</f>
        <v/>
      </c>
      <c r="E929" s="12"/>
      <c r="F929" s="12"/>
      <c r="G929" s="87"/>
      <c r="H929" s="87"/>
      <c r="K929" s="70"/>
      <c r="L929" s="70"/>
      <c r="N929" s="16" t="str">
        <f t="shared" si="18"/>
        <v/>
      </c>
      <c r="O929" s="19"/>
    </row>
    <row r="930" spans="1:15" x14ac:dyDescent="0.25">
      <c r="A930" s="12"/>
      <c r="B930" s="16" t="str">
        <f>IF(A930="","",VLOOKUP(A930,'Kinara Project Plan'!$B$4:$C$27,2,FALSE))</f>
        <v/>
      </c>
      <c r="C930" s="12"/>
      <c r="D930" s="16" t="str">
        <f>IF(C930="","",VLOOKUP(C930,Process!$C$2:$D$14,2))</f>
        <v/>
      </c>
      <c r="E930" s="12"/>
      <c r="F930" s="12"/>
      <c r="G930" s="87"/>
      <c r="H930" s="87"/>
      <c r="K930" s="70"/>
      <c r="L930" s="70"/>
      <c r="N930" s="16" t="str">
        <f t="shared" si="18"/>
        <v/>
      </c>
      <c r="O930" s="19"/>
    </row>
    <row r="931" spans="1:15" x14ac:dyDescent="0.25">
      <c r="A931" s="12"/>
      <c r="B931" s="16" t="str">
        <f>IF(A931="","",VLOOKUP(A931,'Kinara Project Plan'!$B$4:$C$27,2,FALSE))</f>
        <v/>
      </c>
      <c r="C931" s="12"/>
      <c r="D931" s="16" t="str">
        <f>IF(C931="","",VLOOKUP(C931,Process!$C$2:$D$14,2))</f>
        <v/>
      </c>
      <c r="E931" s="12"/>
      <c r="F931" s="12"/>
      <c r="G931" s="87"/>
      <c r="H931" s="87"/>
      <c r="K931" s="70"/>
      <c r="L931" s="70"/>
      <c r="N931" s="16" t="str">
        <f t="shared" si="18"/>
        <v/>
      </c>
      <c r="O931" s="19"/>
    </row>
    <row r="932" spans="1:15" x14ac:dyDescent="0.25">
      <c r="A932" s="12"/>
      <c r="B932" s="16" t="str">
        <f>IF(A932="","",VLOOKUP(A932,'Kinara Project Plan'!$B$4:$C$27,2,FALSE))</f>
        <v/>
      </c>
      <c r="C932" s="12"/>
      <c r="D932" s="16" t="str">
        <f>IF(C932="","",VLOOKUP(C932,Process!$C$2:$D$14,2))</f>
        <v/>
      </c>
      <c r="E932" s="12"/>
      <c r="F932" s="12"/>
      <c r="G932" s="87"/>
      <c r="H932" s="87"/>
      <c r="K932" s="70"/>
      <c r="L932" s="70"/>
      <c r="N932" s="16" t="str">
        <f t="shared" si="18"/>
        <v/>
      </c>
      <c r="O932" s="19"/>
    </row>
    <row r="933" spans="1:15" x14ac:dyDescent="0.25">
      <c r="A933" s="12"/>
      <c r="B933" s="16" t="str">
        <f>IF(A933="","",VLOOKUP(A933,'Kinara Project Plan'!$B$4:$C$27,2,FALSE))</f>
        <v/>
      </c>
      <c r="C933" s="12"/>
      <c r="D933" s="16" t="str">
        <f>IF(C933="","",VLOOKUP(C933,Process!$C$2:$D$14,2))</f>
        <v/>
      </c>
      <c r="E933" s="12"/>
      <c r="F933" s="12"/>
      <c r="G933" s="87"/>
      <c r="H933" s="87"/>
      <c r="K933" s="70"/>
      <c r="L933" s="70"/>
      <c r="N933" s="16" t="str">
        <f t="shared" si="18"/>
        <v/>
      </c>
      <c r="O933" s="19"/>
    </row>
    <row r="934" spans="1:15" x14ac:dyDescent="0.25">
      <c r="A934" s="12"/>
      <c r="B934" s="16" t="str">
        <f>IF(A934="","",VLOOKUP(A934,'Kinara Project Plan'!$B$4:$C$27,2,FALSE))</f>
        <v/>
      </c>
      <c r="C934" s="12"/>
      <c r="D934" s="16" t="str">
        <f>IF(C934="","",VLOOKUP(C934,Process!$C$2:$D$14,2))</f>
        <v/>
      </c>
      <c r="E934" s="12"/>
      <c r="F934" s="12"/>
      <c r="G934" s="87"/>
      <c r="H934" s="87"/>
      <c r="K934" s="70"/>
      <c r="L934" s="70"/>
      <c r="N934" s="16" t="str">
        <f t="shared" si="18"/>
        <v/>
      </c>
      <c r="O934" s="19"/>
    </row>
    <row r="935" spans="1:15" x14ac:dyDescent="0.25">
      <c r="A935" s="12"/>
      <c r="B935" s="16" t="str">
        <f>IF(A935="","",VLOOKUP(A935,'Kinara Project Plan'!$B$4:$C$27,2,FALSE))</f>
        <v/>
      </c>
      <c r="C935" s="12"/>
      <c r="D935" s="16" t="str">
        <f>IF(C935="","",VLOOKUP(C935,Process!$C$2:$D$14,2))</f>
        <v/>
      </c>
      <c r="E935" s="12"/>
      <c r="F935" s="12"/>
      <c r="G935" s="87"/>
      <c r="H935" s="87"/>
      <c r="K935" s="70"/>
      <c r="L935" s="70"/>
      <c r="N935" s="16" t="str">
        <f t="shared" si="18"/>
        <v/>
      </c>
      <c r="O935" s="19"/>
    </row>
    <row r="936" spans="1:15" x14ac:dyDescent="0.25">
      <c r="A936" s="12"/>
      <c r="B936" s="16" t="str">
        <f>IF(A936="","",VLOOKUP(A936,'Kinara Project Plan'!$B$4:$C$27,2,FALSE))</f>
        <v/>
      </c>
      <c r="C936" s="12"/>
      <c r="D936" s="16" t="str">
        <f>IF(C936="","",VLOOKUP(C936,Process!$C$2:$D$14,2))</f>
        <v/>
      </c>
      <c r="E936" s="12"/>
      <c r="F936" s="12"/>
      <c r="G936" s="87"/>
      <c r="H936" s="87"/>
      <c r="K936" s="70"/>
      <c r="L936" s="70"/>
      <c r="N936" s="16" t="str">
        <f t="shared" si="18"/>
        <v/>
      </c>
      <c r="O936" s="19"/>
    </row>
    <row r="937" spans="1:15" x14ac:dyDescent="0.25">
      <c r="A937" s="12"/>
      <c r="B937" s="16" t="str">
        <f>IF(A937="","",VLOOKUP(A937,'Kinara Project Plan'!$B$4:$C$27,2,FALSE))</f>
        <v/>
      </c>
      <c r="C937" s="12"/>
      <c r="D937" s="16" t="str">
        <f>IF(C937="","",VLOOKUP(C937,Process!$C$2:$D$14,2))</f>
        <v/>
      </c>
      <c r="E937" s="12"/>
      <c r="F937" s="12"/>
      <c r="G937" s="87"/>
      <c r="H937" s="87"/>
      <c r="K937" s="70"/>
      <c r="L937" s="70"/>
      <c r="N937" s="16" t="str">
        <f t="shared" si="18"/>
        <v/>
      </c>
      <c r="O937" s="19"/>
    </row>
    <row r="938" spans="1:15" x14ac:dyDescent="0.25">
      <c r="A938" s="12"/>
      <c r="B938" s="16" t="str">
        <f>IF(A938="","",VLOOKUP(A938,'Kinara Project Plan'!$B$4:$C$27,2,FALSE))</f>
        <v/>
      </c>
      <c r="C938" s="12"/>
      <c r="D938" s="16" t="str">
        <f>IF(C938="","",VLOOKUP(C938,Process!$C$2:$D$14,2))</f>
        <v/>
      </c>
      <c r="E938" s="12"/>
      <c r="F938" s="12"/>
      <c r="G938" s="87"/>
      <c r="H938" s="87"/>
      <c r="K938" s="70"/>
      <c r="L938" s="70"/>
      <c r="N938" s="16" t="str">
        <f t="shared" si="18"/>
        <v/>
      </c>
      <c r="O938" s="19"/>
    </row>
    <row r="939" spans="1:15" x14ac:dyDescent="0.25">
      <c r="A939" s="12"/>
      <c r="B939" s="16" t="str">
        <f>IF(A939="","",VLOOKUP(A939,'Kinara Project Plan'!$B$4:$C$27,2,FALSE))</f>
        <v/>
      </c>
      <c r="C939" s="12"/>
      <c r="D939" s="16" t="str">
        <f>IF(C939="","",VLOOKUP(C939,Process!$C$2:$D$14,2))</f>
        <v/>
      </c>
      <c r="E939" s="12"/>
      <c r="F939" s="12"/>
      <c r="G939" s="87"/>
      <c r="H939" s="87"/>
      <c r="K939" s="70"/>
      <c r="L939" s="70"/>
      <c r="N939" s="16" t="str">
        <f t="shared" si="18"/>
        <v/>
      </c>
      <c r="O939" s="19"/>
    </row>
    <row r="940" spans="1:15" x14ac:dyDescent="0.25">
      <c r="A940" s="12"/>
      <c r="B940" s="16" t="str">
        <f>IF(A940="","",VLOOKUP(A940,'Kinara Project Plan'!$B$4:$C$27,2,FALSE))</f>
        <v/>
      </c>
      <c r="C940" s="12"/>
      <c r="D940" s="16" t="str">
        <f>IF(C940="","",VLOOKUP(C940,Process!$C$2:$D$14,2))</f>
        <v/>
      </c>
      <c r="E940" s="12"/>
      <c r="F940" s="12"/>
      <c r="G940" s="87"/>
      <c r="H940" s="87"/>
      <c r="K940" s="70"/>
      <c r="L940" s="70"/>
      <c r="N940" s="16" t="str">
        <f t="shared" si="18"/>
        <v/>
      </c>
      <c r="O940" s="19"/>
    </row>
    <row r="941" spans="1:15" x14ac:dyDescent="0.25">
      <c r="A941" s="12"/>
      <c r="B941" s="16" t="str">
        <f>IF(A941="","",VLOOKUP(A941,'Kinara Project Plan'!$B$4:$C$27,2,FALSE))</f>
        <v/>
      </c>
      <c r="C941" s="12"/>
      <c r="D941" s="16" t="str">
        <f>IF(C941="","",VLOOKUP(C941,Process!$C$2:$D$14,2))</f>
        <v/>
      </c>
      <c r="E941" s="12"/>
      <c r="F941" s="12"/>
      <c r="G941" s="87"/>
      <c r="H941" s="87"/>
      <c r="K941" s="70"/>
      <c r="L941" s="70"/>
      <c r="N941" s="16" t="str">
        <f t="shared" si="18"/>
        <v/>
      </c>
      <c r="O941" s="19"/>
    </row>
    <row r="942" spans="1:15" x14ac:dyDescent="0.25">
      <c r="A942" s="12"/>
      <c r="B942" s="16" t="str">
        <f>IF(A942="","",VLOOKUP(A942,'Kinara Project Plan'!$B$4:$C$27,2,FALSE))</f>
        <v/>
      </c>
      <c r="C942" s="12"/>
      <c r="D942" s="16" t="str">
        <f>IF(C942="","",VLOOKUP(C942,Process!$C$2:$D$14,2))</f>
        <v/>
      </c>
      <c r="E942" s="12"/>
      <c r="F942" s="12"/>
      <c r="G942" s="87"/>
      <c r="H942" s="87"/>
      <c r="K942" s="70"/>
      <c r="L942" s="70"/>
      <c r="N942" s="16" t="str">
        <f t="shared" si="18"/>
        <v/>
      </c>
      <c r="O942" s="19"/>
    </row>
    <row r="943" spans="1:15" x14ac:dyDescent="0.25">
      <c r="A943" s="12"/>
      <c r="B943" s="16" t="str">
        <f>IF(A943="","",VLOOKUP(A943,'Kinara Project Plan'!$B$4:$C$27,2,FALSE))</f>
        <v/>
      </c>
      <c r="C943" s="12"/>
      <c r="D943" s="16" t="str">
        <f>IF(C943="","",VLOOKUP(C943,Process!$C$2:$D$14,2))</f>
        <v/>
      </c>
      <c r="E943" s="12"/>
      <c r="F943" s="12"/>
      <c r="G943" s="87"/>
      <c r="H943" s="87"/>
      <c r="K943" s="70"/>
      <c r="L943" s="70"/>
      <c r="N943" s="16" t="str">
        <f t="shared" si="18"/>
        <v/>
      </c>
      <c r="O943" s="19"/>
    </row>
    <row r="944" spans="1:15" x14ac:dyDescent="0.25">
      <c r="A944" s="12"/>
      <c r="B944" s="16" t="str">
        <f>IF(A944="","",VLOOKUP(A944,'Kinara Project Plan'!$B$4:$C$27,2,FALSE))</f>
        <v/>
      </c>
      <c r="C944" s="12"/>
      <c r="D944" s="16" t="str">
        <f>IF(C944="","",VLOOKUP(C944,Process!$C$2:$D$14,2))</f>
        <v/>
      </c>
      <c r="E944" s="12"/>
      <c r="F944" s="12"/>
      <c r="G944" s="87"/>
      <c r="H944" s="87"/>
      <c r="K944" s="70"/>
      <c r="L944" s="70"/>
      <c r="N944" s="16" t="str">
        <f t="shared" si="18"/>
        <v/>
      </c>
      <c r="O944" s="19"/>
    </row>
    <row r="945" spans="1:15" x14ac:dyDescent="0.25">
      <c r="A945" s="12"/>
      <c r="B945" s="16" t="str">
        <f>IF(A945="","",VLOOKUP(A945,'Kinara Project Plan'!$B$4:$C$27,2,FALSE))</f>
        <v/>
      </c>
      <c r="C945" s="12"/>
      <c r="D945" s="16" t="str">
        <f>IF(C945="","",VLOOKUP(C945,Process!$C$2:$D$14,2))</f>
        <v/>
      </c>
      <c r="E945" s="12"/>
      <c r="F945" s="12"/>
      <c r="G945" s="87"/>
      <c r="H945" s="87"/>
      <c r="K945" s="70"/>
      <c r="L945" s="70"/>
      <c r="N945" s="16" t="str">
        <f t="shared" si="18"/>
        <v/>
      </c>
      <c r="O945" s="19"/>
    </row>
    <row r="946" spans="1:15" x14ac:dyDescent="0.25">
      <c r="A946" s="12"/>
      <c r="B946" s="16" t="str">
        <f>IF(A946="","",VLOOKUP(A946,'Kinara Project Plan'!$B$4:$C$27,2,FALSE))</f>
        <v/>
      </c>
      <c r="C946" s="12"/>
      <c r="D946" s="16" t="str">
        <f>IF(C946="","",VLOOKUP(C946,Process!$C$2:$D$14,2))</f>
        <v/>
      </c>
      <c r="E946" s="12"/>
      <c r="F946" s="12"/>
      <c r="G946" s="87"/>
      <c r="H946" s="87"/>
      <c r="K946" s="70"/>
      <c r="L946" s="70"/>
      <c r="N946" s="16" t="str">
        <f t="shared" si="18"/>
        <v/>
      </c>
      <c r="O946" s="19"/>
    </row>
    <row r="947" spans="1:15" x14ac:dyDescent="0.25">
      <c r="A947" s="12"/>
      <c r="B947" s="16" t="str">
        <f>IF(A947="","",VLOOKUP(A947,'Kinara Project Plan'!$B$4:$C$27,2,FALSE))</f>
        <v/>
      </c>
      <c r="C947" s="12"/>
      <c r="D947" s="16" t="str">
        <f>IF(C947="","",VLOOKUP(C947,Process!$C$2:$D$14,2))</f>
        <v/>
      </c>
      <c r="E947" s="12"/>
      <c r="F947" s="12"/>
      <c r="G947" s="87"/>
      <c r="H947" s="87"/>
      <c r="K947" s="70"/>
      <c r="L947" s="70"/>
      <c r="N947" s="16" t="str">
        <f t="shared" si="18"/>
        <v/>
      </c>
      <c r="O947" s="19"/>
    </row>
    <row r="948" spans="1:15" x14ac:dyDescent="0.25">
      <c r="A948" s="12"/>
      <c r="B948" s="16" t="str">
        <f>IF(A948="","",VLOOKUP(A948,'Kinara Project Plan'!$B$4:$C$27,2,FALSE))</f>
        <v/>
      </c>
      <c r="C948" s="12"/>
      <c r="D948" s="16" t="str">
        <f>IF(C948="","",VLOOKUP(C948,Process!$C$2:$D$14,2))</f>
        <v/>
      </c>
      <c r="E948" s="12"/>
      <c r="F948" s="12"/>
      <c r="G948" s="87"/>
      <c r="H948" s="87"/>
      <c r="K948" s="70"/>
      <c r="L948" s="70"/>
      <c r="N948" s="16" t="str">
        <f t="shared" si="18"/>
        <v/>
      </c>
      <c r="O948" s="19"/>
    </row>
    <row r="949" spans="1:15" x14ac:dyDescent="0.25">
      <c r="A949" s="12"/>
      <c r="B949" s="16" t="str">
        <f>IF(A949="","",VLOOKUP(A949,'Kinara Project Plan'!$B$4:$C$27,2,FALSE))</f>
        <v/>
      </c>
      <c r="C949" s="12"/>
      <c r="D949" s="16" t="str">
        <f>IF(C949="","",VLOOKUP(C949,Process!$C$2:$D$14,2))</f>
        <v/>
      </c>
      <c r="E949" s="12"/>
      <c r="F949" s="12"/>
      <c r="G949" s="87"/>
      <c r="H949" s="87"/>
      <c r="K949" s="70"/>
      <c r="L949" s="70"/>
      <c r="N949" s="16" t="str">
        <f t="shared" si="18"/>
        <v/>
      </c>
      <c r="O949" s="19"/>
    </row>
    <row r="950" spans="1:15" x14ac:dyDescent="0.25">
      <c r="A950" s="12"/>
      <c r="B950" s="16" t="str">
        <f>IF(A950="","",VLOOKUP(A950,'Kinara Project Plan'!$B$4:$C$27,2,FALSE))</f>
        <v/>
      </c>
      <c r="C950" s="12"/>
      <c r="D950" s="16" t="str">
        <f>IF(C950="","",VLOOKUP(C950,Process!$C$2:$D$14,2))</f>
        <v/>
      </c>
      <c r="E950" s="12"/>
      <c r="F950" s="12"/>
      <c r="G950" s="87"/>
      <c r="H950" s="87"/>
      <c r="K950" s="70"/>
      <c r="L950" s="70"/>
      <c r="N950" s="16" t="str">
        <f t="shared" si="18"/>
        <v/>
      </c>
      <c r="O950" s="19"/>
    </row>
    <row r="951" spans="1:15" x14ac:dyDescent="0.25">
      <c r="A951" s="12"/>
      <c r="B951" s="16" t="str">
        <f>IF(A951="","",VLOOKUP(A951,'Kinara Project Plan'!$B$4:$C$27,2,FALSE))</f>
        <v/>
      </c>
      <c r="C951" s="12"/>
      <c r="D951" s="16" t="str">
        <f>IF(C951="","",VLOOKUP(C951,Process!$C$2:$D$14,2))</f>
        <v/>
      </c>
      <c r="E951" s="12"/>
      <c r="F951" s="12"/>
      <c r="G951" s="87"/>
      <c r="H951" s="87"/>
      <c r="K951" s="70"/>
      <c r="L951" s="70"/>
      <c r="N951" s="16" t="str">
        <f t="shared" si="18"/>
        <v/>
      </c>
      <c r="O951" s="19"/>
    </row>
    <row r="952" spans="1:15" x14ac:dyDescent="0.25">
      <c r="A952" s="12"/>
      <c r="B952" s="16" t="str">
        <f>IF(A952="","",VLOOKUP(A952,'Kinara Project Plan'!$B$4:$C$27,2,FALSE))</f>
        <v/>
      </c>
      <c r="C952" s="12"/>
      <c r="D952" s="16" t="str">
        <f>IF(C952="","",VLOOKUP(C952,Process!$C$2:$D$14,2))</f>
        <v/>
      </c>
      <c r="E952" s="12"/>
      <c r="F952" s="12"/>
      <c r="G952" s="87"/>
      <c r="H952" s="87"/>
      <c r="K952" s="70"/>
      <c r="L952" s="70"/>
      <c r="N952" s="16" t="str">
        <f t="shared" si="18"/>
        <v/>
      </c>
      <c r="O952" s="19"/>
    </row>
    <row r="953" spans="1:15" x14ac:dyDescent="0.25">
      <c r="A953" s="12"/>
      <c r="B953" s="16" t="str">
        <f>IF(A953="","",VLOOKUP(A953,'Kinara Project Plan'!$B$4:$C$27,2,FALSE))</f>
        <v/>
      </c>
      <c r="C953" s="12"/>
      <c r="D953" s="16" t="str">
        <f>IF(C953="","",VLOOKUP(C953,Process!$C$2:$D$14,2))</f>
        <v/>
      </c>
      <c r="E953" s="12"/>
      <c r="F953" s="12"/>
      <c r="G953" s="87"/>
      <c r="H953" s="87"/>
      <c r="K953" s="70"/>
      <c r="L953" s="70"/>
      <c r="N953" s="16" t="str">
        <f t="shared" si="18"/>
        <v/>
      </c>
      <c r="O953" s="19"/>
    </row>
    <row r="954" spans="1:15" x14ac:dyDescent="0.25">
      <c r="A954" s="12"/>
      <c r="B954" s="16" t="str">
        <f>IF(A954="","",VLOOKUP(A954,'Kinara Project Plan'!$B$4:$C$27,2,FALSE))</f>
        <v/>
      </c>
      <c r="C954" s="12"/>
      <c r="D954" s="16" t="str">
        <f>IF(C954="","",VLOOKUP(C954,Process!$C$2:$D$14,2))</f>
        <v/>
      </c>
      <c r="E954" s="12"/>
      <c r="F954" s="12"/>
      <c r="G954" s="87"/>
      <c r="H954" s="87"/>
      <c r="K954" s="70"/>
      <c r="L954" s="70"/>
      <c r="N954" s="16" t="str">
        <f t="shared" si="18"/>
        <v/>
      </c>
      <c r="O954" s="19"/>
    </row>
    <row r="955" spans="1:15" x14ac:dyDescent="0.25">
      <c r="A955" s="12"/>
      <c r="B955" s="16" t="str">
        <f>IF(A955="","",VLOOKUP(A955,'Kinara Project Plan'!$B$4:$C$27,2,FALSE))</f>
        <v/>
      </c>
      <c r="C955" s="12"/>
      <c r="D955" s="16" t="str">
        <f>IF(C955="","",VLOOKUP(C955,Process!$C$2:$D$14,2))</f>
        <v/>
      </c>
      <c r="E955" s="12"/>
      <c r="F955" s="12"/>
      <c r="G955" s="87"/>
      <c r="H955" s="87"/>
      <c r="K955" s="70"/>
      <c r="L955" s="70"/>
      <c r="N955" s="16" t="str">
        <f t="shared" si="18"/>
        <v/>
      </c>
      <c r="O955" s="19"/>
    </row>
    <row r="956" spans="1:15" x14ac:dyDescent="0.25">
      <c r="A956" s="12"/>
      <c r="B956" s="16" t="str">
        <f>IF(A956="","",VLOOKUP(A956,'Kinara Project Plan'!$B$4:$C$27,2,FALSE))</f>
        <v/>
      </c>
      <c r="C956" s="12"/>
      <c r="D956" s="16" t="str">
        <f>IF(C956="","",VLOOKUP(C956,Process!$C$2:$D$14,2))</f>
        <v/>
      </c>
      <c r="E956" s="12"/>
      <c r="F956" s="12"/>
      <c r="G956" s="87"/>
      <c r="H956" s="87"/>
      <c r="K956" s="70"/>
      <c r="L956" s="70"/>
      <c r="N956" s="16" t="str">
        <f t="shared" si="18"/>
        <v/>
      </c>
      <c r="O956" s="19"/>
    </row>
    <row r="957" spans="1:15" x14ac:dyDescent="0.25">
      <c r="A957" s="12"/>
      <c r="B957" s="16" t="str">
        <f>IF(A957="","",VLOOKUP(A957,'Kinara Project Plan'!$B$4:$C$27,2,FALSE))</f>
        <v/>
      </c>
      <c r="C957" s="12"/>
      <c r="D957" s="16" t="str">
        <f>IF(C957="","",VLOOKUP(C957,Process!$C$2:$D$14,2))</f>
        <v/>
      </c>
      <c r="E957" s="12"/>
      <c r="F957" s="12"/>
      <c r="G957" s="87"/>
      <c r="H957" s="87"/>
      <c r="K957" s="70"/>
      <c r="L957" s="70"/>
      <c r="N957" s="16" t="str">
        <f t="shared" si="18"/>
        <v/>
      </c>
      <c r="O957" s="19"/>
    </row>
    <row r="958" spans="1:15" x14ac:dyDescent="0.25">
      <c r="A958" s="12"/>
      <c r="B958" s="16" t="str">
        <f>IF(A958="","",VLOOKUP(A958,'Kinara Project Plan'!$B$4:$C$27,2,FALSE))</f>
        <v/>
      </c>
      <c r="C958" s="12"/>
      <c r="D958" s="16" t="str">
        <f>IF(C958="","",VLOOKUP(C958,Process!$C$2:$D$14,2))</f>
        <v/>
      </c>
      <c r="E958" s="12"/>
      <c r="F958" s="12"/>
      <c r="G958" s="87"/>
      <c r="H958" s="87"/>
      <c r="K958" s="70"/>
      <c r="L958" s="70"/>
      <c r="N958" s="16" t="str">
        <f t="shared" si="18"/>
        <v/>
      </c>
      <c r="O958" s="19"/>
    </row>
    <row r="959" spans="1:15" x14ac:dyDescent="0.25">
      <c r="A959" s="12"/>
      <c r="B959" s="16" t="str">
        <f>IF(A959="","",VLOOKUP(A959,'Kinara Project Plan'!$B$4:$C$27,2,FALSE))</f>
        <v/>
      </c>
      <c r="C959" s="12"/>
      <c r="D959" s="16" t="str">
        <f>IF(C959="","",VLOOKUP(C959,Process!$C$2:$D$14,2))</f>
        <v/>
      </c>
      <c r="E959" s="12"/>
      <c r="F959" s="12"/>
      <c r="G959" s="87"/>
      <c r="H959" s="87"/>
      <c r="K959" s="70"/>
      <c r="L959" s="70"/>
      <c r="N959" s="16" t="str">
        <f t="shared" si="18"/>
        <v/>
      </c>
      <c r="O959" s="19"/>
    </row>
    <row r="960" spans="1:15" x14ac:dyDescent="0.25">
      <c r="A960" s="12"/>
      <c r="B960" s="16" t="str">
        <f>IF(A960="","",VLOOKUP(A960,'Kinara Project Plan'!$B$4:$C$27,2,FALSE))</f>
        <v/>
      </c>
      <c r="C960" s="12"/>
      <c r="D960" s="16" t="str">
        <f>IF(C960="","",VLOOKUP(C960,Process!$C$2:$D$14,2))</f>
        <v/>
      </c>
      <c r="E960" s="12"/>
      <c r="F960" s="12"/>
      <c r="G960" s="87"/>
      <c r="H960" s="87"/>
      <c r="K960" s="70"/>
      <c r="L960" s="70"/>
      <c r="N960" s="16" t="str">
        <f t="shared" si="18"/>
        <v/>
      </c>
      <c r="O960" s="19"/>
    </row>
    <row r="961" spans="1:15" x14ac:dyDescent="0.25">
      <c r="A961" s="12"/>
      <c r="B961" s="16" t="str">
        <f>IF(A961="","",VLOOKUP(A961,'Kinara Project Plan'!$B$4:$C$27,2,FALSE))</f>
        <v/>
      </c>
      <c r="C961" s="12"/>
      <c r="D961" s="16" t="str">
        <f>IF(C961="","",VLOOKUP(C961,Process!$C$2:$D$14,2))</f>
        <v/>
      </c>
      <c r="E961" s="12"/>
      <c r="F961" s="12"/>
      <c r="G961" s="87"/>
      <c r="H961" s="87"/>
      <c r="K961" s="70"/>
      <c r="L961" s="70"/>
      <c r="N961" s="16" t="str">
        <f t="shared" si="18"/>
        <v/>
      </c>
      <c r="O961" s="19"/>
    </row>
    <row r="962" spans="1:15" x14ac:dyDescent="0.25">
      <c r="A962" s="12"/>
      <c r="B962" s="16" t="str">
        <f>IF(A962="","",VLOOKUP(A962,'Kinara Project Plan'!$B$4:$C$27,2,FALSE))</f>
        <v/>
      </c>
      <c r="C962" s="12"/>
      <c r="D962" s="16" t="str">
        <f>IF(C962="","",VLOOKUP(C962,Process!$C$2:$D$14,2))</f>
        <v/>
      </c>
      <c r="E962" s="12"/>
      <c r="F962" s="12"/>
      <c r="G962" s="87"/>
      <c r="H962" s="87"/>
      <c r="K962" s="70"/>
      <c r="L962" s="70"/>
      <c r="N962" s="16" t="str">
        <f t="shared" si="18"/>
        <v/>
      </c>
      <c r="O962" s="19"/>
    </row>
    <row r="963" spans="1:15" x14ac:dyDescent="0.25">
      <c r="A963" s="12"/>
      <c r="B963" s="16" t="str">
        <f>IF(A963="","",VLOOKUP(A963,'Kinara Project Plan'!$B$4:$C$27,2,FALSE))</f>
        <v/>
      </c>
      <c r="C963" s="12"/>
      <c r="D963" s="16" t="str">
        <f>IF(C963="","",VLOOKUP(C963,Process!$C$2:$D$14,2))</f>
        <v/>
      </c>
      <c r="E963" s="12"/>
      <c r="F963" s="12"/>
      <c r="G963" s="87"/>
      <c r="H963" s="87"/>
      <c r="K963" s="70"/>
      <c r="L963" s="70"/>
      <c r="N963" s="16" t="str">
        <f t="shared" si="18"/>
        <v/>
      </c>
      <c r="O963" s="19"/>
    </row>
    <row r="964" spans="1:15" x14ac:dyDescent="0.25">
      <c r="A964" s="12"/>
      <c r="B964" s="16" t="str">
        <f>IF(A964="","",VLOOKUP(A964,'Kinara Project Plan'!$B$4:$C$27,2,FALSE))</f>
        <v/>
      </c>
      <c r="C964" s="12"/>
      <c r="D964" s="16" t="str">
        <f>IF(C964="","",VLOOKUP(C964,Process!$C$2:$D$14,2))</f>
        <v/>
      </c>
      <c r="E964" s="12"/>
      <c r="F964" s="12"/>
      <c r="G964" s="87"/>
      <c r="H964" s="87"/>
      <c r="K964" s="70"/>
      <c r="L964" s="70"/>
      <c r="N964" s="16" t="str">
        <f t="shared" si="18"/>
        <v/>
      </c>
      <c r="O964" s="19"/>
    </row>
    <row r="965" spans="1:15" x14ac:dyDescent="0.25">
      <c r="A965" s="12"/>
      <c r="B965" s="16" t="str">
        <f>IF(A965="","",VLOOKUP(A965,'Kinara Project Plan'!$B$4:$C$27,2,FALSE))</f>
        <v/>
      </c>
      <c r="C965" s="12"/>
      <c r="D965" s="16" t="str">
        <f>IF(C965="","",VLOOKUP(C965,Process!$C$2:$D$14,2))</f>
        <v/>
      </c>
      <c r="E965" s="12"/>
      <c r="F965" s="12"/>
      <c r="G965" s="87"/>
      <c r="H965" s="87"/>
      <c r="K965" s="70"/>
      <c r="L965" s="70"/>
      <c r="N965" s="16" t="str">
        <f t="shared" si="18"/>
        <v/>
      </c>
      <c r="O965" s="19"/>
    </row>
    <row r="966" spans="1:15" x14ac:dyDescent="0.25">
      <c r="A966" s="12"/>
      <c r="B966" s="16" t="str">
        <f>IF(A966="","",VLOOKUP(A966,'Kinara Project Plan'!$B$4:$C$27,2,FALSE))</f>
        <v/>
      </c>
      <c r="C966" s="12"/>
      <c r="D966" s="16" t="str">
        <f>IF(C966="","",VLOOKUP(C966,Process!$C$2:$D$14,2))</f>
        <v/>
      </c>
      <c r="E966" s="12"/>
      <c r="F966" s="12"/>
      <c r="G966" s="87"/>
      <c r="H966" s="87"/>
      <c r="K966" s="70"/>
      <c r="L966" s="70"/>
      <c r="N966" s="16" t="str">
        <f t="shared" si="18"/>
        <v/>
      </c>
      <c r="O966" s="19"/>
    </row>
    <row r="967" spans="1:15" x14ac:dyDescent="0.25">
      <c r="A967" s="12"/>
      <c r="B967" s="16" t="str">
        <f>IF(A967="","",VLOOKUP(A967,'Kinara Project Plan'!$B$4:$C$27,2,FALSE))</f>
        <v/>
      </c>
      <c r="C967" s="12"/>
      <c r="D967" s="16" t="str">
        <f>IF(C967="","",VLOOKUP(C967,Process!$C$2:$D$14,2))</f>
        <v/>
      </c>
      <c r="E967" s="12"/>
      <c r="F967" s="12"/>
      <c r="G967" s="87"/>
      <c r="H967" s="87"/>
      <c r="K967" s="70"/>
      <c r="L967" s="70"/>
      <c r="N967" s="16" t="str">
        <f t="shared" si="18"/>
        <v/>
      </c>
      <c r="O967" s="19"/>
    </row>
    <row r="968" spans="1:15" x14ac:dyDescent="0.25">
      <c r="A968" s="12"/>
      <c r="B968" s="16" t="str">
        <f>IF(A968="","",VLOOKUP(A968,'Kinara Project Plan'!$B$4:$C$27,2,FALSE))</f>
        <v/>
      </c>
      <c r="C968" s="12"/>
      <c r="D968" s="16" t="str">
        <f>IF(C968="","",VLOOKUP(C968,Process!$C$2:$D$14,2))</f>
        <v/>
      </c>
      <c r="E968" s="12"/>
      <c r="F968" s="12"/>
      <c r="G968" s="87"/>
      <c r="H968" s="87"/>
      <c r="K968" s="70"/>
      <c r="L968" s="70"/>
      <c r="N968" s="16" t="str">
        <f t="shared" si="18"/>
        <v/>
      </c>
      <c r="O968" s="19"/>
    </row>
    <row r="969" spans="1:15" x14ac:dyDescent="0.25">
      <c r="A969" s="12"/>
      <c r="B969" s="16" t="str">
        <f>IF(A969="","",VLOOKUP(A969,'Kinara Project Plan'!$B$4:$C$27,2,FALSE))</f>
        <v/>
      </c>
      <c r="C969" s="12"/>
      <c r="D969" s="16" t="str">
        <f>IF(C969="","",VLOOKUP(C969,Process!$C$2:$D$14,2))</f>
        <v/>
      </c>
      <c r="E969" s="12"/>
      <c r="F969" s="12"/>
      <c r="G969" s="87"/>
      <c r="H969" s="87"/>
      <c r="K969" s="70"/>
      <c r="L969" s="70"/>
      <c r="N969" s="16" t="str">
        <f t="shared" ref="N969:N1004" si="19">IF(A969="","",IF(I969="","Pending",IF(J969="","WIP","Completed")))</f>
        <v/>
      </c>
      <c r="O969" s="19"/>
    </row>
    <row r="970" spans="1:15" x14ac:dyDescent="0.25">
      <c r="A970" s="12"/>
      <c r="B970" s="16" t="str">
        <f>IF(A970="","",VLOOKUP(A970,'Kinara Project Plan'!$B$4:$C$27,2,FALSE))</f>
        <v/>
      </c>
      <c r="C970" s="12"/>
      <c r="D970" s="16" t="str">
        <f>IF(C970="","",VLOOKUP(C970,Process!$C$2:$D$14,2))</f>
        <v/>
      </c>
      <c r="E970" s="12"/>
      <c r="F970" s="12"/>
      <c r="G970" s="87"/>
      <c r="H970" s="87"/>
      <c r="K970" s="70"/>
      <c r="L970" s="70"/>
      <c r="N970" s="16" t="str">
        <f t="shared" si="19"/>
        <v/>
      </c>
      <c r="O970" s="19"/>
    </row>
    <row r="971" spans="1:15" x14ac:dyDescent="0.25">
      <c r="A971" s="12"/>
      <c r="B971" s="16" t="str">
        <f>IF(A971="","",VLOOKUP(A971,'Kinara Project Plan'!$B$4:$C$27,2,FALSE))</f>
        <v/>
      </c>
      <c r="C971" s="12"/>
      <c r="D971" s="16" t="str">
        <f>IF(C971="","",VLOOKUP(C971,Process!$C$2:$D$14,2))</f>
        <v/>
      </c>
      <c r="E971" s="12"/>
      <c r="F971" s="12"/>
      <c r="G971" s="87"/>
      <c r="H971" s="87"/>
      <c r="K971" s="70"/>
      <c r="L971" s="70"/>
      <c r="N971" s="16" t="str">
        <f t="shared" si="19"/>
        <v/>
      </c>
      <c r="O971" s="19"/>
    </row>
    <row r="972" spans="1:15" x14ac:dyDescent="0.25">
      <c r="A972" s="12"/>
      <c r="B972" s="16" t="str">
        <f>IF(A972="","",VLOOKUP(A972,'Kinara Project Plan'!$B$4:$C$27,2,FALSE))</f>
        <v/>
      </c>
      <c r="C972" s="12"/>
      <c r="D972" s="16" t="str">
        <f>IF(C972="","",VLOOKUP(C972,Process!$C$2:$D$14,2))</f>
        <v/>
      </c>
      <c r="E972" s="12"/>
      <c r="F972" s="12"/>
      <c r="G972" s="87"/>
      <c r="H972" s="87"/>
      <c r="K972" s="70"/>
      <c r="L972" s="70"/>
      <c r="N972" s="16" t="str">
        <f t="shared" si="19"/>
        <v/>
      </c>
      <c r="O972" s="19"/>
    </row>
    <row r="973" spans="1:15" x14ac:dyDescent="0.25">
      <c r="A973" s="12"/>
      <c r="B973" s="16" t="str">
        <f>IF(A973="","",VLOOKUP(A973,'Kinara Project Plan'!$B$4:$C$27,2,FALSE))</f>
        <v/>
      </c>
      <c r="C973" s="12"/>
      <c r="D973" s="16" t="str">
        <f>IF(C973="","",VLOOKUP(C973,Process!$C$2:$D$14,2))</f>
        <v/>
      </c>
      <c r="E973" s="12"/>
      <c r="F973" s="12"/>
      <c r="G973" s="87"/>
      <c r="H973" s="87"/>
      <c r="K973" s="70"/>
      <c r="L973" s="70"/>
      <c r="N973" s="16" t="str">
        <f t="shared" si="19"/>
        <v/>
      </c>
      <c r="O973" s="19"/>
    </row>
    <row r="974" spans="1:15" x14ac:dyDescent="0.25">
      <c r="A974" s="12"/>
      <c r="B974" s="16" t="str">
        <f>IF(A974="","",VLOOKUP(A974,'Kinara Project Plan'!$B$4:$C$27,2,FALSE))</f>
        <v/>
      </c>
      <c r="C974" s="12"/>
      <c r="D974" s="16" t="str">
        <f>IF(C974="","",VLOOKUP(C974,Process!$C$2:$D$14,2))</f>
        <v/>
      </c>
      <c r="E974" s="12"/>
      <c r="F974" s="12"/>
      <c r="G974" s="87"/>
      <c r="H974" s="87"/>
      <c r="K974" s="70"/>
      <c r="L974" s="70"/>
      <c r="N974" s="16" t="str">
        <f t="shared" si="19"/>
        <v/>
      </c>
      <c r="O974" s="19"/>
    </row>
    <row r="975" spans="1:15" x14ac:dyDescent="0.25">
      <c r="A975" s="12"/>
      <c r="B975" s="16" t="str">
        <f>IF(A975="","",VLOOKUP(A975,'Kinara Project Plan'!$B$4:$C$27,2,FALSE))</f>
        <v/>
      </c>
      <c r="C975" s="12"/>
      <c r="D975" s="16" t="str">
        <f>IF(C975="","",VLOOKUP(C975,Process!$C$2:$D$14,2))</f>
        <v/>
      </c>
      <c r="E975" s="12"/>
      <c r="F975" s="12"/>
      <c r="G975" s="87"/>
      <c r="H975" s="87"/>
      <c r="K975" s="70"/>
      <c r="L975" s="70"/>
      <c r="N975" s="16" t="str">
        <f t="shared" si="19"/>
        <v/>
      </c>
      <c r="O975" s="19"/>
    </row>
    <row r="976" spans="1:15" x14ac:dyDescent="0.25">
      <c r="A976" s="12"/>
      <c r="B976" s="16" t="str">
        <f>IF(A976="","",VLOOKUP(A976,'Kinara Project Plan'!$B$4:$C$27,2,FALSE))</f>
        <v/>
      </c>
      <c r="C976" s="12"/>
      <c r="D976" s="16" t="str">
        <f>IF(C976="","",VLOOKUP(C976,Process!$C$2:$D$14,2))</f>
        <v/>
      </c>
      <c r="E976" s="12"/>
      <c r="F976" s="12"/>
      <c r="G976" s="87"/>
      <c r="H976" s="87"/>
      <c r="K976" s="70"/>
      <c r="L976" s="70"/>
      <c r="N976" s="16" t="str">
        <f t="shared" si="19"/>
        <v/>
      </c>
      <c r="O976" s="19"/>
    </row>
    <row r="977" spans="1:15" x14ac:dyDescent="0.25">
      <c r="A977" s="12"/>
      <c r="B977" s="16" t="str">
        <f>IF(A977="","",VLOOKUP(A977,'Kinara Project Plan'!$B$4:$C$27,2,FALSE))</f>
        <v/>
      </c>
      <c r="C977" s="12"/>
      <c r="D977" s="16" t="str">
        <f>IF(C977="","",VLOOKUP(C977,Process!$C$2:$D$14,2))</f>
        <v/>
      </c>
      <c r="E977" s="12"/>
      <c r="F977" s="12"/>
      <c r="G977" s="87"/>
      <c r="H977" s="87"/>
      <c r="K977" s="70"/>
      <c r="L977" s="70"/>
      <c r="N977" s="16" t="str">
        <f t="shared" si="19"/>
        <v/>
      </c>
      <c r="O977" s="19"/>
    </row>
    <row r="978" spans="1:15" x14ac:dyDescent="0.25">
      <c r="A978" s="12"/>
      <c r="B978" s="16" t="str">
        <f>IF(A978="","",VLOOKUP(A978,'Kinara Project Plan'!$B$4:$C$27,2,FALSE))</f>
        <v/>
      </c>
      <c r="C978" s="12"/>
      <c r="D978" s="16" t="str">
        <f>IF(C978="","",VLOOKUP(C978,Process!$C$2:$D$14,2))</f>
        <v/>
      </c>
      <c r="E978" s="12"/>
      <c r="F978" s="12"/>
      <c r="G978" s="87"/>
      <c r="H978" s="87"/>
      <c r="K978" s="70"/>
      <c r="L978" s="70"/>
      <c r="N978" s="16" t="str">
        <f t="shared" si="19"/>
        <v/>
      </c>
      <c r="O978" s="19"/>
    </row>
    <row r="979" spans="1:15" x14ac:dyDescent="0.25">
      <c r="A979" s="12"/>
      <c r="B979" s="16" t="str">
        <f>IF(A979="","",VLOOKUP(A979,'Kinara Project Plan'!$B$4:$C$27,2,FALSE))</f>
        <v/>
      </c>
      <c r="C979" s="12"/>
      <c r="D979" s="16" t="str">
        <f>IF(C979="","",VLOOKUP(C979,Process!$C$2:$D$14,2))</f>
        <v/>
      </c>
      <c r="E979" s="12"/>
      <c r="F979" s="12"/>
      <c r="G979" s="87"/>
      <c r="H979" s="87"/>
      <c r="K979" s="70"/>
      <c r="L979" s="70"/>
      <c r="N979" s="16" t="str">
        <f t="shared" si="19"/>
        <v/>
      </c>
      <c r="O979" s="19"/>
    </row>
    <row r="980" spans="1:15" x14ac:dyDescent="0.25">
      <c r="A980" s="12"/>
      <c r="B980" s="16" t="str">
        <f>IF(A980="","",VLOOKUP(A980,'Kinara Project Plan'!$B$4:$C$27,2,FALSE))</f>
        <v/>
      </c>
      <c r="C980" s="12"/>
      <c r="D980" s="16" t="str">
        <f>IF(C980="","",VLOOKUP(C980,Process!$C$2:$D$14,2))</f>
        <v/>
      </c>
      <c r="E980" s="12"/>
      <c r="F980" s="12"/>
      <c r="G980" s="87"/>
      <c r="H980" s="87"/>
      <c r="K980" s="70"/>
      <c r="L980" s="70"/>
      <c r="N980" s="16" t="str">
        <f t="shared" si="19"/>
        <v/>
      </c>
      <c r="O980" s="19"/>
    </row>
    <row r="981" spans="1:15" x14ac:dyDescent="0.25">
      <c r="A981" s="12"/>
      <c r="B981" s="16" t="str">
        <f>IF(A981="","",VLOOKUP(A981,'Kinara Project Plan'!$B$4:$C$27,2,FALSE))</f>
        <v/>
      </c>
      <c r="C981" s="12"/>
      <c r="D981" s="16" t="str">
        <f>IF(C981="","",VLOOKUP(C981,Process!$C$2:$D$14,2))</f>
        <v/>
      </c>
      <c r="E981" s="12"/>
      <c r="F981" s="12"/>
      <c r="G981" s="87"/>
      <c r="H981" s="87"/>
      <c r="K981" s="70"/>
      <c r="L981" s="70"/>
      <c r="N981" s="16" t="str">
        <f t="shared" si="19"/>
        <v/>
      </c>
      <c r="O981" s="19"/>
    </row>
    <row r="982" spans="1:15" x14ac:dyDescent="0.25">
      <c r="A982" s="12"/>
      <c r="B982" s="16" t="str">
        <f>IF(A982="","",VLOOKUP(A982,'Kinara Project Plan'!$B$4:$C$27,2,FALSE))</f>
        <v/>
      </c>
      <c r="C982" s="12"/>
      <c r="D982" s="16" t="str">
        <f>IF(C982="","",VLOOKUP(C982,Process!$C$2:$D$14,2))</f>
        <v/>
      </c>
      <c r="E982" s="12"/>
      <c r="F982" s="12"/>
      <c r="G982" s="87"/>
      <c r="H982" s="87"/>
      <c r="K982" s="70"/>
      <c r="L982" s="70"/>
      <c r="N982" s="16" t="str">
        <f t="shared" si="19"/>
        <v/>
      </c>
      <c r="O982" s="19"/>
    </row>
    <row r="983" spans="1:15" x14ac:dyDescent="0.25">
      <c r="A983" s="12"/>
      <c r="B983" s="16" t="str">
        <f>IF(A983="","",VLOOKUP(A983,'Kinara Project Plan'!$B$4:$C$27,2,FALSE))</f>
        <v/>
      </c>
      <c r="C983" s="12"/>
      <c r="D983" s="16" t="str">
        <f>IF(C983="","",VLOOKUP(C983,Process!$C$2:$D$14,2))</f>
        <v/>
      </c>
      <c r="E983" s="12"/>
      <c r="F983" s="12"/>
      <c r="G983" s="87"/>
      <c r="H983" s="87"/>
      <c r="K983" s="70"/>
      <c r="L983" s="70"/>
      <c r="N983" s="16" t="str">
        <f t="shared" si="19"/>
        <v/>
      </c>
      <c r="O983" s="19"/>
    </row>
    <row r="984" spans="1:15" x14ac:dyDescent="0.25">
      <c r="A984" s="12"/>
      <c r="B984" s="16" t="str">
        <f>IF(A984="","",VLOOKUP(A984,'Kinara Project Plan'!$B$4:$C$27,2,FALSE))</f>
        <v/>
      </c>
      <c r="C984" s="12"/>
      <c r="D984" s="16" t="str">
        <f>IF(C984="","",VLOOKUP(C984,Process!$C$2:$D$14,2))</f>
        <v/>
      </c>
      <c r="E984" s="12"/>
      <c r="F984" s="12"/>
      <c r="G984" s="87"/>
      <c r="H984" s="87"/>
      <c r="K984" s="70"/>
      <c r="L984" s="70"/>
      <c r="N984" s="16" t="str">
        <f t="shared" si="19"/>
        <v/>
      </c>
      <c r="O984" s="19"/>
    </row>
    <row r="985" spans="1:15" x14ac:dyDescent="0.25">
      <c r="A985" s="12"/>
      <c r="B985" s="16" t="str">
        <f>IF(A985="","",VLOOKUP(A985,'Kinara Project Plan'!$B$4:$C$27,2,FALSE))</f>
        <v/>
      </c>
      <c r="C985" s="12"/>
      <c r="D985" s="16" t="str">
        <f>IF(C985="","",VLOOKUP(C985,Process!$C$2:$D$14,2))</f>
        <v/>
      </c>
      <c r="E985" s="12"/>
      <c r="F985" s="12"/>
      <c r="G985" s="87"/>
      <c r="H985" s="87"/>
      <c r="K985" s="70"/>
      <c r="L985" s="70"/>
      <c r="N985" s="16" t="str">
        <f t="shared" si="19"/>
        <v/>
      </c>
      <c r="O985" s="19"/>
    </row>
    <row r="986" spans="1:15" x14ac:dyDescent="0.25">
      <c r="A986" s="12"/>
      <c r="B986" s="16" t="str">
        <f>IF(A986="","",VLOOKUP(A986,'Kinara Project Plan'!$B$4:$C$27,2,FALSE))</f>
        <v/>
      </c>
      <c r="C986" s="12"/>
      <c r="D986" s="16" t="str">
        <f>IF(C986="","",VLOOKUP(C986,Process!$C$2:$D$14,2))</f>
        <v/>
      </c>
      <c r="E986" s="12"/>
      <c r="F986" s="12"/>
      <c r="G986" s="87"/>
      <c r="H986" s="87"/>
      <c r="K986" s="70"/>
      <c r="L986" s="70"/>
      <c r="N986" s="16" t="str">
        <f t="shared" si="19"/>
        <v/>
      </c>
      <c r="O986" s="19"/>
    </row>
    <row r="987" spans="1:15" x14ac:dyDescent="0.25">
      <c r="A987" s="12"/>
      <c r="B987" s="16" t="str">
        <f>IF(A987="","",VLOOKUP(A987,'Kinara Project Plan'!$B$4:$C$27,2,FALSE))</f>
        <v/>
      </c>
      <c r="C987" s="12"/>
      <c r="D987" s="16" t="str">
        <f>IF(C987="","",VLOOKUP(C987,Process!$C$2:$D$14,2))</f>
        <v/>
      </c>
      <c r="E987" s="12"/>
      <c r="F987" s="12"/>
      <c r="G987" s="87"/>
      <c r="H987" s="87"/>
      <c r="K987" s="70"/>
      <c r="L987" s="70"/>
      <c r="N987" s="16" t="str">
        <f t="shared" si="19"/>
        <v/>
      </c>
      <c r="O987" s="19"/>
    </row>
    <row r="988" spans="1:15" x14ac:dyDescent="0.25">
      <c r="A988" s="12"/>
      <c r="B988" s="16" t="str">
        <f>IF(A988="","",VLOOKUP(A988,'Kinara Project Plan'!$B$4:$C$27,2,FALSE))</f>
        <v/>
      </c>
      <c r="C988" s="12"/>
      <c r="D988" s="16" t="str">
        <f>IF(C988="","",VLOOKUP(C988,Process!$C$2:$D$14,2))</f>
        <v/>
      </c>
      <c r="E988" s="12"/>
      <c r="F988" s="12"/>
      <c r="G988" s="87"/>
      <c r="H988" s="87"/>
      <c r="K988" s="70"/>
      <c r="L988" s="70"/>
      <c r="N988" s="16" t="str">
        <f t="shared" si="19"/>
        <v/>
      </c>
      <c r="O988" s="19"/>
    </row>
    <row r="989" spans="1:15" x14ac:dyDescent="0.25">
      <c r="A989" s="12"/>
      <c r="B989" s="16" t="str">
        <f>IF(A989="","",VLOOKUP(A989,'Kinara Project Plan'!$B$4:$C$27,2,FALSE))</f>
        <v/>
      </c>
      <c r="C989" s="12"/>
      <c r="D989" s="16" t="str">
        <f>IF(C989="","",VLOOKUP(C989,Process!$C$2:$D$14,2))</f>
        <v/>
      </c>
      <c r="E989" s="12"/>
      <c r="F989" s="12"/>
      <c r="G989" s="87"/>
      <c r="H989" s="87"/>
      <c r="K989" s="70"/>
      <c r="L989" s="70"/>
      <c r="N989" s="16" t="str">
        <f t="shared" si="19"/>
        <v/>
      </c>
      <c r="O989" s="19"/>
    </row>
    <row r="990" spans="1:15" x14ac:dyDescent="0.25">
      <c r="A990" s="12"/>
      <c r="B990" s="16" t="str">
        <f>IF(A990="","",VLOOKUP(A990,'Kinara Project Plan'!$B$4:$C$27,2,FALSE))</f>
        <v/>
      </c>
      <c r="C990" s="12"/>
      <c r="D990" s="16" t="str">
        <f>IF(C990="","",VLOOKUP(C990,Process!$C$2:$D$14,2))</f>
        <v/>
      </c>
      <c r="E990" s="12"/>
      <c r="F990" s="12"/>
      <c r="G990" s="87"/>
      <c r="H990" s="87"/>
      <c r="K990" s="70"/>
      <c r="L990" s="70"/>
      <c r="N990" s="16" t="str">
        <f t="shared" si="19"/>
        <v/>
      </c>
      <c r="O990" s="19"/>
    </row>
    <row r="991" spans="1:15" x14ac:dyDescent="0.25">
      <c r="A991" s="12"/>
      <c r="B991" s="16" t="str">
        <f>IF(A991="","",VLOOKUP(A991,'Kinara Project Plan'!$B$4:$C$27,2,FALSE))</f>
        <v/>
      </c>
      <c r="C991" s="12"/>
      <c r="D991" s="16" t="str">
        <f>IF(C991="","",VLOOKUP(C991,Process!$C$2:$D$14,2))</f>
        <v/>
      </c>
      <c r="E991" s="12"/>
      <c r="F991" s="12"/>
      <c r="G991" s="87"/>
      <c r="H991" s="87"/>
      <c r="K991" s="70"/>
      <c r="L991" s="70"/>
      <c r="N991" s="16" t="str">
        <f t="shared" si="19"/>
        <v/>
      </c>
      <c r="O991" s="19"/>
    </row>
    <row r="992" spans="1:15" x14ac:dyDescent="0.25">
      <c r="A992" s="12"/>
      <c r="B992" s="16" t="str">
        <f>IF(A992="","",VLOOKUP(A992,'Kinara Project Plan'!$B$4:$C$27,2,FALSE))</f>
        <v/>
      </c>
      <c r="C992" s="12"/>
      <c r="D992" s="16" t="str">
        <f>IF(C992="","",VLOOKUP(C992,Process!$C$2:$D$14,2))</f>
        <v/>
      </c>
      <c r="E992" s="12"/>
      <c r="F992" s="12"/>
      <c r="G992" s="87"/>
      <c r="H992" s="87"/>
      <c r="K992" s="70"/>
      <c r="L992" s="70"/>
      <c r="N992" s="16" t="str">
        <f t="shared" si="19"/>
        <v/>
      </c>
      <c r="O992" s="19"/>
    </row>
    <row r="993" spans="1:15" x14ac:dyDescent="0.25">
      <c r="A993" s="12"/>
      <c r="B993" s="16" t="str">
        <f>IF(A993="","",VLOOKUP(A993,'Kinara Project Plan'!$B$4:$C$27,2,FALSE))</f>
        <v/>
      </c>
      <c r="C993" s="12"/>
      <c r="D993" s="16" t="str">
        <f>IF(C993="","",VLOOKUP(C993,Process!$C$2:$D$14,2))</f>
        <v/>
      </c>
      <c r="E993" s="12"/>
      <c r="F993" s="12"/>
      <c r="G993" s="87"/>
      <c r="H993" s="87"/>
      <c r="K993" s="70"/>
      <c r="L993" s="70"/>
      <c r="N993" s="16" t="str">
        <f t="shared" si="19"/>
        <v/>
      </c>
      <c r="O993" s="19"/>
    </row>
    <row r="994" spans="1:15" x14ac:dyDescent="0.25">
      <c r="A994" s="12"/>
      <c r="B994" s="16" t="str">
        <f>IF(A994="","",VLOOKUP(A994,'Kinara Project Plan'!$B$4:$C$27,2,FALSE))</f>
        <v/>
      </c>
      <c r="C994" s="12"/>
      <c r="D994" s="16" t="str">
        <f>IF(C994="","",VLOOKUP(C994,Process!$C$2:$D$14,2))</f>
        <v/>
      </c>
      <c r="E994" s="12"/>
      <c r="F994" s="12"/>
      <c r="G994" s="87"/>
      <c r="H994" s="87"/>
      <c r="K994" s="70"/>
      <c r="L994" s="70"/>
      <c r="N994" s="16" t="str">
        <f t="shared" si="19"/>
        <v/>
      </c>
      <c r="O994" s="19"/>
    </row>
    <row r="995" spans="1:15" x14ac:dyDescent="0.25">
      <c r="A995" s="12"/>
      <c r="B995" s="16" t="str">
        <f>IF(A995="","",VLOOKUP(A995,'Kinara Project Plan'!$B$4:$C$27,2,FALSE))</f>
        <v/>
      </c>
      <c r="C995" s="12"/>
      <c r="D995" s="16" t="str">
        <f>IF(C995="","",VLOOKUP(C995,Process!$C$2:$D$14,2))</f>
        <v/>
      </c>
      <c r="E995" s="12"/>
      <c r="F995" s="12"/>
      <c r="G995" s="87"/>
      <c r="H995" s="87"/>
      <c r="K995" s="70"/>
      <c r="L995" s="70"/>
      <c r="N995" s="16" t="str">
        <f t="shared" si="19"/>
        <v/>
      </c>
      <c r="O995" s="19"/>
    </row>
    <row r="996" spans="1:15" x14ac:dyDescent="0.25">
      <c r="A996" s="12"/>
      <c r="B996" s="16" t="str">
        <f>IF(A996="","",VLOOKUP(A996,'Kinara Project Plan'!$B$4:$C$27,2,FALSE))</f>
        <v/>
      </c>
      <c r="C996" s="12"/>
      <c r="D996" s="16" t="str">
        <f>IF(C996="","",VLOOKUP(C996,Process!$C$2:$D$14,2))</f>
        <v/>
      </c>
      <c r="E996" s="12"/>
      <c r="F996" s="12"/>
      <c r="G996" s="87"/>
      <c r="H996" s="87"/>
      <c r="K996" s="70"/>
      <c r="L996" s="70"/>
      <c r="N996" s="16" t="str">
        <f t="shared" si="19"/>
        <v/>
      </c>
      <c r="O996" s="19"/>
    </row>
    <row r="997" spans="1:15" x14ac:dyDescent="0.25">
      <c r="A997" s="12"/>
      <c r="B997" s="16" t="str">
        <f>IF(A997="","",VLOOKUP(A997,'Kinara Project Plan'!$B$4:$C$27,2,FALSE))</f>
        <v/>
      </c>
      <c r="C997" s="12"/>
      <c r="D997" s="16" t="str">
        <f>IF(C997="","",VLOOKUP(C997,Process!$C$2:$D$14,2))</f>
        <v/>
      </c>
      <c r="E997" s="12"/>
      <c r="F997" s="12"/>
      <c r="G997" s="87"/>
      <c r="H997" s="87"/>
      <c r="K997" s="70"/>
      <c r="L997" s="70"/>
      <c r="N997" s="16" t="str">
        <f t="shared" si="19"/>
        <v/>
      </c>
      <c r="O997" s="19"/>
    </row>
    <row r="998" spans="1:15" x14ac:dyDescent="0.25">
      <c r="A998" s="12"/>
      <c r="B998" s="16" t="str">
        <f>IF(A998="","",VLOOKUP(A998,'Kinara Project Plan'!$B$4:$C$27,2,FALSE))</f>
        <v/>
      </c>
      <c r="C998" s="12"/>
      <c r="D998" s="16" t="str">
        <f>IF(C998="","",VLOOKUP(C998,Process!$C$2:$D$14,2))</f>
        <v/>
      </c>
      <c r="E998" s="12"/>
      <c r="F998" s="12"/>
      <c r="G998" s="87"/>
      <c r="H998" s="87"/>
      <c r="K998" s="70"/>
      <c r="L998" s="70"/>
      <c r="N998" s="16" t="str">
        <f t="shared" si="19"/>
        <v/>
      </c>
      <c r="O998" s="19"/>
    </row>
    <row r="999" spans="1:15" x14ac:dyDescent="0.25">
      <c r="A999" s="12"/>
      <c r="B999" s="16" t="str">
        <f>IF(A999="","",VLOOKUP(A999,'Kinara Project Plan'!$B$4:$C$27,2,FALSE))</f>
        <v/>
      </c>
      <c r="C999" s="12"/>
      <c r="D999" s="16" t="str">
        <f>IF(C999="","",VLOOKUP(C999,Process!$C$2:$D$14,2))</f>
        <v/>
      </c>
      <c r="E999" s="12"/>
      <c r="F999" s="12"/>
      <c r="G999" s="87"/>
      <c r="H999" s="87"/>
      <c r="K999" s="70"/>
      <c r="L999" s="70"/>
      <c r="N999" s="16" t="str">
        <f t="shared" si="19"/>
        <v/>
      </c>
      <c r="O999" s="19"/>
    </row>
    <row r="1000" spans="1:15" x14ac:dyDescent="0.25">
      <c r="A1000" s="12"/>
      <c r="B1000" s="16" t="str">
        <f>IF(A1000="","",VLOOKUP(A1000,'Kinara Project Plan'!$B$4:$C$27,2,FALSE))</f>
        <v/>
      </c>
      <c r="C1000" s="12"/>
      <c r="D1000" s="16" t="str">
        <f>IF(C1000="","",VLOOKUP(C1000,Process!$C$2:$D$14,2))</f>
        <v/>
      </c>
      <c r="E1000" s="12"/>
      <c r="F1000" s="12"/>
      <c r="G1000" s="87"/>
      <c r="H1000" s="87"/>
      <c r="K1000" s="70"/>
      <c r="L1000" s="70"/>
      <c r="N1000" s="16" t="str">
        <f t="shared" si="19"/>
        <v/>
      </c>
      <c r="O1000" s="19"/>
    </row>
    <row r="1001" spans="1:15" x14ac:dyDescent="0.25">
      <c r="A1001" s="12"/>
      <c r="B1001" s="16" t="str">
        <f>IF(A1001="","",VLOOKUP(A1001,'Kinara Project Plan'!$B$4:$C$27,2,FALSE))</f>
        <v/>
      </c>
      <c r="C1001" s="12"/>
      <c r="D1001" s="16" t="str">
        <f>IF(C1001="","",VLOOKUP(C1001,Process!$C$2:$D$14,2))</f>
        <v/>
      </c>
      <c r="E1001" s="12"/>
      <c r="F1001" s="12"/>
      <c r="G1001" s="87"/>
      <c r="H1001" s="87"/>
      <c r="K1001" s="70"/>
      <c r="L1001" s="70"/>
      <c r="N1001" s="16" t="str">
        <f t="shared" si="19"/>
        <v/>
      </c>
      <c r="O1001" s="19"/>
    </row>
    <row r="1002" spans="1:15" x14ac:dyDescent="0.25">
      <c r="A1002" s="12"/>
      <c r="B1002" s="16" t="str">
        <f>IF(A1002="","",VLOOKUP(A1002,'Kinara Project Plan'!$B$4:$C$27,2,FALSE))</f>
        <v/>
      </c>
      <c r="C1002" s="12"/>
      <c r="D1002" s="16" t="str">
        <f>IF(C1002="","",VLOOKUP(C1002,Process!$C$2:$D$14,2))</f>
        <v/>
      </c>
      <c r="E1002" s="12"/>
      <c r="F1002" s="12"/>
      <c r="G1002" s="87"/>
      <c r="H1002" s="87"/>
      <c r="K1002" s="70"/>
      <c r="L1002" s="70"/>
      <c r="N1002" s="16" t="str">
        <f t="shared" si="19"/>
        <v/>
      </c>
      <c r="O1002" s="19"/>
    </row>
    <row r="1003" spans="1:15" x14ac:dyDescent="0.25">
      <c r="A1003" s="12"/>
      <c r="B1003" s="16" t="str">
        <f>IF(A1003="","",VLOOKUP(A1003,'Kinara Project Plan'!$B$4:$C$27,2,FALSE))</f>
        <v/>
      </c>
      <c r="C1003" s="12"/>
      <c r="D1003" s="16" t="str">
        <f>IF(C1003="","",VLOOKUP(C1003,Process!$C$2:$D$14,2))</f>
        <v/>
      </c>
      <c r="E1003" s="12"/>
      <c r="F1003" s="12"/>
      <c r="G1003" s="87"/>
      <c r="H1003" s="87"/>
      <c r="K1003" s="70"/>
      <c r="L1003" s="70"/>
      <c r="N1003" s="16" t="str">
        <f t="shared" si="19"/>
        <v/>
      </c>
      <c r="O1003" s="19"/>
    </row>
    <row r="1004" spans="1:15" x14ac:dyDescent="0.25">
      <c r="A1004" s="12"/>
      <c r="B1004" s="16" t="str">
        <f>IF(A1004="","",VLOOKUP(A1004,'Kinara Project Plan'!$B$4:$C$27,2,FALSE))</f>
        <v/>
      </c>
      <c r="C1004" s="12"/>
      <c r="D1004" s="16" t="str">
        <f>IF(C1004="","",VLOOKUP(C1004,Process!$C$2:$D$14,2))</f>
        <v/>
      </c>
      <c r="E1004" s="12"/>
      <c r="F1004" s="12"/>
      <c r="G1004" s="87"/>
      <c r="H1004" s="87"/>
      <c r="K1004" s="70"/>
      <c r="L1004" s="70"/>
      <c r="N1004" s="16" t="str">
        <f t="shared" si="19"/>
        <v/>
      </c>
      <c r="O1004" s="19"/>
    </row>
    <row r="1005" spans="1:15" x14ac:dyDescent="0.25">
      <c r="A1005" s="12"/>
      <c r="B1005" s="16"/>
      <c r="C1005" s="12"/>
      <c r="D1005" s="16"/>
      <c r="E1005" s="12"/>
      <c r="F1005" s="12"/>
      <c r="G1005" s="87"/>
      <c r="H1005" s="87"/>
      <c r="K1005" s="70"/>
      <c r="L1005" s="70"/>
      <c r="N1005" s="16"/>
      <c r="O1005" s="19"/>
    </row>
  </sheetData>
  <sheetProtection selectLockedCells="1"/>
  <autoFilter ref="A1:O1004"/>
  <conditionalFormatting sqref="A2 M1:M27 I1:J27 A28:A42 B31:D42 E42:H42 B28:F30 A61:H61 K61:O61 E31:E41 B150:L162 A147:A162 C163:L165 A62:A71 B96:J99 B102:B132 D102:D132 E114:E132 C113:C132 B133:L144 B149:F149 I149:L149 M62:O71 A80:A99 A73:B79 D73:F73 C74:H79 A102:A144 F130:L132 F102:J129 L102:L129 G28:H41 I28:O42 I141:J1048576 M102:M1048576 N102:O1004 A186:A1005 B166:L769 K73:O99">
    <cfRule type="expression" dxfId="168" priority="214" stopIfTrue="1">
      <formula>MOD($B1,2)=0</formula>
    </cfRule>
  </conditionalFormatting>
  <conditionalFormatting sqref="B2:F2 N3:N27 I2:O2">
    <cfRule type="expression" dxfId="167" priority="213" stopIfTrue="1">
      <formula>MOD($B2,2)=0</formula>
    </cfRule>
  </conditionalFormatting>
  <conditionalFormatting sqref="M3:M27">
    <cfRule type="expression" dxfId="166" priority="198" stopIfTrue="1">
      <formula>MOD($B3,2)=0</formula>
    </cfRule>
  </conditionalFormatting>
  <conditionalFormatting sqref="A3:A27">
    <cfRule type="expression" dxfId="165" priority="200" stopIfTrue="1">
      <formula>MOD($B3,2)=0</formula>
    </cfRule>
  </conditionalFormatting>
  <conditionalFormatting sqref="B1005:O1005 B770:M1004 O3:O27 I3:L27 B14:F14 B62:B71 D62:E71 B80:D80 F80 H80 B81:F95 B147:L147 I145:L146 B148:E148 G148:L148 B3:E13 B15:E27">
    <cfRule type="expression" dxfId="164" priority="199" stopIfTrue="1">
      <formula>MOD($B3,2)=0</formula>
    </cfRule>
  </conditionalFormatting>
  <conditionalFormatting sqref="G2:H27">
    <cfRule type="expression" dxfId="163" priority="185" stopIfTrue="1">
      <formula>MOD($B2,2)=0</formula>
    </cfRule>
  </conditionalFormatting>
  <conditionalFormatting sqref="G3:H27">
    <cfRule type="expression" dxfId="162" priority="184" stopIfTrue="1">
      <formula>MOD($B3,2)=0</formula>
    </cfRule>
  </conditionalFormatting>
  <conditionalFormatting sqref="I51:J51 M43:M51">
    <cfRule type="expression" dxfId="161" priority="181" stopIfTrue="1">
      <formula>MOD($B43,2)=0</formula>
    </cfRule>
  </conditionalFormatting>
  <conditionalFormatting sqref="N43:N51">
    <cfRule type="expression" dxfId="160" priority="180" stopIfTrue="1">
      <formula>MOD($B43,2)=0</formula>
    </cfRule>
  </conditionalFormatting>
  <conditionalFormatting sqref="E44:F51">
    <cfRule type="expression" dxfId="159" priority="171" stopIfTrue="1">
      <formula>MOD($B44,2)=0</formula>
    </cfRule>
  </conditionalFormatting>
  <conditionalFormatting sqref="D48 B48">
    <cfRule type="expression" dxfId="158" priority="173" stopIfTrue="1">
      <formula>MOD($B48,2)=0</formula>
    </cfRule>
  </conditionalFormatting>
  <conditionalFormatting sqref="C48">
    <cfRule type="expression" dxfId="157" priority="172" stopIfTrue="1">
      <formula>MOD($B48,2)=0</formula>
    </cfRule>
  </conditionalFormatting>
  <conditionalFormatting sqref="A48">
    <cfRule type="expression" dxfId="156" priority="174" stopIfTrue="1">
      <formula>MOD($B48,2)=0</formula>
    </cfRule>
  </conditionalFormatting>
  <conditionalFormatting sqref="A49:A51 A43:A47">
    <cfRule type="expression" dxfId="155" priority="179" stopIfTrue="1">
      <formula>MOD($B43,2)=0</formula>
    </cfRule>
  </conditionalFormatting>
  <conditionalFormatting sqref="B43:B47 B49:B51 D49:D51 D44:D47 D43:F43 I51:L51 O43:O51 K43:L50">
    <cfRule type="expression" dxfId="154" priority="178" stopIfTrue="1">
      <formula>MOD($B43,2)=0</formula>
    </cfRule>
  </conditionalFormatting>
  <conditionalFormatting sqref="M43:M51">
    <cfRule type="expression" dxfId="153" priority="177" stopIfTrue="1">
      <formula>MOD($B43,2)=0</formula>
    </cfRule>
  </conditionalFormatting>
  <conditionalFormatting sqref="C43">
    <cfRule type="expression" dxfId="152" priority="176" stopIfTrue="1">
      <formula>MOD($B43,2)=0</formula>
    </cfRule>
  </conditionalFormatting>
  <conditionalFormatting sqref="C44:C47 C49:C51">
    <cfRule type="expression" dxfId="151" priority="175" stopIfTrue="1">
      <formula>MOD($B44,2)=0</formula>
    </cfRule>
  </conditionalFormatting>
  <conditionalFormatting sqref="G43:H51">
    <cfRule type="expression" dxfId="150" priority="170" stopIfTrue="1">
      <formula>MOD($B43,2)=0</formula>
    </cfRule>
  </conditionalFormatting>
  <conditionalFormatting sqref="G43:H51">
    <cfRule type="expression" dxfId="149" priority="169" stopIfTrue="1">
      <formula>MOD($B43,2)=0</formula>
    </cfRule>
  </conditionalFormatting>
  <conditionalFormatting sqref="C62">
    <cfRule type="expression" dxfId="148" priority="168" stopIfTrue="1">
      <formula>MOD($B62,2)=0</formula>
    </cfRule>
  </conditionalFormatting>
  <conditionalFormatting sqref="C63:C71">
    <cfRule type="expression" dxfId="147" priority="167" stopIfTrue="1">
      <formula>MOD($B63,2)=0</formula>
    </cfRule>
  </conditionalFormatting>
  <conditionalFormatting sqref="F62:F71">
    <cfRule type="expression" dxfId="146" priority="166" stopIfTrue="1">
      <formula>MOD($B62,2)=0</formula>
    </cfRule>
  </conditionalFormatting>
  <conditionalFormatting sqref="G62:G71">
    <cfRule type="expression" dxfId="145" priority="165" stopIfTrue="1">
      <formula>MOD($B62,2)=0</formula>
    </cfRule>
  </conditionalFormatting>
  <conditionalFormatting sqref="H62:H71">
    <cfRule type="expression" dxfId="144" priority="164" stopIfTrue="1">
      <formula>MOD($B62,2)=0</formula>
    </cfRule>
  </conditionalFormatting>
  <conditionalFormatting sqref="I66">
    <cfRule type="expression" dxfId="143" priority="163" stopIfTrue="1">
      <formula>MOD($B66,2)=0</formula>
    </cfRule>
  </conditionalFormatting>
  <conditionalFormatting sqref="K62:K71">
    <cfRule type="expression" dxfId="142" priority="161" stopIfTrue="1">
      <formula>MOD($B62,2)=0</formula>
    </cfRule>
  </conditionalFormatting>
  <conditionalFormatting sqref="L62:L71">
    <cfRule type="expression" dxfId="141" priority="160" stopIfTrue="1">
      <formula>MOD($B62,2)=0</formula>
    </cfRule>
  </conditionalFormatting>
  <conditionalFormatting sqref="E80">
    <cfRule type="expression" dxfId="140" priority="159" stopIfTrue="1">
      <formula>MOD($B80,2)=0</formula>
    </cfRule>
  </conditionalFormatting>
  <conditionalFormatting sqref="G80">
    <cfRule type="expression" dxfId="139" priority="158" stopIfTrue="1">
      <formula>MOD($B80,2)=0</formula>
    </cfRule>
  </conditionalFormatting>
  <conditionalFormatting sqref="H83:H85">
    <cfRule type="expression" dxfId="138" priority="157" stopIfTrue="1">
      <formula>MOD($B83,2)=0</formula>
    </cfRule>
  </conditionalFormatting>
  <conditionalFormatting sqref="G81:G85">
    <cfRule type="expression" dxfId="137" priority="156" stopIfTrue="1">
      <formula>MOD($B81,2)=0</formula>
    </cfRule>
  </conditionalFormatting>
  <conditionalFormatting sqref="H81:H82">
    <cfRule type="expression" dxfId="136" priority="155" stopIfTrue="1">
      <formula>MOD($B81,2)=0</formula>
    </cfRule>
  </conditionalFormatting>
  <conditionalFormatting sqref="G86">
    <cfRule type="expression" dxfId="135" priority="154" stopIfTrue="1">
      <formula>MOD($B86,2)=0</formula>
    </cfRule>
  </conditionalFormatting>
  <conditionalFormatting sqref="H86">
    <cfRule type="expression" dxfId="134" priority="153" stopIfTrue="1">
      <formula>MOD($B86,2)=0</formula>
    </cfRule>
  </conditionalFormatting>
  <conditionalFormatting sqref="G87">
    <cfRule type="expression" dxfId="133" priority="152" stopIfTrue="1">
      <formula>MOD($B87,2)=0</formula>
    </cfRule>
  </conditionalFormatting>
  <conditionalFormatting sqref="H87">
    <cfRule type="expression" dxfId="132" priority="151" stopIfTrue="1">
      <formula>MOD($B87,2)=0</formula>
    </cfRule>
  </conditionalFormatting>
  <conditionalFormatting sqref="G88">
    <cfRule type="expression" dxfId="131" priority="150" stopIfTrue="1">
      <formula>MOD($B88,2)=0</formula>
    </cfRule>
  </conditionalFormatting>
  <conditionalFormatting sqref="H88">
    <cfRule type="expression" dxfId="130" priority="149" stopIfTrue="1">
      <formula>MOD($B88,2)=0</formula>
    </cfRule>
  </conditionalFormatting>
  <conditionalFormatting sqref="G89">
    <cfRule type="expression" dxfId="129" priority="148" stopIfTrue="1">
      <formula>MOD($B89,2)=0</formula>
    </cfRule>
  </conditionalFormatting>
  <conditionalFormatting sqref="H89">
    <cfRule type="expression" dxfId="128" priority="147" stopIfTrue="1">
      <formula>MOD($B89,2)=0</formula>
    </cfRule>
  </conditionalFormatting>
  <conditionalFormatting sqref="G90:G91">
    <cfRule type="expression" dxfId="127" priority="146" stopIfTrue="1">
      <formula>MOD($B90,2)=0</formula>
    </cfRule>
  </conditionalFormatting>
  <conditionalFormatting sqref="H90:H91">
    <cfRule type="expression" dxfId="126" priority="145" stopIfTrue="1">
      <formula>MOD($B90,2)=0</formula>
    </cfRule>
  </conditionalFormatting>
  <conditionalFormatting sqref="G92">
    <cfRule type="expression" dxfId="125" priority="144" stopIfTrue="1">
      <formula>MOD($B92,2)=0</formula>
    </cfRule>
  </conditionalFormatting>
  <conditionalFormatting sqref="H92">
    <cfRule type="expression" dxfId="124" priority="143" stopIfTrue="1">
      <formula>MOD($B92,2)=0</formula>
    </cfRule>
  </conditionalFormatting>
  <conditionalFormatting sqref="G93:G95">
    <cfRule type="expression" dxfId="123" priority="142" stopIfTrue="1">
      <formula>MOD($B93,2)=0</formula>
    </cfRule>
  </conditionalFormatting>
  <conditionalFormatting sqref="H93:H95">
    <cfRule type="expression" dxfId="122" priority="141" stopIfTrue="1">
      <formula>MOD($B93,2)=0</formula>
    </cfRule>
  </conditionalFormatting>
  <conditionalFormatting sqref="E102">
    <cfRule type="expression" dxfId="121" priority="140" stopIfTrue="1">
      <formula>MOD($B102,2)=0</formula>
    </cfRule>
  </conditionalFormatting>
  <conditionalFormatting sqref="E103:E112">
    <cfRule type="expression" dxfId="120" priority="139" stopIfTrue="1">
      <formula>MOD($B103,2)=0</formula>
    </cfRule>
  </conditionalFormatting>
  <conditionalFormatting sqref="E113">
    <cfRule type="expression" dxfId="119" priority="138" stopIfTrue="1">
      <formula>MOD($B113,2)=0</formula>
    </cfRule>
  </conditionalFormatting>
  <conditionalFormatting sqref="C102">
    <cfRule type="expression" dxfId="118" priority="137" stopIfTrue="1">
      <formula>MOD($B102,2)=0</formula>
    </cfRule>
  </conditionalFormatting>
  <conditionalFormatting sqref="C103">
    <cfRule type="expression" dxfId="117" priority="135" stopIfTrue="1">
      <formula>MOD($B103,2)=0</formula>
    </cfRule>
  </conditionalFormatting>
  <conditionalFormatting sqref="C104:C112">
    <cfRule type="expression" dxfId="116" priority="134" stopIfTrue="1">
      <formula>MOD($B104,2)=0</formula>
    </cfRule>
  </conditionalFormatting>
  <conditionalFormatting sqref="J84:J85">
    <cfRule type="expression" dxfId="115" priority="131" stopIfTrue="1">
      <formula>MOD($B84,2)=0</formula>
    </cfRule>
  </conditionalFormatting>
  <conditionalFormatting sqref="I84:I85">
    <cfRule type="expression" dxfId="114" priority="130" stopIfTrue="1">
      <formula>MOD($B84,2)=0</formula>
    </cfRule>
  </conditionalFormatting>
  <conditionalFormatting sqref="J89">
    <cfRule type="expression" dxfId="113" priority="121" stopIfTrue="1">
      <formula>MOD($B89,2)=0</formula>
    </cfRule>
  </conditionalFormatting>
  <conditionalFormatting sqref="I89">
    <cfRule type="expression" dxfId="112" priority="122" stopIfTrue="1">
      <formula>MOD($B89,2)=0</formula>
    </cfRule>
  </conditionalFormatting>
  <conditionalFormatting sqref="J94">
    <cfRule type="expression" dxfId="111" priority="115" stopIfTrue="1">
      <formula>MOD($B94,2)=0</formula>
    </cfRule>
  </conditionalFormatting>
  <conditionalFormatting sqref="F31:F41">
    <cfRule type="expression" dxfId="110" priority="114" stopIfTrue="1">
      <formula>MOD($B31,2)=0</formula>
    </cfRule>
  </conditionalFormatting>
  <conditionalFormatting sqref="I94">
    <cfRule type="expression" dxfId="109" priority="116" stopIfTrue="1">
      <formula>MOD($B94,2)=0</formula>
    </cfRule>
  </conditionalFormatting>
  <conditionalFormatting sqref="A145:A146">
    <cfRule type="expression" dxfId="108" priority="113" stopIfTrue="1">
      <formula>MOD($B145,2)=0</formula>
    </cfRule>
  </conditionalFormatting>
  <conditionalFormatting sqref="B145:H146">
    <cfRule type="expression" dxfId="107" priority="112" stopIfTrue="1">
      <formula>MOD($B145,2)=0</formula>
    </cfRule>
  </conditionalFormatting>
  <conditionalFormatting sqref="F148">
    <cfRule type="expression" dxfId="106" priority="106" stopIfTrue="1">
      <formula>MOD($B148,2)=0</formula>
    </cfRule>
  </conditionalFormatting>
  <conditionalFormatting sqref="A163:B165">
    <cfRule type="expression" dxfId="105" priority="104" stopIfTrue="1">
      <formula>MOD($B163,2)=0</formula>
    </cfRule>
  </conditionalFormatting>
  <conditionalFormatting sqref="A166:A185">
    <cfRule type="expression" dxfId="104" priority="103" stopIfTrue="1">
      <formula>MOD($B166,2)=0</formula>
    </cfRule>
  </conditionalFormatting>
  <conditionalFormatting sqref="G149:H149">
    <cfRule type="expression" dxfId="103" priority="102" stopIfTrue="1">
      <formula>MOD($B149,2)=0</formula>
    </cfRule>
  </conditionalFormatting>
  <conditionalFormatting sqref="M52:M60 I52:J54 I56:J60 J55">
    <cfRule type="expression" dxfId="102" priority="101" stopIfTrue="1">
      <formula>MOD($B52,2)=0</formula>
    </cfRule>
  </conditionalFormatting>
  <conditionalFormatting sqref="N52:N60">
    <cfRule type="expression" dxfId="101" priority="100" stopIfTrue="1">
      <formula>MOD($B52,2)=0</formula>
    </cfRule>
  </conditionalFormatting>
  <conditionalFormatting sqref="E53:E60">
    <cfRule type="expression" dxfId="100" priority="91" stopIfTrue="1">
      <formula>MOD($B53,2)=0</formula>
    </cfRule>
  </conditionalFormatting>
  <conditionalFormatting sqref="D57 B57">
    <cfRule type="expression" dxfId="99" priority="93" stopIfTrue="1">
      <formula>MOD($B57,2)=0</formula>
    </cfRule>
  </conditionalFormatting>
  <conditionalFormatting sqref="C57">
    <cfRule type="expression" dxfId="98" priority="92" stopIfTrue="1">
      <formula>MOD($B57,2)=0</formula>
    </cfRule>
  </conditionalFormatting>
  <conditionalFormatting sqref="A57">
    <cfRule type="expression" dxfId="97" priority="94" stopIfTrue="1">
      <formula>MOD($B57,2)=0</formula>
    </cfRule>
  </conditionalFormatting>
  <conditionalFormatting sqref="A58:A60 A52:A56">
    <cfRule type="expression" dxfId="96" priority="99" stopIfTrue="1">
      <formula>MOD($B52,2)=0</formula>
    </cfRule>
  </conditionalFormatting>
  <conditionalFormatting sqref="B52:B56 B58:B60 D58:D60 D53:D56 D52:F52 O52:O60 I52:L54 I56:L60 J55:L55">
    <cfRule type="expression" dxfId="95" priority="98" stopIfTrue="1">
      <formula>MOD($B52,2)=0</formula>
    </cfRule>
  </conditionalFormatting>
  <conditionalFormatting sqref="M52:M60">
    <cfRule type="expression" dxfId="94" priority="97" stopIfTrue="1">
      <formula>MOD($B52,2)=0</formula>
    </cfRule>
  </conditionalFormatting>
  <conditionalFormatting sqref="C52">
    <cfRule type="expression" dxfId="93" priority="96" stopIfTrue="1">
      <formula>MOD($B52,2)=0</formula>
    </cfRule>
  </conditionalFormatting>
  <conditionalFormatting sqref="C53:C56 C58:C60">
    <cfRule type="expression" dxfId="92" priority="95" stopIfTrue="1">
      <formula>MOD($B53,2)=0</formula>
    </cfRule>
  </conditionalFormatting>
  <conditionalFormatting sqref="G52:H60">
    <cfRule type="expression" dxfId="91" priority="90" stopIfTrue="1">
      <formula>MOD($B52,2)=0</formula>
    </cfRule>
  </conditionalFormatting>
  <conditionalFormatting sqref="G52:H60">
    <cfRule type="expression" dxfId="90" priority="89" stopIfTrue="1">
      <formula>MOD($B52,2)=0</formula>
    </cfRule>
  </conditionalFormatting>
  <conditionalFormatting sqref="F53:F60">
    <cfRule type="expression" dxfId="89" priority="88" stopIfTrue="1">
      <formula>MOD($B53,2)=0</formula>
    </cfRule>
  </conditionalFormatting>
  <conditionalFormatting sqref="F3">
    <cfRule type="expression" dxfId="88" priority="87" stopIfTrue="1">
      <formula>MOD($B3,2)=0</formula>
    </cfRule>
  </conditionalFormatting>
  <conditionalFormatting sqref="F4">
    <cfRule type="expression" dxfId="87" priority="86" stopIfTrue="1">
      <formula>MOD($B4,2)=0</formula>
    </cfRule>
  </conditionalFormatting>
  <conditionalFormatting sqref="F5">
    <cfRule type="expression" dxfId="86" priority="85" stopIfTrue="1">
      <formula>MOD($B5,2)=0</formula>
    </cfRule>
  </conditionalFormatting>
  <conditionalFormatting sqref="F6">
    <cfRule type="expression" dxfId="85" priority="84" stopIfTrue="1">
      <formula>MOD($B6,2)=0</formula>
    </cfRule>
  </conditionalFormatting>
  <conditionalFormatting sqref="F7">
    <cfRule type="expression" dxfId="84" priority="83" stopIfTrue="1">
      <formula>MOD($B7,2)=0</formula>
    </cfRule>
  </conditionalFormatting>
  <conditionalFormatting sqref="F8">
    <cfRule type="expression" dxfId="83" priority="82" stopIfTrue="1">
      <formula>MOD($B8,2)=0</formula>
    </cfRule>
  </conditionalFormatting>
  <conditionalFormatting sqref="F9">
    <cfRule type="expression" dxfId="82" priority="81" stopIfTrue="1">
      <formula>MOD($B9,2)=0</formula>
    </cfRule>
  </conditionalFormatting>
  <conditionalFormatting sqref="F10">
    <cfRule type="expression" dxfId="81" priority="80" stopIfTrue="1">
      <formula>MOD($B10,2)=0</formula>
    </cfRule>
  </conditionalFormatting>
  <conditionalFormatting sqref="F26">
    <cfRule type="expression" dxfId="80" priority="63" stopIfTrue="1">
      <formula>MOD($B26,2)=0</formula>
    </cfRule>
  </conditionalFormatting>
  <conditionalFormatting sqref="F11">
    <cfRule type="expression" dxfId="79" priority="78" stopIfTrue="1">
      <formula>MOD($B11,2)=0</formula>
    </cfRule>
  </conditionalFormatting>
  <conditionalFormatting sqref="F12">
    <cfRule type="expression" dxfId="78" priority="77" stopIfTrue="1">
      <formula>MOD($B12,2)=0</formula>
    </cfRule>
  </conditionalFormatting>
  <conditionalFormatting sqref="F13">
    <cfRule type="expression" dxfId="77" priority="76" stopIfTrue="1">
      <formula>MOD($B13,2)=0</formula>
    </cfRule>
  </conditionalFormatting>
  <conditionalFormatting sqref="F15">
    <cfRule type="expression" dxfId="76" priority="75" stopIfTrue="1">
      <formula>MOD($B15,2)=0</formula>
    </cfRule>
  </conditionalFormatting>
  <conditionalFormatting sqref="F27">
    <cfRule type="expression" dxfId="75" priority="74" stopIfTrue="1">
      <formula>MOD($B27,2)=0</formula>
    </cfRule>
  </conditionalFormatting>
  <conditionalFormatting sqref="F16">
    <cfRule type="expression" dxfId="74" priority="73" stopIfTrue="1">
      <formula>MOD($B16,2)=0</formula>
    </cfRule>
  </conditionalFormatting>
  <conditionalFormatting sqref="F17">
    <cfRule type="expression" dxfId="73" priority="72" stopIfTrue="1">
      <formula>MOD($B17,2)=0</formula>
    </cfRule>
  </conditionalFormatting>
  <conditionalFormatting sqref="F18">
    <cfRule type="expression" dxfId="72" priority="71" stopIfTrue="1">
      <formula>MOD($B18,2)=0</formula>
    </cfRule>
  </conditionalFormatting>
  <conditionalFormatting sqref="F19">
    <cfRule type="expression" dxfId="71" priority="70" stopIfTrue="1">
      <formula>MOD($B19,2)=0</formula>
    </cfRule>
  </conditionalFormatting>
  <conditionalFormatting sqref="F20">
    <cfRule type="expression" dxfId="70" priority="69" stopIfTrue="1">
      <formula>MOD($B20,2)=0</formula>
    </cfRule>
  </conditionalFormatting>
  <conditionalFormatting sqref="F21">
    <cfRule type="expression" dxfId="69" priority="68" stopIfTrue="1">
      <formula>MOD($B21,2)=0</formula>
    </cfRule>
  </conditionalFormatting>
  <conditionalFormatting sqref="F22">
    <cfRule type="expression" dxfId="68" priority="67" stopIfTrue="1">
      <formula>MOD($B22,2)=0</formula>
    </cfRule>
  </conditionalFormatting>
  <conditionalFormatting sqref="F23">
    <cfRule type="expression" dxfId="67" priority="66" stopIfTrue="1">
      <formula>MOD($B23,2)=0</formula>
    </cfRule>
  </conditionalFormatting>
  <conditionalFormatting sqref="F24">
    <cfRule type="expression" dxfId="66" priority="65" stopIfTrue="1">
      <formula>MOD($B24,2)=0</formula>
    </cfRule>
  </conditionalFormatting>
  <conditionalFormatting sqref="F25">
    <cfRule type="expression" dxfId="65" priority="64" stopIfTrue="1">
      <formula>MOD($B25,2)=0</formula>
    </cfRule>
  </conditionalFormatting>
  <conditionalFormatting sqref="I43:J50">
    <cfRule type="expression" dxfId="64" priority="62" stopIfTrue="1">
      <formula>MOD($B43,2)=0</formula>
    </cfRule>
  </conditionalFormatting>
  <conditionalFormatting sqref="I43:J50">
    <cfRule type="expression" dxfId="63" priority="61" stopIfTrue="1">
      <formula>MOD($B43,2)=0</formula>
    </cfRule>
  </conditionalFormatting>
  <conditionalFormatting sqref="I61">
    <cfRule type="expression" dxfId="62" priority="60" stopIfTrue="1">
      <formula>MOD($B61,2)=0</formula>
    </cfRule>
  </conditionalFormatting>
  <conditionalFormatting sqref="I62 I64">
    <cfRule type="expression" dxfId="61" priority="59" stopIfTrue="1">
      <formula>MOD($B62,2)=0</formula>
    </cfRule>
  </conditionalFormatting>
  <conditionalFormatting sqref="J61 J63 J65">
    <cfRule type="expression" dxfId="60" priority="58" stopIfTrue="1">
      <formula>MOD($B61,2)=0</formula>
    </cfRule>
  </conditionalFormatting>
  <conditionalFormatting sqref="J62">
    <cfRule type="expression" dxfId="59" priority="57" stopIfTrue="1">
      <formula>MOD($B62,2)=0</formula>
    </cfRule>
  </conditionalFormatting>
  <conditionalFormatting sqref="I63">
    <cfRule type="expression" dxfId="58" priority="56" stopIfTrue="1">
      <formula>MOD($B63,2)=0</formula>
    </cfRule>
  </conditionalFormatting>
  <conditionalFormatting sqref="J64">
    <cfRule type="expression" dxfId="57" priority="55" stopIfTrue="1">
      <formula>MOD($B64,2)=0</formula>
    </cfRule>
  </conditionalFormatting>
  <conditionalFormatting sqref="I65">
    <cfRule type="expression" dxfId="56" priority="54" stopIfTrue="1">
      <formula>MOD($B65,2)=0</formula>
    </cfRule>
  </conditionalFormatting>
  <conditionalFormatting sqref="I67:I71">
    <cfRule type="expression" dxfId="55" priority="53" stopIfTrue="1">
      <formula>MOD($B67,2)=0</formula>
    </cfRule>
  </conditionalFormatting>
  <conditionalFormatting sqref="J67:J70">
    <cfRule type="expression" dxfId="54" priority="52" stopIfTrue="1">
      <formula>MOD($B67,2)=0</formula>
    </cfRule>
  </conditionalFormatting>
  <conditionalFormatting sqref="I80">
    <cfRule type="expression" dxfId="53" priority="51" stopIfTrue="1">
      <formula>MOD($B80,2)=0</formula>
    </cfRule>
  </conditionalFormatting>
  <conditionalFormatting sqref="I81:I83">
    <cfRule type="expression" dxfId="52" priority="50" stopIfTrue="1">
      <formula>MOD($B81,2)=0</formula>
    </cfRule>
  </conditionalFormatting>
  <conditionalFormatting sqref="J71 J80">
    <cfRule type="expression" dxfId="51" priority="49" stopIfTrue="1">
      <formula>MOD($B71,2)=0</formula>
    </cfRule>
  </conditionalFormatting>
  <conditionalFormatting sqref="J81:J83">
    <cfRule type="expression" dxfId="50" priority="48" stopIfTrue="1">
      <formula>MOD($B81,2)=0</formula>
    </cfRule>
  </conditionalFormatting>
  <conditionalFormatting sqref="A72:H72 K72:O72">
    <cfRule type="expression" dxfId="49" priority="47" stopIfTrue="1">
      <formula>MOD($B72,2)=0</formula>
    </cfRule>
  </conditionalFormatting>
  <conditionalFormatting sqref="C73">
    <cfRule type="expression" dxfId="48" priority="45" stopIfTrue="1">
      <formula>MOD($B73,2)=0</formula>
    </cfRule>
  </conditionalFormatting>
  <conditionalFormatting sqref="I72">
    <cfRule type="expression" dxfId="47" priority="36" stopIfTrue="1">
      <formula>MOD($B72,2)=0</formula>
    </cfRule>
  </conditionalFormatting>
  <conditionalFormatting sqref="D101 F101:H101 I100:J101 L100:O101 B100:B101">
    <cfRule type="expression" dxfId="46" priority="26" stopIfTrue="1">
      <formula>MOD($B100,2)=0</formula>
    </cfRule>
  </conditionalFormatting>
  <conditionalFormatting sqref="C101">
    <cfRule type="expression" dxfId="45" priority="25" stopIfTrue="1">
      <formula>MOD($B101,2)=0</formula>
    </cfRule>
  </conditionalFormatting>
  <conditionalFormatting sqref="E101">
    <cfRule type="expression" dxfId="44" priority="24" stopIfTrue="1">
      <formula>MOD($B101,2)=0</formula>
    </cfRule>
  </conditionalFormatting>
  <conditionalFormatting sqref="D100 F100:H100">
    <cfRule type="expression" dxfId="43" priority="23" stopIfTrue="1">
      <formula>MOD($B100,2)=0</formula>
    </cfRule>
  </conditionalFormatting>
  <conditionalFormatting sqref="C100">
    <cfRule type="expression" dxfId="42" priority="22" stopIfTrue="1">
      <formula>MOD($B100,2)=0</formula>
    </cfRule>
  </conditionalFormatting>
  <conditionalFormatting sqref="E100">
    <cfRule type="expression" dxfId="41" priority="21" stopIfTrue="1">
      <formula>MOD($B100,2)=0</formula>
    </cfRule>
  </conditionalFormatting>
  <conditionalFormatting sqref="G73:H73">
    <cfRule type="expression" dxfId="40" priority="27" stopIfTrue="1">
      <formula>MOD($B73,2)=0</formula>
    </cfRule>
  </conditionalFormatting>
  <conditionalFormatting sqref="K100:K129">
    <cfRule type="expression" dxfId="39" priority="20" stopIfTrue="1">
      <formula>MOD($B100,2)=0</formula>
    </cfRule>
  </conditionalFormatting>
  <conditionalFormatting sqref="I55">
    <cfRule type="expression" dxfId="38" priority="19" stopIfTrue="1">
      <formula>MOD($B55,2)=0</formula>
    </cfRule>
  </conditionalFormatting>
  <conditionalFormatting sqref="I55">
    <cfRule type="expression" dxfId="37" priority="18" stopIfTrue="1">
      <formula>MOD($B55,2)=0</formula>
    </cfRule>
  </conditionalFormatting>
  <conditionalFormatting sqref="J72">
    <cfRule type="expression" dxfId="36" priority="17" stopIfTrue="1">
      <formula>MOD($B72,2)=0</formula>
    </cfRule>
  </conditionalFormatting>
  <conditionalFormatting sqref="I73:I79">
    <cfRule type="expression" dxfId="35" priority="16" stopIfTrue="1">
      <formula>MOD($B73,2)=0</formula>
    </cfRule>
  </conditionalFormatting>
  <conditionalFormatting sqref="J73:J79">
    <cfRule type="expression" dxfId="34" priority="15" stopIfTrue="1">
      <formula>MOD($B73,2)=0</formula>
    </cfRule>
  </conditionalFormatting>
  <conditionalFormatting sqref="I86">
    <cfRule type="expression" dxfId="33" priority="14" stopIfTrue="1">
      <formula>MOD($B86,2)=0</formula>
    </cfRule>
  </conditionalFormatting>
  <conditionalFormatting sqref="J86">
    <cfRule type="expression" dxfId="32" priority="13" stopIfTrue="1">
      <formula>MOD($B86,2)=0</formula>
    </cfRule>
  </conditionalFormatting>
  <conditionalFormatting sqref="I87:I88">
    <cfRule type="expression" dxfId="31" priority="12" stopIfTrue="1">
      <formula>MOD($B87,2)=0</formula>
    </cfRule>
  </conditionalFormatting>
  <conditionalFormatting sqref="J87:J88">
    <cfRule type="expression" dxfId="30" priority="11" stopIfTrue="1">
      <formula>MOD($B87,2)=0</formula>
    </cfRule>
  </conditionalFormatting>
  <conditionalFormatting sqref="I92:J93">
    <cfRule type="expression" dxfId="29" priority="8" stopIfTrue="1">
      <formula>MOD($B92,2)=0</formula>
    </cfRule>
  </conditionalFormatting>
  <conditionalFormatting sqref="J90:J91">
    <cfRule type="expression" dxfId="28" priority="6" stopIfTrue="1">
      <formula>MOD($B90,2)=0</formula>
    </cfRule>
  </conditionalFormatting>
  <conditionalFormatting sqref="I90:I91">
    <cfRule type="expression" dxfId="27" priority="7" stopIfTrue="1">
      <formula>MOD($B90,2)=0</formula>
    </cfRule>
  </conditionalFormatting>
  <conditionalFormatting sqref="J95">
    <cfRule type="expression" dxfId="26" priority="4" stopIfTrue="1">
      <formula>MOD($B95,2)=0</formula>
    </cfRule>
  </conditionalFormatting>
  <conditionalFormatting sqref="I95">
    <cfRule type="expression" dxfId="25" priority="5" stopIfTrue="1">
      <formula>MOD($B95,2)=0</formula>
    </cfRule>
  </conditionalFormatting>
  <conditionalFormatting sqref="J66">
    <cfRule type="expression" dxfId="24" priority="3" stopIfTrue="1">
      <formula>MOD($B66,2)=0</formula>
    </cfRule>
  </conditionalFormatting>
  <conditionalFormatting sqref="A100">
    <cfRule type="expression" dxfId="23" priority="2" stopIfTrue="1">
      <formula>MOD($B100,2)=0</formula>
    </cfRule>
  </conditionalFormatting>
  <conditionalFormatting sqref="A101">
    <cfRule type="expression" dxfId="22" priority="1" stopIfTrue="1">
      <formula>MOD($B101,2)=0</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Process!$C$2:$C$14</xm:f>
          </x14:formula1>
          <xm:sqref>C1:C99 C102:C1048576</xm:sqref>
        </x14:dataValidation>
        <x14:dataValidation type="list" allowBlank="1" showInputMessage="1" showErrorMessage="1">
          <x14:formula1>
            <xm:f>[1]Process!#REF!</xm:f>
          </x14:formula1>
          <xm:sqref>C100:C101</xm:sqref>
        </x14:dataValidation>
        <x14:dataValidation type="list" allowBlank="1" showInputMessage="1" showErrorMessage="1">
          <x14:formula1>
            <xm:f>'Kinara Project Plan'!$B$4:$B$27</xm:f>
          </x14:formula1>
          <xm:sqref>A186:A1048576 A2:A150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B2:K130"/>
  <sheetViews>
    <sheetView workbookViewId="0">
      <selection activeCell="E124" sqref="E124"/>
    </sheetView>
  </sheetViews>
  <sheetFormatPr defaultRowHeight="15" x14ac:dyDescent="0.25"/>
  <cols>
    <col min="2" max="2" width="16.28515625" customWidth="1"/>
  </cols>
  <sheetData>
    <row r="2" spans="2:2" x14ac:dyDescent="0.25">
      <c r="B2" s="9" t="s">
        <v>187</v>
      </c>
    </row>
    <row r="3" spans="2:2" x14ac:dyDescent="0.25">
      <c r="B3" s="7" t="s">
        <v>60</v>
      </c>
    </row>
    <row r="4" spans="2:2" x14ac:dyDescent="0.25">
      <c r="B4" s="8" t="s">
        <v>188</v>
      </c>
    </row>
    <row r="83" spans="8:8" x14ac:dyDescent="0.25">
      <c r="H83" s="72">
        <v>42607</v>
      </c>
    </row>
    <row r="84" spans="8:8" x14ac:dyDescent="0.25">
      <c r="H84" s="72">
        <v>42607</v>
      </c>
    </row>
    <row r="85" spans="8:8" x14ac:dyDescent="0.25">
      <c r="H85" s="72">
        <v>42607</v>
      </c>
    </row>
    <row r="86" spans="8:8" x14ac:dyDescent="0.25">
      <c r="H86" s="72">
        <v>42607</v>
      </c>
    </row>
    <row r="87" spans="8:8" x14ac:dyDescent="0.25">
      <c r="H87" s="72">
        <v>42607</v>
      </c>
    </row>
    <row r="88" spans="8:8" x14ac:dyDescent="0.25">
      <c r="H88" s="72">
        <v>42607</v>
      </c>
    </row>
    <row r="89" spans="8:8" x14ac:dyDescent="0.25">
      <c r="H89" s="72">
        <v>42607</v>
      </c>
    </row>
    <row r="90" spans="8:8" x14ac:dyDescent="0.25">
      <c r="H90" s="72">
        <v>42607</v>
      </c>
    </row>
    <row r="91" spans="8:8" x14ac:dyDescent="0.25">
      <c r="H91" s="72">
        <v>42607</v>
      </c>
    </row>
    <row r="92" spans="8:8" x14ac:dyDescent="0.25">
      <c r="H92" s="72">
        <v>42607</v>
      </c>
    </row>
    <row r="93" spans="8:8" x14ac:dyDescent="0.25">
      <c r="H93" s="72">
        <v>42607</v>
      </c>
    </row>
    <row r="94" spans="8:8" x14ac:dyDescent="0.25">
      <c r="H94" s="72">
        <v>42607</v>
      </c>
    </row>
    <row r="95" spans="8:8" x14ac:dyDescent="0.25">
      <c r="H95" s="72">
        <v>42607</v>
      </c>
    </row>
    <row r="96" spans="8:8" x14ac:dyDescent="0.25">
      <c r="H96" s="72">
        <v>42607</v>
      </c>
    </row>
    <row r="97" spans="8:8" x14ac:dyDescent="0.25">
      <c r="H97" s="72">
        <v>42607</v>
      </c>
    </row>
    <row r="98" spans="8:8" x14ac:dyDescent="0.25">
      <c r="H98" s="72">
        <v>42607</v>
      </c>
    </row>
    <row r="99" spans="8:8" x14ac:dyDescent="0.25">
      <c r="H99" s="72">
        <v>42607</v>
      </c>
    </row>
    <row r="100" spans="8:8" x14ac:dyDescent="0.25">
      <c r="H100" s="72">
        <v>42607</v>
      </c>
    </row>
    <row r="101" spans="8:8" x14ac:dyDescent="0.25">
      <c r="H101" s="72">
        <v>42607</v>
      </c>
    </row>
    <row r="102" spans="8:8" x14ac:dyDescent="0.25">
      <c r="H102" s="72">
        <v>42607</v>
      </c>
    </row>
    <row r="103" spans="8:8" x14ac:dyDescent="0.25">
      <c r="H103" s="72">
        <v>42607</v>
      </c>
    </row>
    <row r="104" spans="8:8" x14ac:dyDescent="0.25">
      <c r="H104" s="72">
        <v>42607</v>
      </c>
    </row>
    <row r="105" spans="8:8" x14ac:dyDescent="0.25">
      <c r="H105" s="72">
        <v>42607</v>
      </c>
    </row>
    <row r="106" spans="8:8" x14ac:dyDescent="0.25">
      <c r="H106" s="72">
        <v>42607</v>
      </c>
    </row>
    <row r="119" spans="7:11" x14ac:dyDescent="0.25">
      <c r="G119" s="73">
        <v>42606</v>
      </c>
      <c r="H119" s="73">
        <v>42607</v>
      </c>
    </row>
    <row r="120" spans="7:11" x14ac:dyDescent="0.25">
      <c r="G120" s="73">
        <v>42608</v>
      </c>
      <c r="H120" s="73">
        <v>42616</v>
      </c>
      <c r="K120">
        <v>14</v>
      </c>
    </row>
    <row r="121" spans="7:11" x14ac:dyDescent="0.25">
      <c r="G121" s="73">
        <v>42608</v>
      </c>
      <c r="H121" s="73">
        <v>42616</v>
      </c>
      <c r="I121" s="10"/>
      <c r="J121" s="10"/>
      <c r="K121" s="10">
        <v>14</v>
      </c>
    </row>
    <row r="122" spans="7:11" x14ac:dyDescent="0.25">
      <c r="G122" s="72">
        <v>42611</v>
      </c>
      <c r="H122" s="72">
        <v>42616</v>
      </c>
    </row>
    <row r="129" spans="7:8" x14ac:dyDescent="0.25">
      <c r="G129" s="72">
        <v>42618</v>
      </c>
      <c r="H129" s="72">
        <v>42641</v>
      </c>
    </row>
    <row r="130" spans="7:8" x14ac:dyDescent="0.25">
      <c r="G130" s="72">
        <v>42642</v>
      </c>
      <c r="H130" s="72">
        <v>42642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3"/>
  <sheetViews>
    <sheetView workbookViewId="0">
      <selection activeCell="E2" sqref="E2"/>
    </sheetView>
  </sheetViews>
  <sheetFormatPr defaultRowHeight="15" x14ac:dyDescent="0.25"/>
  <cols>
    <col min="1" max="1" width="7.28515625" bestFit="1" customWidth="1"/>
    <col min="2" max="2" width="22.85546875" bestFit="1" customWidth="1"/>
    <col min="3" max="3" width="8.28515625" bestFit="1" customWidth="1"/>
    <col min="4" max="4" width="19.5703125" bestFit="1" customWidth="1"/>
    <col min="5" max="5" width="62.28515625" bestFit="1" customWidth="1"/>
    <col min="6" max="6" width="10.7109375" customWidth="1"/>
    <col min="7" max="7" width="10.42578125" bestFit="1" customWidth="1"/>
  </cols>
  <sheetData>
    <row r="1" spans="1:10" ht="24" x14ac:dyDescent="0.25">
      <c r="A1" s="11" t="s">
        <v>125</v>
      </c>
      <c r="B1" s="15" t="s">
        <v>127</v>
      </c>
      <c r="C1" s="11" t="s">
        <v>126</v>
      </c>
      <c r="D1" s="15" t="s">
        <v>20</v>
      </c>
      <c r="E1" s="11" t="s">
        <v>128</v>
      </c>
      <c r="F1" s="11" t="s">
        <v>50</v>
      </c>
      <c r="G1" s="86" t="s">
        <v>234</v>
      </c>
      <c r="H1" s="86" t="s">
        <v>235</v>
      </c>
      <c r="I1" s="86" t="s">
        <v>123</v>
      </c>
      <c r="J1" s="86" t="s">
        <v>124</v>
      </c>
    </row>
    <row r="2" spans="1:10" x14ac:dyDescent="0.25">
      <c r="A2" s="89" t="s">
        <v>148</v>
      </c>
      <c r="B2" s="90" t="str">
        <f>IF(A2="","",VLOOKUP(A2,'Kinara Project Plan'!$B$4:$C$27,2,FALSE))</f>
        <v>UI Design Development</v>
      </c>
      <c r="C2" s="89" t="s">
        <v>85</v>
      </c>
      <c r="D2" s="90" t="str">
        <f>IF(C2="","",VLOOKUP(C2,Process!$C$2:$D$14,2))</f>
        <v>Loan Booking</v>
      </c>
      <c r="E2" s="89" t="s">
        <v>392</v>
      </c>
      <c r="F2" s="89" t="s">
        <v>239</v>
      </c>
      <c r="G2" s="73">
        <v>42601</v>
      </c>
    </row>
    <row r="3" spans="1:10" x14ac:dyDescent="0.25">
      <c r="A3" s="89" t="s">
        <v>148</v>
      </c>
      <c r="B3" s="90" t="str">
        <f>IF(A3="","",VLOOKUP(A3,'Kinara Project Plan'!$B$4:$C$27,2,FALSE))</f>
        <v>UI Design Development</v>
      </c>
      <c r="C3" s="89" t="s">
        <v>85</v>
      </c>
      <c r="D3" s="90" t="str">
        <f>IF(C3="","",VLOOKUP(C3,Process!$C$2:$D$14,2))</f>
        <v>Loan Booking</v>
      </c>
      <c r="E3" s="89" t="s">
        <v>241</v>
      </c>
      <c r="F3" s="89" t="s">
        <v>239</v>
      </c>
    </row>
    <row r="4" spans="1:10" x14ac:dyDescent="0.25">
      <c r="A4" s="89" t="s">
        <v>148</v>
      </c>
      <c r="B4" s="90" t="str">
        <f>IF(A4="","",VLOOKUP(A4,'Kinara Project Plan'!$B$4:$C$27,2,FALSE))</f>
        <v>UI Design Development</v>
      </c>
      <c r="C4" s="89" t="s">
        <v>85</v>
      </c>
      <c r="D4" s="90" t="str">
        <f>IF(C4="","",VLOOKUP(C4,Process!$C$2:$D$14,2))</f>
        <v>Loan Booking</v>
      </c>
      <c r="E4" s="89" t="s">
        <v>242</v>
      </c>
      <c r="F4" s="89" t="s">
        <v>239</v>
      </c>
    </row>
    <row r="5" spans="1:10" x14ac:dyDescent="0.25">
      <c r="A5" s="89" t="s">
        <v>148</v>
      </c>
      <c r="B5" s="90" t="str">
        <f>IF(A5="","",VLOOKUP(A5,'Kinara Project Plan'!$B$4:$C$27,2,FALSE))</f>
        <v>UI Design Development</v>
      </c>
      <c r="C5" s="89" t="s">
        <v>85</v>
      </c>
      <c r="D5" s="90" t="str">
        <f>IF(C5="","",VLOOKUP(C5,Process!$C$2:$D$14,2))</f>
        <v>Loan Booking</v>
      </c>
      <c r="E5" s="89" t="s">
        <v>243</v>
      </c>
      <c r="F5" s="89" t="s">
        <v>239</v>
      </c>
    </row>
    <row r="6" spans="1:10" x14ac:dyDescent="0.25">
      <c r="A6" s="89" t="s">
        <v>148</v>
      </c>
      <c r="B6" s="90" t="str">
        <f>IF(A6="","",VLOOKUP(A6,'Kinara Project Plan'!$B$4:$C$27,2,FALSE))</f>
        <v>UI Design Development</v>
      </c>
      <c r="C6" s="89" t="s">
        <v>85</v>
      </c>
      <c r="D6" s="90" t="str">
        <f>IF(C6="","",VLOOKUP(C6,Process!$C$2:$D$14,2))</f>
        <v>Loan Booking</v>
      </c>
      <c r="E6" s="89" t="s">
        <v>244</v>
      </c>
      <c r="F6" s="89" t="s">
        <v>239</v>
      </c>
    </row>
    <row r="7" spans="1:10" x14ac:dyDescent="0.25">
      <c r="A7" s="89" t="s">
        <v>148</v>
      </c>
      <c r="B7" s="90" t="str">
        <f>IF(A7="","",VLOOKUP(A7,'Kinara Project Plan'!$B$4:$C$27,2,FALSE))</f>
        <v>UI Design Development</v>
      </c>
      <c r="C7" s="89" t="s">
        <v>85</v>
      </c>
      <c r="D7" s="90" t="str">
        <f>IF(C7="","",VLOOKUP(C7,Process!$C$2:$D$14,2))</f>
        <v>Loan Booking</v>
      </c>
      <c r="E7" s="89" t="s">
        <v>371</v>
      </c>
      <c r="F7" s="89" t="s">
        <v>239</v>
      </c>
    </row>
    <row r="8" spans="1:10" x14ac:dyDescent="0.25">
      <c r="A8" s="89" t="s">
        <v>148</v>
      </c>
      <c r="B8" s="90" t="str">
        <f>IF(A8="","",VLOOKUP(A8,'Kinara Project Plan'!$B$4:$C$27,2,FALSE))</f>
        <v>UI Design Development</v>
      </c>
      <c r="C8" s="89" t="s">
        <v>85</v>
      </c>
      <c r="D8" s="90" t="str">
        <f>IF(C8="","",VLOOKUP(C8,Process!$C$2:$D$14,2))</f>
        <v>Loan Booking</v>
      </c>
      <c r="E8" s="89" t="s">
        <v>245</v>
      </c>
      <c r="F8" s="89" t="s">
        <v>239</v>
      </c>
    </row>
    <row r="9" spans="1:10" x14ac:dyDescent="0.25">
      <c r="A9" s="89" t="s">
        <v>148</v>
      </c>
      <c r="B9" s="90" t="str">
        <f>IF(A9="","",VLOOKUP(A9,'Kinara Project Plan'!$B$4:$C$27,2,FALSE))</f>
        <v>UI Design Development</v>
      </c>
      <c r="C9" s="89" t="s">
        <v>85</v>
      </c>
      <c r="D9" s="90" t="str">
        <f>IF(C9="","",VLOOKUP(C9,Process!$C$2:$D$14,2))</f>
        <v>Loan Booking</v>
      </c>
      <c r="E9" s="89" t="s">
        <v>246</v>
      </c>
      <c r="F9" s="89" t="s">
        <v>239</v>
      </c>
    </row>
    <row r="10" spans="1:10" x14ac:dyDescent="0.25">
      <c r="A10" s="89" t="s">
        <v>148</v>
      </c>
      <c r="B10" s="90" t="str">
        <f>IF(A10="","",VLOOKUP(A10,'Kinara Project Plan'!$B$4:$C$27,2,FALSE))</f>
        <v>UI Design Development</v>
      </c>
      <c r="C10" s="89" t="s">
        <v>85</v>
      </c>
      <c r="D10" s="90" t="str">
        <f>IF(C10="","",VLOOKUP(C10,Process!$C$2:$D$14,2))</f>
        <v>Loan Booking</v>
      </c>
      <c r="E10" s="89" t="s">
        <v>247</v>
      </c>
      <c r="F10" s="89" t="s">
        <v>239</v>
      </c>
    </row>
    <row r="11" spans="1:10" x14ac:dyDescent="0.25">
      <c r="A11" s="89" t="s">
        <v>148</v>
      </c>
      <c r="B11" s="90" t="str">
        <f>IF(A11="","",VLOOKUP(A11,'Kinara Project Plan'!$B$4:$C$27,2,FALSE))</f>
        <v>UI Design Development</v>
      </c>
      <c r="C11" s="89" t="s">
        <v>85</v>
      </c>
      <c r="D11" s="90" t="str">
        <f>IF(C11="","",VLOOKUP(C11,Process!$C$2:$D$14,2))</f>
        <v>Loan Booking</v>
      </c>
      <c r="E11" s="89" t="s">
        <v>248</v>
      </c>
      <c r="F11" s="89" t="s">
        <v>239</v>
      </c>
    </row>
    <row r="12" spans="1:10" x14ac:dyDescent="0.25">
      <c r="A12" s="89" t="s">
        <v>148</v>
      </c>
      <c r="B12" s="90" t="str">
        <f>IF(A12="","",VLOOKUP(A12,'Kinara Project Plan'!$B$4:$C$27,2,FALSE))</f>
        <v>UI Design Development</v>
      </c>
      <c r="C12" s="89" t="s">
        <v>85</v>
      </c>
      <c r="D12" s="90" t="str">
        <f>IF(C12="","",VLOOKUP(C12,Process!$C$2:$D$14,2))</f>
        <v>Loan Booking</v>
      </c>
      <c r="E12" s="89" t="s">
        <v>249</v>
      </c>
      <c r="F12" s="89" t="s">
        <v>239</v>
      </c>
    </row>
    <row r="13" spans="1:10" x14ac:dyDescent="0.25">
      <c r="A13" s="89" t="s">
        <v>148</v>
      </c>
      <c r="B13" s="90" t="str">
        <f>IF(A13="","",VLOOKUP(A13,'Kinara Project Plan'!$B$4:$C$27,2,FALSE))</f>
        <v>UI Design Development</v>
      </c>
      <c r="C13" s="89" t="s">
        <v>85</v>
      </c>
      <c r="D13" s="90" t="str">
        <f>IF(C13="","",VLOOKUP(C13,Process!$C$2:$D$14,2))</f>
        <v>Loan Booking</v>
      </c>
      <c r="E13" s="89" t="s">
        <v>361</v>
      </c>
      <c r="F13" s="89" t="s">
        <v>239</v>
      </c>
    </row>
    <row r="14" spans="1:10" x14ac:dyDescent="0.25">
      <c r="A14" s="89" t="s">
        <v>148</v>
      </c>
      <c r="B14" s="90" t="str">
        <f>IF(A14="","",VLOOKUP(A14,'Kinara Project Plan'!$B$4:$C$27,2,FALSE))</f>
        <v>UI Design Development</v>
      </c>
      <c r="C14" s="89" t="s">
        <v>85</v>
      </c>
      <c r="D14" s="90" t="str">
        <f>IF(C14="","",VLOOKUP(C14,Process!$C$2:$D$14,2))</f>
        <v>Loan Booking</v>
      </c>
      <c r="E14" s="89" t="s">
        <v>362</v>
      </c>
      <c r="F14" s="89" t="s">
        <v>239</v>
      </c>
    </row>
    <row r="15" spans="1:10" x14ac:dyDescent="0.25">
      <c r="A15" s="89" t="s">
        <v>148</v>
      </c>
      <c r="B15" s="90" t="str">
        <f>IF(A15="","",VLOOKUP(A15,'Kinara Project Plan'!$B$4:$C$27,2,FALSE))</f>
        <v>UI Design Development</v>
      </c>
      <c r="C15" s="89" t="s">
        <v>85</v>
      </c>
      <c r="D15" s="90" t="str">
        <f>IF(C15="","",VLOOKUP(C15,Process!$C$2:$D$14,2))</f>
        <v>Loan Booking</v>
      </c>
      <c r="E15" s="89" t="s">
        <v>363</v>
      </c>
      <c r="F15" s="89" t="s">
        <v>239</v>
      </c>
    </row>
    <row r="16" spans="1:10" x14ac:dyDescent="0.25">
      <c r="A16" s="89" t="s">
        <v>148</v>
      </c>
      <c r="B16" s="90" t="str">
        <f>IF(A16="","",VLOOKUP(A16,'Kinara Project Plan'!$B$4:$C$27,2,FALSE))</f>
        <v>UI Design Development</v>
      </c>
      <c r="C16" s="89" t="s">
        <v>85</v>
      </c>
      <c r="D16" s="90" t="str">
        <f>IF(C16="","",VLOOKUP(C16,Process!$C$2:$D$14,2))</f>
        <v>Loan Booking</v>
      </c>
      <c r="E16" s="89" t="s">
        <v>364</v>
      </c>
      <c r="F16" s="89" t="s">
        <v>239</v>
      </c>
    </row>
    <row r="17" spans="1:6" x14ac:dyDescent="0.25">
      <c r="A17" s="89" t="s">
        <v>148</v>
      </c>
      <c r="B17" s="90" t="str">
        <f>IF(A17="","",VLOOKUP(A17,'Kinara Project Plan'!$B$4:$C$27,2,FALSE))</f>
        <v>UI Design Development</v>
      </c>
      <c r="C17" s="89" t="s">
        <v>85</v>
      </c>
      <c r="D17" s="90" t="str">
        <f>IF(C17="","",VLOOKUP(C17,Process!$C$2:$D$14,2))</f>
        <v>Loan Booking</v>
      </c>
      <c r="E17" s="89" t="s">
        <v>365</v>
      </c>
      <c r="F17" s="89" t="s">
        <v>239</v>
      </c>
    </row>
    <row r="18" spans="1:6" x14ac:dyDescent="0.25">
      <c r="A18" s="89" t="s">
        <v>148</v>
      </c>
      <c r="B18" s="90" t="str">
        <f>IF(A18="","",VLOOKUP(A18,'Kinara Project Plan'!$B$4:$C$27,2,FALSE))</f>
        <v>UI Design Development</v>
      </c>
      <c r="C18" s="89" t="s">
        <v>85</v>
      </c>
      <c r="D18" s="90" t="str">
        <f>IF(C18="","",VLOOKUP(C18,Process!$C$2:$D$14,2))</f>
        <v>Loan Booking</v>
      </c>
      <c r="E18" s="89" t="s">
        <v>366</v>
      </c>
      <c r="F18" s="89" t="s">
        <v>239</v>
      </c>
    </row>
    <row r="19" spans="1:6" x14ac:dyDescent="0.25">
      <c r="A19" s="89" t="s">
        <v>148</v>
      </c>
      <c r="B19" s="90" t="str">
        <f>IF(A19="","",VLOOKUP(A19,'Kinara Project Plan'!$B$4:$C$27,2,FALSE))</f>
        <v>UI Design Development</v>
      </c>
      <c r="C19" s="89" t="s">
        <v>85</v>
      </c>
      <c r="D19" s="90" t="str">
        <f>IF(C19="","",VLOOKUP(C19,Process!$C$2:$D$14,2))</f>
        <v>Loan Booking</v>
      </c>
      <c r="E19" s="89" t="s">
        <v>367</v>
      </c>
      <c r="F19" s="89" t="s">
        <v>239</v>
      </c>
    </row>
    <row r="20" spans="1:6" x14ac:dyDescent="0.25">
      <c r="A20" s="89" t="s">
        <v>148</v>
      </c>
      <c r="B20" s="90" t="str">
        <f>IF(A20="","",VLOOKUP(A20,'Kinara Project Plan'!$B$4:$C$27,2,FALSE))</f>
        <v>UI Design Development</v>
      </c>
      <c r="C20" s="89" t="s">
        <v>85</v>
      </c>
      <c r="D20" s="90" t="str">
        <f>IF(C20="","",VLOOKUP(C20,Process!$C$2:$D$14,2))</f>
        <v>Loan Booking</v>
      </c>
      <c r="E20" s="89" t="s">
        <v>368</v>
      </c>
      <c r="F20" s="89" t="s">
        <v>239</v>
      </c>
    </row>
    <row r="21" spans="1:6" x14ac:dyDescent="0.25">
      <c r="A21" s="89" t="s">
        <v>148</v>
      </c>
      <c r="B21" s="90" t="str">
        <f>IF(A21="","",VLOOKUP(A21,'Kinara Project Plan'!$B$4:$C$27,2,FALSE))</f>
        <v>UI Design Development</v>
      </c>
      <c r="C21" s="89" t="s">
        <v>90</v>
      </c>
      <c r="D21" s="90" t="str">
        <f>IF(C21="","",VLOOKUP(C21,Process!$C$2:$D$14,2))</f>
        <v>ACH/PDC Process</v>
      </c>
      <c r="E21" s="89" t="s">
        <v>250</v>
      </c>
      <c r="F21" s="89" t="s">
        <v>348</v>
      </c>
    </row>
    <row r="22" spans="1:6" x14ac:dyDescent="0.25">
      <c r="A22" s="89" t="s">
        <v>148</v>
      </c>
      <c r="B22" s="90" t="str">
        <f>IF(A22="","",VLOOKUP(A22,'Kinara Project Plan'!$B$4:$C$27,2,FALSE))</f>
        <v>UI Design Development</v>
      </c>
      <c r="C22" s="89" t="s">
        <v>90</v>
      </c>
      <c r="D22" s="90" t="str">
        <f>IF(C22="","",VLOOKUP(C22,Process!$C$2:$D$14,2))</f>
        <v>ACH/PDC Process</v>
      </c>
      <c r="E22" s="89" t="s">
        <v>251</v>
      </c>
      <c r="F22" s="89" t="s">
        <v>239</v>
      </c>
    </row>
    <row r="23" spans="1:6" x14ac:dyDescent="0.25">
      <c r="A23" s="89" t="s">
        <v>148</v>
      </c>
      <c r="B23" s="90" t="str">
        <f>IF(A23="","",VLOOKUP(A23,'Kinara Project Plan'!$B$4:$C$27,2,FALSE))</f>
        <v>UI Design Development</v>
      </c>
      <c r="C23" s="89" t="s">
        <v>90</v>
      </c>
      <c r="D23" s="90" t="str">
        <f>IF(C23="","",VLOOKUP(C23,Process!$C$2:$D$14,2))</f>
        <v>ACH/PDC Process</v>
      </c>
      <c r="E23" s="89" t="s">
        <v>252</v>
      </c>
      <c r="F23" s="89" t="s">
        <v>239</v>
      </c>
    </row>
    <row r="24" spans="1:6" x14ac:dyDescent="0.25">
      <c r="A24" s="89" t="s">
        <v>148</v>
      </c>
      <c r="B24" s="90" t="str">
        <f>IF(A24="","",VLOOKUP(A24,'Kinara Project Plan'!$B$4:$C$27,2,FALSE))</f>
        <v>UI Design Development</v>
      </c>
      <c r="C24" s="89" t="s">
        <v>90</v>
      </c>
      <c r="D24" s="90" t="str">
        <f>IF(C24="","",VLOOKUP(C24,Process!$C$2:$D$14,2))</f>
        <v>ACH/PDC Process</v>
      </c>
      <c r="E24" s="89" t="s">
        <v>253</v>
      </c>
      <c r="F24" s="89" t="s">
        <v>239</v>
      </c>
    </row>
    <row r="25" spans="1:6" x14ac:dyDescent="0.25">
      <c r="A25" s="89" t="s">
        <v>148</v>
      </c>
      <c r="B25" s="90" t="str">
        <f>IF(A25="","",VLOOKUP(A25,'Kinara Project Plan'!$B$4:$C$27,2,FALSE))</f>
        <v>UI Design Development</v>
      </c>
      <c r="C25" s="89" t="s">
        <v>90</v>
      </c>
      <c r="D25" s="90" t="str">
        <f>IF(C25="","",VLOOKUP(C25,Process!$C$2:$D$14,2))</f>
        <v>ACH/PDC Process</v>
      </c>
      <c r="E25" s="89" t="s">
        <v>391</v>
      </c>
      <c r="F25" s="89" t="s">
        <v>239</v>
      </c>
    </row>
    <row r="26" spans="1:6" x14ac:dyDescent="0.25">
      <c r="A26" s="89" t="s">
        <v>148</v>
      </c>
      <c r="B26" s="90" t="str">
        <f>IF(A26="","",VLOOKUP(A26,'Kinara Project Plan'!$B$4:$C$27,2,FALSE))</f>
        <v>UI Design Development</v>
      </c>
      <c r="C26" s="89" t="s">
        <v>90</v>
      </c>
      <c r="D26" s="90" t="str">
        <f>IF(C26="","",VLOOKUP(C26,Process!$C$2:$D$14,2))</f>
        <v>ACH/PDC Process</v>
      </c>
      <c r="E26" s="89" t="s">
        <v>254</v>
      </c>
      <c r="F26" s="89" t="s">
        <v>239</v>
      </c>
    </row>
    <row r="27" spans="1:6" x14ac:dyDescent="0.25">
      <c r="A27" s="89" t="s">
        <v>148</v>
      </c>
      <c r="B27" s="90" t="str">
        <f>IF(A27="","",VLOOKUP(A27,'Kinara Project Plan'!$B$4:$C$27,2,FALSE))</f>
        <v>UI Design Development</v>
      </c>
      <c r="C27" s="89" t="s">
        <v>88</v>
      </c>
      <c r="D27" s="90" t="str">
        <f>IF(C27="","",VLOOKUP(C27,Process!$C$2:$D$14,2))</f>
        <v>Collections</v>
      </c>
      <c r="E27" s="89" t="s">
        <v>255</v>
      </c>
      <c r="F27" s="89" t="s">
        <v>263</v>
      </c>
    </row>
    <row r="28" spans="1:6" x14ac:dyDescent="0.25">
      <c r="A28" s="89" t="s">
        <v>148</v>
      </c>
      <c r="B28" s="90" t="str">
        <f>IF(A28="","",VLOOKUP(A28,'Kinara Project Plan'!$B$4:$C$27,2,FALSE))</f>
        <v>UI Design Development</v>
      </c>
      <c r="C28" s="89" t="s">
        <v>88</v>
      </c>
      <c r="D28" s="90" t="str">
        <f>IF(C28="","",VLOOKUP(C28,Process!$C$2:$D$14,2))</f>
        <v>Collections</v>
      </c>
      <c r="E28" s="89" t="s">
        <v>256</v>
      </c>
      <c r="F28" s="89" t="s">
        <v>263</v>
      </c>
    </row>
    <row r="29" spans="1:6" x14ac:dyDescent="0.25">
      <c r="A29" s="89" t="s">
        <v>148</v>
      </c>
      <c r="B29" s="90" t="str">
        <f>IF(A29="","",VLOOKUP(A29,'Kinara Project Plan'!$B$4:$C$27,2,FALSE))</f>
        <v>UI Design Development</v>
      </c>
      <c r="C29" s="89" t="s">
        <v>88</v>
      </c>
      <c r="D29" s="90" t="str">
        <f>IF(C29="","",VLOOKUP(C29,Process!$C$2:$D$14,2))</f>
        <v>Collections</v>
      </c>
      <c r="E29" s="89" t="s">
        <v>390</v>
      </c>
      <c r="F29" s="89" t="s">
        <v>263</v>
      </c>
    </row>
    <row r="30" spans="1:6" x14ac:dyDescent="0.25">
      <c r="A30" s="89" t="s">
        <v>148</v>
      </c>
      <c r="B30" s="90" t="str">
        <f>IF(A30="","",VLOOKUP(A30,'Kinara Project Plan'!$B$4:$C$27,2,FALSE))</f>
        <v>UI Design Development</v>
      </c>
      <c r="C30" s="89" t="s">
        <v>88</v>
      </c>
      <c r="D30" s="90" t="str">
        <f>IF(C30="","",VLOOKUP(C30,Process!$C$2:$D$14,2))</f>
        <v>Collections</v>
      </c>
      <c r="E30" s="89" t="s">
        <v>257</v>
      </c>
      <c r="F30" s="89" t="s">
        <v>263</v>
      </c>
    </row>
    <row r="31" spans="1:6" x14ac:dyDescent="0.25">
      <c r="A31" s="89" t="s">
        <v>148</v>
      </c>
      <c r="B31" s="90" t="str">
        <f>IF(A31="","",VLOOKUP(A31,'Kinara Project Plan'!$B$4:$C$27,2,FALSE))</f>
        <v>UI Design Development</v>
      </c>
      <c r="C31" s="89" t="s">
        <v>88</v>
      </c>
      <c r="D31" s="90" t="str">
        <f>IF(C31="","",VLOOKUP(C31,Process!$C$2:$D$14,2))</f>
        <v>Collections</v>
      </c>
      <c r="E31" s="89" t="s">
        <v>258</v>
      </c>
      <c r="F31" s="89" t="s">
        <v>263</v>
      </c>
    </row>
    <row r="32" spans="1:6" x14ac:dyDescent="0.25">
      <c r="A32" s="89" t="s">
        <v>148</v>
      </c>
      <c r="B32" s="90" t="str">
        <f>IF(A32="","",VLOOKUP(A32,'Kinara Project Plan'!$B$4:$C$27,2,FALSE))</f>
        <v>UI Design Development</v>
      </c>
      <c r="C32" s="89" t="s">
        <v>88</v>
      </c>
      <c r="D32" s="90" t="str">
        <f>IF(C32="","",VLOOKUP(C32,Process!$C$2:$D$14,2))</f>
        <v>Collections</v>
      </c>
      <c r="E32" s="89" t="s">
        <v>259</v>
      </c>
      <c r="F32" s="89" t="s">
        <v>263</v>
      </c>
    </row>
    <row r="33" spans="1:6" x14ac:dyDescent="0.25">
      <c r="A33" s="89" t="s">
        <v>148</v>
      </c>
      <c r="B33" s="90" t="str">
        <f>IF(A33="","",VLOOKUP(A33,'Kinara Project Plan'!$B$4:$C$27,2,FALSE))</f>
        <v>UI Design Development</v>
      </c>
      <c r="C33" s="89" t="s">
        <v>88</v>
      </c>
      <c r="D33" s="90" t="str">
        <f>IF(C33="","",VLOOKUP(C33,Process!$C$2:$D$14,2))</f>
        <v>Collections</v>
      </c>
      <c r="E33" s="89" t="s">
        <v>260</v>
      </c>
      <c r="F33" s="89" t="s">
        <v>263</v>
      </c>
    </row>
    <row r="34" spans="1:6" x14ac:dyDescent="0.25">
      <c r="A34" s="89" t="s">
        <v>148</v>
      </c>
      <c r="B34" s="90" t="str">
        <f>IF(A34="","",VLOOKUP(A34,'Kinara Project Plan'!$B$4:$C$27,2,FALSE))</f>
        <v>UI Design Development</v>
      </c>
      <c r="C34" s="89" t="s">
        <v>88</v>
      </c>
      <c r="D34" s="90" t="str">
        <f>IF(C34="","",VLOOKUP(C34,Process!$C$2:$D$14,2))</f>
        <v>Collections</v>
      </c>
      <c r="E34" s="89" t="s">
        <v>261</v>
      </c>
      <c r="F34" s="89" t="s">
        <v>263</v>
      </c>
    </row>
    <row r="35" spans="1:6" x14ac:dyDescent="0.25">
      <c r="A35" s="89" t="s">
        <v>148</v>
      </c>
      <c r="B35" s="90" t="str">
        <f>IF(A35="","",VLOOKUP(A35,'Kinara Project Plan'!$B$4:$C$27,2,FALSE))</f>
        <v>UI Design Development</v>
      </c>
      <c r="C35" s="89" t="s">
        <v>88</v>
      </c>
      <c r="D35" s="90" t="str">
        <f>IF(C35="","",VLOOKUP(C35,Process!$C$2:$D$14,2))</f>
        <v>Collections</v>
      </c>
      <c r="E35" s="89" t="s">
        <v>262</v>
      </c>
      <c r="F35" s="89" t="s">
        <v>263</v>
      </c>
    </row>
    <row r="36" spans="1:6" x14ac:dyDescent="0.25">
      <c r="A36" s="89" t="s">
        <v>148</v>
      </c>
      <c r="B36" s="90" t="str">
        <f>IF(A36="","",VLOOKUP(A36,'Kinara Project Plan'!$B$4:$C$27,2,FALSE))</f>
        <v>UI Design Development</v>
      </c>
      <c r="C36" s="89" t="s">
        <v>88</v>
      </c>
      <c r="D36" s="90" t="str">
        <f>IF(C36="","",VLOOKUP(C36,Process!$C$2:$D$14,2))</f>
        <v>Collections</v>
      </c>
      <c r="E36" s="89" t="s">
        <v>373</v>
      </c>
      <c r="F36" s="89" t="s">
        <v>263</v>
      </c>
    </row>
    <row r="37" spans="1:6" x14ac:dyDescent="0.25">
      <c r="A37" s="89" t="s">
        <v>148</v>
      </c>
      <c r="B37" s="90" t="str">
        <f>IF(A37="","",VLOOKUP(A37,'Kinara Project Plan'!$B$4:$C$27,2,FALSE))</f>
        <v>UI Design Development</v>
      </c>
      <c r="C37" s="89" t="s">
        <v>91</v>
      </c>
      <c r="D37" s="90" t="str">
        <f>IF(C37="","",VLOOKUP(C37,Process!$C$2:$D$14,2))</f>
        <v>Writeoff</v>
      </c>
      <c r="E37" s="89" t="s">
        <v>264</v>
      </c>
      <c r="F37" s="89" t="s">
        <v>239</v>
      </c>
    </row>
    <row r="38" spans="1:6" x14ac:dyDescent="0.25">
      <c r="A38" s="89" t="s">
        <v>148</v>
      </c>
      <c r="B38" s="90" t="str">
        <f>IF(A38="","",VLOOKUP(A38,'Kinara Project Plan'!$B$4:$C$27,2,FALSE))</f>
        <v>UI Design Development</v>
      </c>
      <c r="C38" s="89" t="s">
        <v>97</v>
      </c>
      <c r="D38" s="90" t="str">
        <f>IF(C38="","",VLOOKUP(C38,Process!$C$2:$D$14,2))</f>
        <v>Restructuring</v>
      </c>
      <c r="E38" s="89" t="s">
        <v>265</v>
      </c>
      <c r="F38" s="89" t="s">
        <v>239</v>
      </c>
    </row>
    <row r="39" spans="1:6" x14ac:dyDescent="0.25">
      <c r="A39" s="89" t="s">
        <v>148</v>
      </c>
      <c r="B39" s="90" t="str">
        <f>IF(A39="","",VLOOKUP(A39,'Kinara Project Plan'!$B$4:$C$27,2,FALSE))</f>
        <v>UI Design Development</v>
      </c>
      <c r="C39" s="89" t="s">
        <v>97</v>
      </c>
      <c r="D39" s="90" t="str">
        <f>IF(C39="","",VLOOKUP(C39,Process!$C$2:$D$14,2))</f>
        <v>Restructuring</v>
      </c>
      <c r="E39" s="89" t="s">
        <v>266</v>
      </c>
      <c r="F39" s="89" t="s">
        <v>239</v>
      </c>
    </row>
    <row r="40" spans="1:6" x14ac:dyDescent="0.25">
      <c r="A40" s="89" t="s">
        <v>148</v>
      </c>
      <c r="B40" s="90" t="str">
        <f>IF(A40="","",VLOOKUP(A40,'Kinara Project Plan'!$B$4:$C$27,2,FALSE))</f>
        <v>UI Design Development</v>
      </c>
      <c r="C40" s="89" t="s">
        <v>97</v>
      </c>
      <c r="D40" s="90" t="str">
        <f>IF(C40="","",VLOOKUP(C40,Process!$C$2:$D$14,2))</f>
        <v>Restructuring</v>
      </c>
      <c r="E40" s="89" t="s">
        <v>267</v>
      </c>
      <c r="F40" s="89" t="s">
        <v>239</v>
      </c>
    </row>
    <row r="41" spans="1:6" x14ac:dyDescent="0.25">
      <c r="A41" s="89" t="s">
        <v>148</v>
      </c>
      <c r="B41" s="90" t="str">
        <f>IF(A41="","",VLOOKUP(A41,'Kinara Project Plan'!$B$4:$C$27,2,FALSE))</f>
        <v>UI Design Development</v>
      </c>
      <c r="C41" s="89" t="s">
        <v>85</v>
      </c>
      <c r="D41" s="90" t="str">
        <f>IF(C41="","",VLOOKUP(C41,[1]Process!$C$2:$D$14,2))</f>
        <v>Loan Booking</v>
      </c>
      <c r="E41" s="89" t="s">
        <v>369</v>
      </c>
      <c r="F41" s="89" t="s">
        <v>350</v>
      </c>
    </row>
    <row r="42" spans="1:6" x14ac:dyDescent="0.25">
      <c r="A42" s="89" t="s">
        <v>148</v>
      </c>
      <c r="B42" s="90" t="str">
        <f>IF(A42="","",VLOOKUP(A42,'[1]Kinara Project Plan'!$B$4:$C$25,2,FALSE))</f>
        <v>UI Design Development</v>
      </c>
      <c r="C42" s="89" t="s">
        <v>85</v>
      </c>
      <c r="D42" s="90" t="str">
        <f>IF(C42="","",VLOOKUP(C42,[1]Process!$C$2:$D$14,2))</f>
        <v>Loan Booking</v>
      </c>
      <c r="E42" s="89" t="s">
        <v>370</v>
      </c>
      <c r="F42" s="89" t="s">
        <v>350</v>
      </c>
    </row>
    <row r="43" spans="1:6" x14ac:dyDescent="0.25">
      <c r="A43" s="89" t="s">
        <v>232</v>
      </c>
      <c r="B43" s="90" t="str">
        <f>IF(A43="","",VLOOKUP(A43,'Kinara Project Plan'!$B$4:$C$27,2,FALSE))</f>
        <v>UI Integration with Services</v>
      </c>
      <c r="C43" s="89" t="s">
        <v>85</v>
      </c>
      <c r="D43" s="90" t="str">
        <f>IF(C43="","",VLOOKUP(C43,Process!$C$2:$D$14,2))</f>
        <v>Loan Booking</v>
      </c>
      <c r="E43" s="89" t="s">
        <v>268</v>
      </c>
      <c r="F43" s="89" t="s">
        <v>350</v>
      </c>
    </row>
    <row r="44" spans="1:6" x14ac:dyDescent="0.25">
      <c r="A44" s="89" t="s">
        <v>232</v>
      </c>
      <c r="B44" s="90" t="str">
        <f>IF(A44="","",VLOOKUP(A44,'Kinara Project Plan'!$B$4:$C$27,2,FALSE))</f>
        <v>UI Integration with Services</v>
      </c>
      <c r="C44" s="89" t="s">
        <v>85</v>
      </c>
      <c r="D44" s="90" t="str">
        <f>IF(C44="","",VLOOKUP(C44,Process!$C$2:$D$14,2))</f>
        <v>Loan Booking</v>
      </c>
      <c r="E44" s="89" t="s">
        <v>269</v>
      </c>
      <c r="F44" s="89" t="s">
        <v>350</v>
      </c>
    </row>
    <row r="45" spans="1:6" x14ac:dyDescent="0.25">
      <c r="A45" s="89" t="s">
        <v>232</v>
      </c>
      <c r="B45" s="90" t="str">
        <f>IF(A45="","",VLOOKUP(A45,'Kinara Project Plan'!$B$4:$C$27,2,FALSE))</f>
        <v>UI Integration with Services</v>
      </c>
      <c r="C45" s="89" t="s">
        <v>85</v>
      </c>
      <c r="D45" s="90" t="str">
        <f>IF(C45="","",VLOOKUP(C45,Process!$C$2:$D$14,2))</f>
        <v>Loan Booking</v>
      </c>
      <c r="E45" s="89" t="s">
        <v>270</v>
      </c>
      <c r="F45" s="89" t="s">
        <v>350</v>
      </c>
    </row>
    <row r="46" spans="1:6" x14ac:dyDescent="0.25">
      <c r="A46" s="89" t="s">
        <v>232</v>
      </c>
      <c r="B46" s="90" t="str">
        <f>IF(A46="","",VLOOKUP(A46,'Kinara Project Plan'!$B$4:$C$27,2,FALSE))</f>
        <v>UI Integration with Services</v>
      </c>
      <c r="C46" s="89" t="s">
        <v>85</v>
      </c>
      <c r="D46" s="90" t="str">
        <f>IF(C46="","",VLOOKUP(C46,Process!$C$2:$D$14,2))</f>
        <v>Loan Booking</v>
      </c>
      <c r="E46" s="89" t="s">
        <v>271</v>
      </c>
      <c r="F46" s="89" t="s">
        <v>350</v>
      </c>
    </row>
    <row r="47" spans="1:6" x14ac:dyDescent="0.25">
      <c r="A47" s="89" t="s">
        <v>232</v>
      </c>
      <c r="B47" s="90" t="str">
        <f>IF(A47="","",VLOOKUP(A47,'Kinara Project Plan'!$B$4:$C$27,2,FALSE))</f>
        <v>UI Integration with Services</v>
      </c>
      <c r="C47" s="89" t="s">
        <v>85</v>
      </c>
      <c r="D47" s="90" t="str">
        <f>IF(C47="","",VLOOKUP(C47,Process!$C$2:$D$14,2))</f>
        <v>Loan Booking</v>
      </c>
      <c r="E47" s="89" t="s">
        <v>272</v>
      </c>
      <c r="F47" s="89" t="s">
        <v>350</v>
      </c>
    </row>
    <row r="48" spans="1:6" x14ac:dyDescent="0.25">
      <c r="A48" s="89" t="s">
        <v>232</v>
      </c>
      <c r="B48" s="90" t="str">
        <f>IF(A48="","",VLOOKUP(A48,'Kinara Project Plan'!$B$4:$C$27,2,FALSE))</f>
        <v>UI Integration with Services</v>
      </c>
      <c r="C48" s="89" t="s">
        <v>85</v>
      </c>
      <c r="D48" s="90" t="str">
        <f>IF(C48="","",VLOOKUP(C48,Process!$C$2:$D$14,2))</f>
        <v>Loan Booking</v>
      </c>
      <c r="E48" s="89" t="s">
        <v>273</v>
      </c>
      <c r="F48" s="89" t="s">
        <v>350</v>
      </c>
    </row>
    <row r="49" spans="1:6" x14ac:dyDescent="0.25">
      <c r="A49" s="89" t="s">
        <v>232</v>
      </c>
      <c r="B49" s="90" t="str">
        <f>IF(A49="","",VLOOKUP(A49,'Kinara Project Plan'!$B$4:$C$27,2,FALSE))</f>
        <v>UI Integration with Services</v>
      </c>
      <c r="C49" s="89" t="s">
        <v>85</v>
      </c>
      <c r="D49" s="90" t="str">
        <f>IF(C49="","",VLOOKUP(C49,Process!$C$2:$D$14,2))</f>
        <v>Loan Booking</v>
      </c>
      <c r="E49" s="89" t="s">
        <v>274</v>
      </c>
      <c r="F49" s="89" t="s">
        <v>350</v>
      </c>
    </row>
    <row r="50" spans="1:6" x14ac:dyDescent="0.25">
      <c r="A50" s="89" t="s">
        <v>232</v>
      </c>
      <c r="B50" s="90" t="str">
        <f>IF(A50="","",VLOOKUP(A50,'Kinara Project Plan'!$B$4:$C$27,2,FALSE))</f>
        <v>UI Integration with Services</v>
      </c>
      <c r="C50" s="89" t="s">
        <v>85</v>
      </c>
      <c r="D50" s="90" t="str">
        <f>IF(C50="","",VLOOKUP(C50,Process!$C$2:$D$14,2))</f>
        <v>Loan Booking</v>
      </c>
      <c r="E50" s="89" t="s">
        <v>275</v>
      </c>
      <c r="F50" s="89" t="s">
        <v>350</v>
      </c>
    </row>
    <row r="51" spans="1:6" x14ac:dyDescent="0.25">
      <c r="A51" s="89" t="s">
        <v>232</v>
      </c>
      <c r="B51" s="90" t="str">
        <f>IF(A51="","",VLOOKUP(A51,'Kinara Project Plan'!$B$4:$C$27,2,FALSE))</f>
        <v>UI Integration with Services</v>
      </c>
      <c r="C51" s="89" t="s">
        <v>85</v>
      </c>
      <c r="D51" s="90" t="str">
        <f>IF(C51="","",VLOOKUP(C51,Process!$C$2:$D$14,2))</f>
        <v>Loan Booking</v>
      </c>
      <c r="E51" s="89" t="s">
        <v>276</v>
      </c>
      <c r="F51" s="89" t="s">
        <v>350</v>
      </c>
    </row>
    <row r="52" spans="1:6" x14ac:dyDescent="0.25">
      <c r="A52" s="89" t="s">
        <v>232</v>
      </c>
      <c r="B52" s="90" t="str">
        <f>IF(A52="","",VLOOKUP(A52,'Kinara Project Plan'!$B$4:$C$27,2,FALSE))</f>
        <v>UI Integration with Services</v>
      </c>
      <c r="C52" s="89" t="s">
        <v>85</v>
      </c>
      <c r="D52" s="90" t="str">
        <f>IF(C52="","",VLOOKUP(C52,Process!$C$2:$D$14,2))</f>
        <v>Loan Booking</v>
      </c>
      <c r="E52" s="89" t="s">
        <v>277</v>
      </c>
      <c r="F52" s="89" t="s">
        <v>350</v>
      </c>
    </row>
    <row r="53" spans="1:6" x14ac:dyDescent="0.25">
      <c r="A53" s="89" t="s">
        <v>232</v>
      </c>
      <c r="B53" s="90" t="str">
        <f>IF(A53="","",VLOOKUP(A53,'Kinara Project Plan'!$B$4:$C$27,2,FALSE))</f>
        <v>UI Integration with Services</v>
      </c>
      <c r="C53" s="89" t="s">
        <v>85</v>
      </c>
      <c r="D53" s="90" t="str">
        <f>IF(C53="","",VLOOKUP(C53,Process!$C$2:$D$14,2))</f>
        <v>Loan Booking</v>
      </c>
      <c r="E53" s="89" t="s">
        <v>278</v>
      </c>
      <c r="F53" s="89" t="s">
        <v>350</v>
      </c>
    </row>
    <row r="54" spans="1:6" x14ac:dyDescent="0.25">
      <c r="A54" s="89" t="s">
        <v>232</v>
      </c>
      <c r="B54" s="90" t="str">
        <f>IF(A54="","",VLOOKUP(A54,'Kinara Project Plan'!$B$4:$C$27,2,FALSE))</f>
        <v>UI Integration with Services</v>
      </c>
      <c r="C54" s="89" t="s">
        <v>90</v>
      </c>
      <c r="D54" s="90" t="str">
        <f>IF(C54="","",VLOOKUP(C54,Process!$C$2:$D$14,2))</f>
        <v>ACH/PDC Process</v>
      </c>
      <c r="E54" s="89" t="s">
        <v>279</v>
      </c>
      <c r="F54" s="89" t="s">
        <v>239</v>
      </c>
    </row>
    <row r="55" spans="1:6" x14ac:dyDescent="0.25">
      <c r="A55" s="89" t="s">
        <v>232</v>
      </c>
      <c r="B55" s="90" t="str">
        <f>IF(A55="","",VLOOKUP(A55,'Kinara Project Plan'!$B$4:$C$27,2,FALSE))</f>
        <v>UI Integration with Services</v>
      </c>
      <c r="C55" s="89" t="s">
        <v>90</v>
      </c>
      <c r="D55" s="90" t="str">
        <f>IF(C55="","",VLOOKUP(C55,Process!$C$2:$D$14,2))</f>
        <v>ACH/PDC Process</v>
      </c>
      <c r="E55" s="89" t="s">
        <v>280</v>
      </c>
      <c r="F55" s="89" t="s">
        <v>239</v>
      </c>
    </row>
    <row r="56" spans="1:6" x14ac:dyDescent="0.25">
      <c r="A56" s="89" t="s">
        <v>232</v>
      </c>
      <c r="B56" s="90" t="str">
        <f>IF(A56="","",VLOOKUP(A56,'Kinara Project Plan'!$B$4:$C$27,2,FALSE))</f>
        <v>UI Integration with Services</v>
      </c>
      <c r="C56" s="89" t="s">
        <v>90</v>
      </c>
      <c r="D56" s="90" t="str">
        <f>IF(C56="","",VLOOKUP(C56,Process!$C$2:$D$14,2))</f>
        <v>ACH/PDC Process</v>
      </c>
      <c r="E56" s="89" t="s">
        <v>281</v>
      </c>
      <c r="F56" s="89" t="s">
        <v>239</v>
      </c>
    </row>
    <row r="57" spans="1:6" x14ac:dyDescent="0.25">
      <c r="A57" s="89" t="s">
        <v>232</v>
      </c>
      <c r="B57" s="90" t="str">
        <f>IF(A57="","",VLOOKUP(A57,'Kinara Project Plan'!$B$4:$C$27,2,FALSE))</f>
        <v>UI Integration with Services</v>
      </c>
      <c r="C57" s="89" t="s">
        <v>90</v>
      </c>
      <c r="D57" s="90" t="str">
        <f>IF(C57="","",VLOOKUP(C57,Process!$C$2:$D$14,2))</f>
        <v>ACH/PDC Process</v>
      </c>
      <c r="E57" s="89" t="s">
        <v>282</v>
      </c>
      <c r="F57" s="89" t="s">
        <v>239</v>
      </c>
    </row>
    <row r="58" spans="1:6" x14ac:dyDescent="0.25">
      <c r="A58" s="89" t="s">
        <v>232</v>
      </c>
      <c r="B58" s="90" t="str">
        <f>IF(A58="","",VLOOKUP(A58,'Kinara Project Plan'!$B$4:$C$27,2,FALSE))</f>
        <v>UI Integration with Services</v>
      </c>
      <c r="C58" s="89" t="s">
        <v>90</v>
      </c>
      <c r="D58" s="90" t="str">
        <f>IF(C58="","",VLOOKUP(C58,Process!$C$2:$D$14,2))</f>
        <v>ACH/PDC Process</v>
      </c>
      <c r="E58" s="89" t="s">
        <v>283</v>
      </c>
      <c r="F58" s="89" t="s">
        <v>239</v>
      </c>
    </row>
    <row r="59" spans="1:6" x14ac:dyDescent="0.25">
      <c r="A59" s="89" t="s">
        <v>232</v>
      </c>
      <c r="B59" s="90" t="str">
        <f>IF(A59="","",VLOOKUP(A59,'Kinara Project Plan'!$B$4:$C$27,2,FALSE))</f>
        <v>UI Integration with Services</v>
      </c>
      <c r="C59" s="89" t="s">
        <v>90</v>
      </c>
      <c r="D59" s="90" t="str">
        <f>IF(C59="","",VLOOKUP(C59,Process!$C$2:$D$14,2))</f>
        <v>ACH/PDC Process</v>
      </c>
      <c r="E59" s="89" t="s">
        <v>284</v>
      </c>
      <c r="F59" s="89" t="s">
        <v>239</v>
      </c>
    </row>
    <row r="60" spans="1:6" x14ac:dyDescent="0.25">
      <c r="A60" s="89" t="s">
        <v>232</v>
      </c>
      <c r="B60" s="90" t="str">
        <f>IF(A60="","",VLOOKUP(A60,'Kinara Project Plan'!$B$4:$C$27,2,FALSE))</f>
        <v>UI Integration with Services</v>
      </c>
      <c r="C60" s="89" t="s">
        <v>88</v>
      </c>
      <c r="D60" s="90" t="str">
        <f>IF(C60="","",VLOOKUP(C60,Process!$C$2:$D$14,2))</f>
        <v>Collections</v>
      </c>
      <c r="E60" s="89" t="s">
        <v>285</v>
      </c>
      <c r="F60" s="89" t="s">
        <v>263</v>
      </c>
    </row>
    <row r="61" spans="1:6" x14ac:dyDescent="0.25">
      <c r="A61" s="89" t="s">
        <v>232</v>
      </c>
      <c r="B61" s="90" t="str">
        <f>IF(A61="","",VLOOKUP(A61,'Kinara Project Plan'!$B$4:$C$27,2,FALSE))</f>
        <v>UI Integration with Services</v>
      </c>
      <c r="C61" s="89" t="s">
        <v>88</v>
      </c>
      <c r="D61" s="90" t="str">
        <f>IF(C61="","",VLOOKUP(C61,Process!$C$2:$D$14,2))</f>
        <v>Collections</v>
      </c>
      <c r="E61" s="89" t="s">
        <v>286</v>
      </c>
      <c r="F61" s="89" t="s">
        <v>263</v>
      </c>
    </row>
    <row r="62" spans="1:6" x14ac:dyDescent="0.25">
      <c r="A62" s="89" t="s">
        <v>232</v>
      </c>
      <c r="B62" s="90" t="str">
        <f>IF(A62="","",VLOOKUP(A62,'Kinara Project Plan'!$B$4:$C$27,2,FALSE))</f>
        <v>UI Integration with Services</v>
      </c>
      <c r="C62" s="89" t="s">
        <v>88</v>
      </c>
      <c r="D62" s="90" t="str">
        <f>IF(C62="","",VLOOKUP(C62,Process!$C$2:$D$14,2))</f>
        <v>Collections</v>
      </c>
      <c r="E62" s="89" t="s">
        <v>287</v>
      </c>
      <c r="F62" s="89" t="s">
        <v>263</v>
      </c>
    </row>
    <row r="63" spans="1:6" x14ac:dyDescent="0.25">
      <c r="A63" s="89" t="s">
        <v>232</v>
      </c>
      <c r="B63" s="90" t="str">
        <f>IF(A63="","",VLOOKUP(A63,'Kinara Project Plan'!$B$4:$C$27,2,FALSE))</f>
        <v>UI Integration with Services</v>
      </c>
      <c r="C63" s="89" t="s">
        <v>88</v>
      </c>
      <c r="D63" s="90" t="str">
        <f>IF(C63="","",VLOOKUP(C63,Process!$C$2:$D$14,2))</f>
        <v>Collections</v>
      </c>
      <c r="E63" s="89" t="s">
        <v>288</v>
      </c>
      <c r="F63" s="89" t="s">
        <v>263</v>
      </c>
    </row>
    <row r="64" spans="1:6" x14ac:dyDescent="0.25">
      <c r="A64" s="89" t="s">
        <v>232</v>
      </c>
      <c r="B64" s="90" t="str">
        <f>IF(A64="","",VLOOKUP(A64,'Kinara Project Plan'!$B$4:$C$27,2,FALSE))</f>
        <v>UI Integration with Services</v>
      </c>
      <c r="C64" s="89" t="s">
        <v>88</v>
      </c>
      <c r="D64" s="90" t="str">
        <f>IF(C64="","",VLOOKUP(C64,Process!$C$2:$D$14,2))</f>
        <v>Collections</v>
      </c>
      <c r="E64" s="89" t="s">
        <v>289</v>
      </c>
      <c r="F64" s="89" t="s">
        <v>263</v>
      </c>
    </row>
    <row r="65" spans="1:6" x14ac:dyDescent="0.25">
      <c r="A65" s="89" t="s">
        <v>232</v>
      </c>
      <c r="B65" s="90" t="str">
        <f>IF(A65="","",VLOOKUP(A65,'Kinara Project Plan'!$B$4:$C$27,2,FALSE))</f>
        <v>UI Integration with Services</v>
      </c>
      <c r="C65" s="89" t="s">
        <v>88</v>
      </c>
      <c r="D65" s="90" t="str">
        <f>IF(C65="","",VLOOKUP(C65,Process!$C$2:$D$14,2))</f>
        <v>Collections</v>
      </c>
      <c r="E65" s="89" t="s">
        <v>290</v>
      </c>
      <c r="F65" s="89" t="s">
        <v>263</v>
      </c>
    </row>
    <row r="66" spans="1:6" x14ac:dyDescent="0.25">
      <c r="A66" s="89" t="s">
        <v>232</v>
      </c>
      <c r="B66" s="90" t="str">
        <f>IF(A66="","",VLOOKUP(A66,'Kinara Project Plan'!$B$4:$C$27,2,FALSE))</f>
        <v>UI Integration with Services</v>
      </c>
      <c r="C66" s="89" t="s">
        <v>88</v>
      </c>
      <c r="D66" s="90" t="str">
        <f>IF(C66="","",VLOOKUP(C66,Process!$C$2:$D$14,2))</f>
        <v>Collections</v>
      </c>
      <c r="E66" s="89" t="s">
        <v>291</v>
      </c>
      <c r="F66" s="89" t="s">
        <v>263</v>
      </c>
    </row>
    <row r="67" spans="1:6" x14ac:dyDescent="0.25">
      <c r="A67" s="89" t="s">
        <v>232</v>
      </c>
      <c r="B67" s="90" t="str">
        <f>IF(A67="","",VLOOKUP(A67,'Kinara Project Plan'!$B$4:$C$27,2,FALSE))</f>
        <v>UI Integration with Services</v>
      </c>
      <c r="C67" s="89" t="s">
        <v>88</v>
      </c>
      <c r="D67" s="90" t="str">
        <f>IF(C67="","",VLOOKUP(C67,Process!$C$2:$D$14,2))</f>
        <v>Collections</v>
      </c>
      <c r="E67" s="89" t="s">
        <v>292</v>
      </c>
      <c r="F67" s="89" t="s">
        <v>263</v>
      </c>
    </row>
    <row r="68" spans="1:6" x14ac:dyDescent="0.25">
      <c r="A68" s="89" t="s">
        <v>232</v>
      </c>
      <c r="B68" s="90" t="str">
        <f>IF(A68="","",VLOOKUP(A68,'Kinara Project Plan'!$B$4:$C$27,2,FALSE))</f>
        <v>UI Integration with Services</v>
      </c>
      <c r="C68" s="89" t="s">
        <v>88</v>
      </c>
      <c r="D68" s="90" t="str">
        <f>IF(C68="","",VLOOKUP(C68,Process!$C$2:$D$14,2))</f>
        <v>Collections</v>
      </c>
      <c r="E68" s="89" t="s">
        <v>293</v>
      </c>
      <c r="F68" s="89" t="s">
        <v>263</v>
      </c>
    </row>
    <row r="69" spans="1:6" x14ac:dyDescent="0.25">
      <c r="A69" s="89" t="s">
        <v>232</v>
      </c>
      <c r="B69" s="90" t="str">
        <f>IF(A69="","",VLOOKUP(A69,'Kinara Project Plan'!$B$4:$C$27,2,FALSE))</f>
        <v>UI Integration with Services</v>
      </c>
      <c r="C69" s="89" t="s">
        <v>88</v>
      </c>
      <c r="D69" s="90" t="str">
        <f>IF(C69="","",VLOOKUP(C69,Process!$C$2:$D$14,2))</f>
        <v>Collections</v>
      </c>
      <c r="E69" s="89" t="s">
        <v>294</v>
      </c>
      <c r="F69" s="89" t="s">
        <v>263</v>
      </c>
    </row>
    <row r="70" spans="1:6" x14ac:dyDescent="0.25">
      <c r="A70" s="89" t="s">
        <v>232</v>
      </c>
      <c r="B70" s="90" t="str">
        <f>IF(A70="","",VLOOKUP(A70,'Kinara Project Plan'!$B$4:$C$27,2,FALSE))</f>
        <v>UI Integration with Services</v>
      </c>
      <c r="C70" s="89" t="s">
        <v>91</v>
      </c>
      <c r="D70" s="90" t="str">
        <f>IF(C70="","",VLOOKUP(C70,Process!$C$2:$D$14,2))</f>
        <v>Writeoff</v>
      </c>
      <c r="E70" s="89" t="s">
        <v>295</v>
      </c>
      <c r="F70" s="89" t="s">
        <v>239</v>
      </c>
    </row>
    <row r="71" spans="1:6" x14ac:dyDescent="0.25">
      <c r="A71" s="89" t="s">
        <v>232</v>
      </c>
      <c r="B71" s="90" t="str">
        <f>IF(A71="","",VLOOKUP(A71,'Kinara Project Plan'!$B$4:$C$27,2,FALSE))</f>
        <v>UI Integration with Services</v>
      </c>
      <c r="C71" s="89" t="s">
        <v>97</v>
      </c>
      <c r="D71" s="90" t="str">
        <f>IF(C71="","",VLOOKUP(C71,Process!$C$2:$D$14,2))</f>
        <v>Restructuring</v>
      </c>
      <c r="E71" s="89" t="s">
        <v>296</v>
      </c>
      <c r="F71" s="89" t="s">
        <v>239</v>
      </c>
    </row>
    <row r="72" spans="1:6" x14ac:dyDescent="0.25">
      <c r="A72" s="89" t="s">
        <v>232</v>
      </c>
      <c r="B72" s="90" t="str">
        <f>IF(A72="","",VLOOKUP(A72,'Kinara Project Plan'!$B$4:$C$27,2,FALSE))</f>
        <v>UI Integration with Services</v>
      </c>
      <c r="C72" s="89" t="s">
        <v>97</v>
      </c>
      <c r="D72" s="90" t="str">
        <f>IF(C72="","",VLOOKUP(C72,Process!$C$2:$D$14,2))</f>
        <v>Restructuring</v>
      </c>
      <c r="E72" s="89" t="s">
        <v>297</v>
      </c>
      <c r="F72" s="89" t="s">
        <v>239</v>
      </c>
    </row>
    <row r="73" spans="1:6" x14ac:dyDescent="0.25">
      <c r="A73" s="89" t="s">
        <v>232</v>
      </c>
      <c r="B73" s="90" t="str">
        <f>IF(A73="","",VLOOKUP(A73,'Kinara Project Plan'!$B$4:$C$27,2,FALSE))</f>
        <v>UI Integration with Services</v>
      </c>
      <c r="C73" s="89" t="s">
        <v>97</v>
      </c>
      <c r="D73" s="90" t="str">
        <f>IF(C73="","",VLOOKUP(C73,Process!$C$2:$D$14,2))</f>
        <v>Restructuring</v>
      </c>
      <c r="E73" s="89" t="s">
        <v>298</v>
      </c>
      <c r="F73" s="89" t="s">
        <v>239</v>
      </c>
    </row>
  </sheetData>
  <autoFilter ref="A1:F1"/>
  <conditionalFormatting sqref="A2:F2 A3:A12 B37:F40 D43:D73 E55:E73 C54:C73 A14:B20 D14:F14 C15:F20 A43:B73 F43:F73 A21:A42">
    <cfRule type="expression" dxfId="21" priority="39" stopIfTrue="1">
      <formula>MOD($B2,2)=0</formula>
    </cfRule>
  </conditionalFormatting>
  <conditionalFormatting sqref="B3:B12 D3:E12 B21:D21 F21 B22:F36">
    <cfRule type="expression" dxfId="20" priority="38" stopIfTrue="1">
      <formula>MOD($B3,2)=0</formula>
    </cfRule>
  </conditionalFormatting>
  <conditionalFormatting sqref="C3">
    <cfRule type="expression" dxfId="19" priority="29" stopIfTrue="1">
      <formula>MOD($B3,2)=0</formula>
    </cfRule>
  </conditionalFormatting>
  <conditionalFormatting sqref="C4:C12">
    <cfRule type="expression" dxfId="18" priority="28" stopIfTrue="1">
      <formula>MOD($B4,2)=0</formula>
    </cfRule>
  </conditionalFormatting>
  <conditionalFormatting sqref="F3:F12">
    <cfRule type="expression" dxfId="17" priority="27" stopIfTrue="1">
      <formula>MOD($B3,2)=0</formula>
    </cfRule>
  </conditionalFormatting>
  <conditionalFormatting sqref="E21">
    <cfRule type="expression" dxfId="16" priority="26" stopIfTrue="1">
      <formula>MOD($B21,2)=0</formula>
    </cfRule>
  </conditionalFormatting>
  <conditionalFormatting sqref="E43">
    <cfRule type="expression" dxfId="15" priority="25" stopIfTrue="1">
      <formula>MOD($B43,2)=0</formula>
    </cfRule>
  </conditionalFormatting>
  <conditionalFormatting sqref="E44:E53">
    <cfRule type="expression" dxfId="14" priority="24" stopIfTrue="1">
      <formula>MOD($B44,2)=0</formula>
    </cfRule>
  </conditionalFormatting>
  <conditionalFormatting sqref="E54">
    <cfRule type="expression" dxfId="13" priority="23" stopIfTrue="1">
      <formula>MOD($B54,2)=0</formula>
    </cfRule>
  </conditionalFormatting>
  <conditionalFormatting sqref="C43">
    <cfRule type="expression" dxfId="12" priority="22" stopIfTrue="1">
      <formula>MOD($B43,2)=0</formula>
    </cfRule>
  </conditionalFormatting>
  <conditionalFormatting sqref="C44">
    <cfRule type="expression" dxfId="11" priority="21" stopIfTrue="1">
      <formula>MOD($B44,2)=0</formula>
    </cfRule>
  </conditionalFormatting>
  <conditionalFormatting sqref="C45:C53">
    <cfRule type="expression" dxfId="10" priority="20" stopIfTrue="1">
      <formula>MOD($B45,2)=0</formula>
    </cfRule>
  </conditionalFormatting>
  <conditionalFormatting sqref="A13:F13">
    <cfRule type="expression" dxfId="9" priority="10" stopIfTrue="1">
      <formula>MOD($B13,2)=0</formula>
    </cfRule>
  </conditionalFormatting>
  <conditionalFormatting sqref="C14">
    <cfRule type="expression" dxfId="8" priority="9" stopIfTrue="1">
      <formula>MOD($B14,2)=0</formula>
    </cfRule>
  </conditionalFormatting>
  <conditionalFormatting sqref="D42 F42 B42">
    <cfRule type="expression" dxfId="7" priority="8" stopIfTrue="1">
      <formula>MOD($B42,2)=0</formula>
    </cfRule>
  </conditionalFormatting>
  <conditionalFormatting sqref="C42">
    <cfRule type="expression" dxfId="6" priority="7" stopIfTrue="1">
      <formula>MOD($B42,2)=0</formula>
    </cfRule>
  </conditionalFormatting>
  <conditionalFormatting sqref="E42">
    <cfRule type="expression" dxfId="5" priority="6" stopIfTrue="1">
      <formula>MOD($B42,2)=0</formula>
    </cfRule>
  </conditionalFormatting>
  <conditionalFormatting sqref="D41 F41">
    <cfRule type="expression" dxfId="4" priority="5" stopIfTrue="1">
      <formula>MOD($B41,2)=0</formula>
    </cfRule>
  </conditionalFormatting>
  <conditionalFormatting sqref="C41">
    <cfRule type="expression" dxfId="3" priority="4" stopIfTrue="1">
      <formula>MOD($B41,2)=0</formula>
    </cfRule>
  </conditionalFormatting>
  <conditionalFormatting sqref="E41">
    <cfRule type="expression" dxfId="2" priority="3" stopIfTrue="1">
      <formula>MOD($B41,2)=0</formula>
    </cfRule>
  </conditionalFormatting>
  <conditionalFormatting sqref="B41">
    <cfRule type="expression" dxfId="1" priority="2" stopIfTrue="1">
      <formula>MOD($B41,2)=0</formula>
    </cfRule>
  </conditionalFormatting>
  <conditionalFormatting sqref="I1:J1">
    <cfRule type="expression" dxfId="0" priority="1" stopIfTrue="1">
      <formula>MOD($B1,2)=0</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[1]Process!#REF!</xm:f>
          </x14:formula1>
          <xm:sqref>C41:C42</xm:sqref>
        </x14:dataValidation>
        <x14:dataValidation type="list" allowBlank="1" showInputMessage="1" showErrorMessage="1">
          <x14:formula1>
            <xm:f>Process!$C$2:$C$14</xm:f>
          </x14:formula1>
          <xm:sqref>C43:C73 C1:C40</xm:sqref>
        </x14:dataValidation>
        <x14:dataValidation type="list" allowBlank="1" showInputMessage="1" showErrorMessage="1">
          <x14:formula1>
            <xm:f>'Kinara Project Plan'!$B$4:$B$27</xm:f>
          </x14:formula1>
          <xm:sqref>A2:A73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
  <sheetViews>
    <sheetView tabSelected="1" workbookViewId="0">
      <selection activeCell="G2" sqref="G2"/>
    </sheetView>
  </sheetViews>
  <sheetFormatPr defaultRowHeight="15" x14ac:dyDescent="0.25"/>
  <cols>
    <col min="1" max="1" width="8.5703125" bestFit="1" customWidth="1"/>
    <col min="2" max="2" width="25.85546875" bestFit="1" customWidth="1"/>
    <col min="3" max="3" width="10" bestFit="1" customWidth="1"/>
    <col min="4" max="4" width="16.42578125" bestFit="1" customWidth="1"/>
    <col min="5" max="5" width="71.42578125" bestFit="1" customWidth="1"/>
    <col min="6" max="6" width="13.7109375" bestFit="1" customWidth="1"/>
    <col min="7" max="8" width="13.7109375" style="10" customWidth="1"/>
    <col min="9" max="9" width="18.5703125" style="97" bestFit="1" customWidth="1"/>
    <col min="10" max="10" width="17.7109375" style="97" bestFit="1" customWidth="1"/>
    <col min="11" max="11" width="17" style="97" bestFit="1" customWidth="1"/>
    <col min="12" max="12" width="16.140625" style="97" bestFit="1" customWidth="1"/>
  </cols>
  <sheetData>
    <row r="1" spans="1:12" x14ac:dyDescent="0.25">
      <c r="A1" t="s">
        <v>125</v>
      </c>
      <c r="B1" t="s">
        <v>127</v>
      </c>
      <c r="C1" t="s">
        <v>126</v>
      </c>
      <c r="D1" t="s">
        <v>20</v>
      </c>
      <c r="E1" t="s">
        <v>128</v>
      </c>
      <c r="F1" t="s">
        <v>50</v>
      </c>
      <c r="G1" s="10" t="s">
        <v>393</v>
      </c>
      <c r="H1" s="10" t="s">
        <v>394</v>
      </c>
      <c r="I1" s="97" t="s">
        <v>234</v>
      </c>
      <c r="J1" s="97" t="s">
        <v>235</v>
      </c>
      <c r="K1" s="97" t="s">
        <v>123</v>
      </c>
      <c r="L1" s="97" t="s">
        <v>124</v>
      </c>
    </row>
    <row r="2" spans="1:12" x14ac:dyDescent="0.25">
      <c r="A2" t="s">
        <v>148</v>
      </c>
      <c r="B2" t="s">
        <v>227</v>
      </c>
      <c r="C2" t="s">
        <v>85</v>
      </c>
      <c r="D2" t="s">
        <v>0</v>
      </c>
      <c r="E2" t="s">
        <v>392</v>
      </c>
      <c r="F2" t="s">
        <v>239</v>
      </c>
      <c r="G2" s="10" t="s">
        <v>395</v>
      </c>
      <c r="H2" s="10" t="s">
        <v>396</v>
      </c>
      <c r="I2" s="97">
        <v>42601</v>
      </c>
      <c r="J2" s="97">
        <v>42601</v>
      </c>
    </row>
    <row r="3" spans="1:12" x14ac:dyDescent="0.25">
      <c r="A3" t="s">
        <v>148</v>
      </c>
      <c r="B3" t="s">
        <v>227</v>
      </c>
      <c r="C3" t="s">
        <v>85</v>
      </c>
      <c r="D3" t="s">
        <v>0</v>
      </c>
      <c r="E3" t="s">
        <v>241</v>
      </c>
      <c r="F3" t="s">
        <v>239</v>
      </c>
      <c r="I3" s="97">
        <v>42601</v>
      </c>
      <c r="J3" s="97">
        <v>42601</v>
      </c>
    </row>
    <row r="4" spans="1:12" x14ac:dyDescent="0.25">
      <c r="A4" t="s">
        <v>148</v>
      </c>
      <c r="B4" t="s">
        <v>227</v>
      </c>
      <c r="C4" t="s">
        <v>85</v>
      </c>
      <c r="D4" t="s">
        <v>0</v>
      </c>
      <c r="E4" t="s">
        <v>242</v>
      </c>
      <c r="F4" t="s">
        <v>239</v>
      </c>
      <c r="I4" s="97">
        <v>42601</v>
      </c>
      <c r="J4" s="97">
        <v>42601</v>
      </c>
    </row>
    <row r="5" spans="1:12" x14ac:dyDescent="0.25">
      <c r="A5" t="s">
        <v>148</v>
      </c>
      <c r="B5" t="s">
        <v>227</v>
      </c>
      <c r="C5" t="s">
        <v>85</v>
      </c>
      <c r="D5" t="s">
        <v>0</v>
      </c>
      <c r="E5" t="s">
        <v>243</v>
      </c>
      <c r="F5" t="s">
        <v>239</v>
      </c>
      <c r="I5" s="97">
        <v>42601</v>
      </c>
      <c r="J5" s="97">
        <v>42601</v>
      </c>
    </row>
    <row r="6" spans="1:12" x14ac:dyDescent="0.25">
      <c r="A6" t="s">
        <v>148</v>
      </c>
      <c r="B6" t="s">
        <v>227</v>
      </c>
      <c r="C6" t="s">
        <v>85</v>
      </c>
      <c r="D6" t="s">
        <v>0</v>
      </c>
      <c r="E6" t="s">
        <v>244</v>
      </c>
      <c r="F6" t="s">
        <v>239</v>
      </c>
      <c r="I6" s="97">
        <v>42601</v>
      </c>
      <c r="J6" s="97">
        <v>42601</v>
      </c>
    </row>
    <row r="7" spans="1:12" x14ac:dyDescent="0.25">
      <c r="A7" t="s">
        <v>148</v>
      </c>
      <c r="B7" t="s">
        <v>227</v>
      </c>
      <c r="C7" t="s">
        <v>85</v>
      </c>
      <c r="D7" t="s">
        <v>0</v>
      </c>
      <c r="E7" t="s">
        <v>371</v>
      </c>
      <c r="F7" t="s">
        <v>239</v>
      </c>
      <c r="I7" s="97">
        <v>42601</v>
      </c>
      <c r="J7" s="97">
        <v>42601</v>
      </c>
    </row>
    <row r="8" spans="1:12" x14ac:dyDescent="0.25">
      <c r="A8" t="s">
        <v>148</v>
      </c>
      <c r="B8" t="s">
        <v>227</v>
      </c>
      <c r="C8" t="s">
        <v>85</v>
      </c>
      <c r="D8" t="s">
        <v>0</v>
      </c>
      <c r="E8" t="s">
        <v>245</v>
      </c>
      <c r="F8" t="s">
        <v>239</v>
      </c>
      <c r="I8" s="97">
        <v>42601</v>
      </c>
      <c r="J8" s="97">
        <v>42601</v>
      </c>
    </row>
    <row r="9" spans="1:12" x14ac:dyDescent="0.25">
      <c r="A9" t="s">
        <v>148</v>
      </c>
      <c r="B9" t="s">
        <v>227</v>
      </c>
      <c r="C9" t="s">
        <v>85</v>
      </c>
      <c r="D9" t="s">
        <v>0</v>
      </c>
      <c r="E9" t="s">
        <v>246</v>
      </c>
      <c r="F9" t="s">
        <v>239</v>
      </c>
      <c r="I9" s="97">
        <v>42601</v>
      </c>
      <c r="J9" s="97">
        <v>42601</v>
      </c>
    </row>
    <row r="10" spans="1:12" x14ac:dyDescent="0.25">
      <c r="A10" t="s">
        <v>148</v>
      </c>
      <c r="B10" t="s">
        <v>227</v>
      </c>
      <c r="C10" t="s">
        <v>85</v>
      </c>
      <c r="D10" t="s">
        <v>0</v>
      </c>
      <c r="E10" t="s">
        <v>247</v>
      </c>
      <c r="F10" t="s">
        <v>239</v>
      </c>
      <c r="I10" s="97">
        <v>42601</v>
      </c>
      <c r="J10" s="97">
        <v>42601</v>
      </c>
    </row>
    <row r="11" spans="1:12" x14ac:dyDescent="0.25">
      <c r="A11" t="s">
        <v>148</v>
      </c>
      <c r="B11" t="s">
        <v>227</v>
      </c>
      <c r="C11" t="s">
        <v>85</v>
      </c>
      <c r="D11" t="s">
        <v>0</v>
      </c>
      <c r="E11" t="s">
        <v>248</v>
      </c>
      <c r="F11" t="s">
        <v>239</v>
      </c>
      <c r="I11" s="97">
        <v>42601</v>
      </c>
      <c r="J11" s="97">
        <v>42601</v>
      </c>
    </row>
    <row r="12" spans="1:12" x14ac:dyDescent="0.25">
      <c r="A12" t="s">
        <v>148</v>
      </c>
      <c r="B12" t="s">
        <v>227</v>
      </c>
      <c r="C12" t="s">
        <v>85</v>
      </c>
      <c r="D12" t="s">
        <v>0</v>
      </c>
      <c r="E12" t="s">
        <v>249</v>
      </c>
      <c r="F12" t="s">
        <v>239</v>
      </c>
      <c r="I12" s="97">
        <v>42601</v>
      </c>
      <c r="J12" s="97">
        <v>42601</v>
      </c>
    </row>
    <row r="13" spans="1:12" x14ac:dyDescent="0.25">
      <c r="A13" t="s">
        <v>148</v>
      </c>
      <c r="B13" t="s">
        <v>227</v>
      </c>
      <c r="C13" t="s">
        <v>85</v>
      </c>
      <c r="D13" t="s">
        <v>0</v>
      </c>
      <c r="E13" t="s">
        <v>361</v>
      </c>
      <c r="F13" t="s">
        <v>239</v>
      </c>
    </row>
    <row r="14" spans="1:12" x14ac:dyDescent="0.25">
      <c r="A14" t="s">
        <v>148</v>
      </c>
      <c r="B14" t="s">
        <v>227</v>
      </c>
      <c r="C14" t="s">
        <v>85</v>
      </c>
      <c r="D14" t="s">
        <v>0</v>
      </c>
      <c r="E14" t="s">
        <v>362</v>
      </c>
      <c r="F14" t="s">
        <v>239</v>
      </c>
    </row>
    <row r="15" spans="1:12" x14ac:dyDescent="0.25">
      <c r="A15" t="s">
        <v>148</v>
      </c>
      <c r="B15" t="s">
        <v>227</v>
      </c>
      <c r="C15" t="s">
        <v>85</v>
      </c>
      <c r="D15" t="s">
        <v>0</v>
      </c>
      <c r="E15" t="s">
        <v>363</v>
      </c>
      <c r="F15" t="s">
        <v>239</v>
      </c>
    </row>
    <row r="16" spans="1:12" x14ac:dyDescent="0.25">
      <c r="A16" t="s">
        <v>148</v>
      </c>
      <c r="B16" t="s">
        <v>227</v>
      </c>
      <c r="C16" t="s">
        <v>85</v>
      </c>
      <c r="D16" t="s">
        <v>0</v>
      </c>
      <c r="E16" t="s">
        <v>364</v>
      </c>
      <c r="F16" t="s">
        <v>239</v>
      </c>
    </row>
    <row r="17" spans="1:10" x14ac:dyDescent="0.25">
      <c r="A17" t="s">
        <v>148</v>
      </c>
      <c r="B17" t="s">
        <v>227</v>
      </c>
      <c r="C17" t="s">
        <v>85</v>
      </c>
      <c r="D17" t="s">
        <v>0</v>
      </c>
      <c r="E17" t="s">
        <v>365</v>
      </c>
      <c r="F17" t="s">
        <v>239</v>
      </c>
    </row>
    <row r="18" spans="1:10" x14ac:dyDescent="0.25">
      <c r="A18" t="s">
        <v>148</v>
      </c>
      <c r="B18" t="s">
        <v>227</v>
      </c>
      <c r="C18" t="s">
        <v>85</v>
      </c>
      <c r="D18" t="s">
        <v>0</v>
      </c>
      <c r="E18" t="s">
        <v>366</v>
      </c>
      <c r="F18" t="s">
        <v>239</v>
      </c>
    </row>
    <row r="19" spans="1:10" x14ac:dyDescent="0.25">
      <c r="A19" t="s">
        <v>148</v>
      </c>
      <c r="B19" t="s">
        <v>227</v>
      </c>
      <c r="C19" t="s">
        <v>85</v>
      </c>
      <c r="D19" t="s">
        <v>0</v>
      </c>
      <c r="E19" t="s">
        <v>367</v>
      </c>
      <c r="F19" t="s">
        <v>239</v>
      </c>
    </row>
    <row r="20" spans="1:10" x14ac:dyDescent="0.25">
      <c r="A20" t="s">
        <v>148</v>
      </c>
      <c r="B20" t="s">
        <v>227</v>
      </c>
      <c r="C20" t="s">
        <v>85</v>
      </c>
      <c r="D20" t="s">
        <v>0</v>
      </c>
      <c r="E20" t="s">
        <v>368</v>
      </c>
      <c r="F20" t="s">
        <v>239</v>
      </c>
    </row>
    <row r="21" spans="1:10" x14ac:dyDescent="0.25">
      <c r="A21" t="s">
        <v>148</v>
      </c>
      <c r="B21" t="s">
        <v>227</v>
      </c>
      <c r="C21" t="s">
        <v>90</v>
      </c>
      <c r="D21" t="s">
        <v>8</v>
      </c>
      <c r="E21" t="s">
        <v>250</v>
      </c>
      <c r="F21" t="s">
        <v>239</v>
      </c>
    </row>
    <row r="22" spans="1:10" x14ac:dyDescent="0.25">
      <c r="A22" t="s">
        <v>148</v>
      </c>
      <c r="B22" t="s">
        <v>227</v>
      </c>
      <c r="C22" t="s">
        <v>90</v>
      </c>
      <c r="D22" t="s">
        <v>8</v>
      </c>
      <c r="E22" t="s">
        <v>251</v>
      </c>
      <c r="F22" t="s">
        <v>239</v>
      </c>
    </row>
    <row r="23" spans="1:10" x14ac:dyDescent="0.25">
      <c r="A23" t="s">
        <v>148</v>
      </c>
      <c r="B23" t="s">
        <v>227</v>
      </c>
      <c r="C23" t="s">
        <v>90</v>
      </c>
      <c r="D23" t="s">
        <v>8</v>
      </c>
      <c r="E23" t="s">
        <v>252</v>
      </c>
      <c r="F23" s="10" t="s">
        <v>239</v>
      </c>
    </row>
    <row r="24" spans="1:10" x14ac:dyDescent="0.25">
      <c r="A24" t="s">
        <v>148</v>
      </c>
      <c r="B24" t="s">
        <v>227</v>
      </c>
      <c r="C24" t="s">
        <v>90</v>
      </c>
      <c r="D24" t="s">
        <v>8</v>
      </c>
      <c r="E24" t="s">
        <v>253</v>
      </c>
      <c r="F24" s="10" t="s">
        <v>239</v>
      </c>
    </row>
    <row r="25" spans="1:10" x14ac:dyDescent="0.25">
      <c r="A25" t="s">
        <v>148</v>
      </c>
      <c r="B25" t="s">
        <v>227</v>
      </c>
      <c r="C25" t="s">
        <v>90</v>
      </c>
      <c r="D25" t="s">
        <v>8</v>
      </c>
      <c r="E25" t="s">
        <v>391</v>
      </c>
      <c r="F25" s="10" t="s">
        <v>239</v>
      </c>
    </row>
    <row r="26" spans="1:10" x14ac:dyDescent="0.25">
      <c r="A26" t="s">
        <v>148</v>
      </c>
      <c r="B26" t="s">
        <v>227</v>
      </c>
      <c r="C26" t="s">
        <v>90</v>
      </c>
      <c r="D26" t="s">
        <v>8</v>
      </c>
      <c r="E26" t="s">
        <v>254</v>
      </c>
      <c r="F26" s="10" t="s">
        <v>239</v>
      </c>
    </row>
    <row r="27" spans="1:10" x14ac:dyDescent="0.25">
      <c r="A27" t="s">
        <v>148</v>
      </c>
      <c r="B27" t="s">
        <v>227</v>
      </c>
      <c r="C27" t="s">
        <v>88</v>
      </c>
      <c r="D27" t="s">
        <v>1</v>
      </c>
      <c r="E27" t="s">
        <v>255</v>
      </c>
      <c r="F27" t="s">
        <v>348</v>
      </c>
      <c r="I27" s="97">
        <v>42601</v>
      </c>
      <c r="J27" s="97">
        <v>42601</v>
      </c>
    </row>
    <row r="28" spans="1:10" x14ac:dyDescent="0.25">
      <c r="A28" t="s">
        <v>148</v>
      </c>
      <c r="B28" t="s">
        <v>227</v>
      </c>
      <c r="C28" t="s">
        <v>88</v>
      </c>
      <c r="D28" t="s">
        <v>1</v>
      </c>
      <c r="E28" t="s">
        <v>256</v>
      </c>
      <c r="F28" s="10" t="s">
        <v>348</v>
      </c>
      <c r="I28" s="97">
        <v>42601</v>
      </c>
      <c r="J28" s="97">
        <v>42601</v>
      </c>
    </row>
    <row r="29" spans="1:10" x14ac:dyDescent="0.25">
      <c r="A29" t="s">
        <v>148</v>
      </c>
      <c r="B29" t="s">
        <v>227</v>
      </c>
      <c r="C29" t="s">
        <v>88</v>
      </c>
      <c r="D29" t="s">
        <v>1</v>
      </c>
      <c r="E29" t="s">
        <v>390</v>
      </c>
      <c r="F29" s="10" t="s">
        <v>348</v>
      </c>
      <c r="I29" s="97">
        <v>42601</v>
      </c>
      <c r="J29" s="97">
        <v>42601</v>
      </c>
    </row>
    <row r="30" spans="1:10" x14ac:dyDescent="0.25">
      <c r="A30" t="s">
        <v>148</v>
      </c>
      <c r="B30" t="s">
        <v>227</v>
      </c>
      <c r="C30" t="s">
        <v>88</v>
      </c>
      <c r="D30" t="s">
        <v>1</v>
      </c>
      <c r="E30" t="s">
        <v>257</v>
      </c>
      <c r="F30" s="10" t="s">
        <v>348</v>
      </c>
      <c r="I30" s="97">
        <v>42601</v>
      </c>
      <c r="J30" s="97">
        <v>42601</v>
      </c>
    </row>
    <row r="31" spans="1:10" x14ac:dyDescent="0.25">
      <c r="A31" t="s">
        <v>148</v>
      </c>
      <c r="B31" t="s">
        <v>227</v>
      </c>
      <c r="C31" t="s">
        <v>88</v>
      </c>
      <c r="D31" t="s">
        <v>1</v>
      </c>
      <c r="E31" t="s">
        <v>258</v>
      </c>
      <c r="F31" s="10" t="s">
        <v>348</v>
      </c>
      <c r="I31" s="97">
        <v>42601</v>
      </c>
      <c r="J31" s="97">
        <v>42601</v>
      </c>
    </row>
    <row r="32" spans="1:10" x14ac:dyDescent="0.25">
      <c r="A32" t="s">
        <v>148</v>
      </c>
      <c r="B32" t="s">
        <v>227</v>
      </c>
      <c r="C32" t="s">
        <v>88</v>
      </c>
      <c r="D32" t="s">
        <v>1</v>
      </c>
      <c r="E32" t="s">
        <v>259</v>
      </c>
      <c r="F32" t="s">
        <v>238</v>
      </c>
      <c r="I32" s="97">
        <v>42601</v>
      </c>
      <c r="J32" s="97">
        <v>42601</v>
      </c>
    </row>
    <row r="33" spans="1:10" x14ac:dyDescent="0.25">
      <c r="A33" t="s">
        <v>148</v>
      </c>
      <c r="B33" t="s">
        <v>227</v>
      </c>
      <c r="C33" t="s">
        <v>88</v>
      </c>
      <c r="D33" t="s">
        <v>1</v>
      </c>
      <c r="E33" t="s">
        <v>260</v>
      </c>
      <c r="F33" s="10" t="s">
        <v>238</v>
      </c>
      <c r="I33" s="97">
        <v>42601</v>
      </c>
      <c r="J33" s="97">
        <v>42601</v>
      </c>
    </row>
    <row r="34" spans="1:10" x14ac:dyDescent="0.25">
      <c r="A34" t="s">
        <v>148</v>
      </c>
      <c r="B34" t="s">
        <v>227</v>
      </c>
      <c r="C34" t="s">
        <v>88</v>
      </c>
      <c r="D34" t="s">
        <v>1</v>
      </c>
      <c r="E34" t="s">
        <v>261</v>
      </c>
      <c r="F34" s="10" t="s">
        <v>238</v>
      </c>
      <c r="I34" s="97">
        <v>42601</v>
      </c>
      <c r="J34" s="97">
        <v>42601</v>
      </c>
    </row>
    <row r="35" spans="1:10" x14ac:dyDescent="0.25">
      <c r="A35" t="s">
        <v>148</v>
      </c>
      <c r="B35" t="s">
        <v>227</v>
      </c>
      <c r="C35" t="s">
        <v>88</v>
      </c>
      <c r="D35" t="s">
        <v>1</v>
      </c>
      <c r="E35" t="s">
        <v>262</v>
      </c>
      <c r="F35" s="10" t="s">
        <v>238</v>
      </c>
      <c r="I35" s="97">
        <v>42601</v>
      </c>
      <c r="J35" s="97">
        <v>42601</v>
      </c>
    </row>
    <row r="36" spans="1:10" x14ac:dyDescent="0.25">
      <c r="A36" t="s">
        <v>148</v>
      </c>
      <c r="B36" t="s">
        <v>227</v>
      </c>
      <c r="C36" t="s">
        <v>88</v>
      </c>
      <c r="D36" t="s">
        <v>1</v>
      </c>
      <c r="E36" t="s">
        <v>373</v>
      </c>
      <c r="F36" s="10" t="s">
        <v>238</v>
      </c>
      <c r="I36" s="97">
        <v>42601</v>
      </c>
      <c r="J36" s="97">
        <v>42601</v>
      </c>
    </row>
    <row r="37" spans="1:10" x14ac:dyDescent="0.25">
      <c r="A37" t="s">
        <v>148</v>
      </c>
      <c r="B37" t="s">
        <v>227</v>
      </c>
      <c r="C37" t="s">
        <v>91</v>
      </c>
      <c r="D37" t="s">
        <v>384</v>
      </c>
      <c r="E37" t="s">
        <v>264</v>
      </c>
      <c r="F37" t="s">
        <v>239</v>
      </c>
    </row>
    <row r="38" spans="1:10" x14ac:dyDescent="0.25">
      <c r="A38" t="s">
        <v>148</v>
      </c>
      <c r="B38" t="s">
        <v>227</v>
      </c>
      <c r="C38" t="s">
        <v>97</v>
      </c>
      <c r="D38" t="s">
        <v>72</v>
      </c>
      <c r="E38" t="s">
        <v>265</v>
      </c>
      <c r="F38" t="s">
        <v>239</v>
      </c>
    </row>
    <row r="39" spans="1:10" x14ac:dyDescent="0.25">
      <c r="A39" t="s">
        <v>148</v>
      </c>
      <c r="B39" t="s">
        <v>227</v>
      </c>
      <c r="C39" t="s">
        <v>97</v>
      </c>
      <c r="D39" t="s">
        <v>72</v>
      </c>
      <c r="E39" t="s">
        <v>266</v>
      </c>
      <c r="F39" t="s">
        <v>239</v>
      </c>
    </row>
    <row r="40" spans="1:10" x14ac:dyDescent="0.25">
      <c r="A40" t="s">
        <v>148</v>
      </c>
      <c r="B40" t="s">
        <v>227</v>
      </c>
      <c r="C40" t="s">
        <v>97</v>
      </c>
      <c r="D40" t="s">
        <v>72</v>
      </c>
      <c r="E40" t="s">
        <v>267</v>
      </c>
      <c r="F40" t="s">
        <v>239</v>
      </c>
    </row>
    <row r="41" spans="1:10" x14ac:dyDescent="0.25">
      <c r="A41" t="s">
        <v>148</v>
      </c>
      <c r="B41" t="s">
        <v>227</v>
      </c>
      <c r="C41" t="s">
        <v>85</v>
      </c>
      <c r="D41" t="s">
        <v>0</v>
      </c>
      <c r="E41" t="s">
        <v>369</v>
      </c>
      <c r="F41" t="s">
        <v>350</v>
      </c>
    </row>
    <row r="42" spans="1:10" x14ac:dyDescent="0.25">
      <c r="A42" t="s">
        <v>148</v>
      </c>
      <c r="B42" t="s">
        <v>227</v>
      </c>
      <c r="C42" t="s">
        <v>85</v>
      </c>
      <c r="D42" t="s">
        <v>0</v>
      </c>
      <c r="E42" t="s">
        <v>370</v>
      </c>
      <c r="F42" t="s">
        <v>350</v>
      </c>
    </row>
    <row r="43" spans="1:10" x14ac:dyDescent="0.25">
      <c r="A43" t="s">
        <v>232</v>
      </c>
      <c r="B43" t="s">
        <v>230</v>
      </c>
      <c r="C43" t="s">
        <v>85</v>
      </c>
      <c r="D43" t="s">
        <v>0</v>
      </c>
      <c r="E43" t="s">
        <v>268</v>
      </c>
      <c r="F43" t="s">
        <v>350</v>
      </c>
    </row>
    <row r="44" spans="1:10" x14ac:dyDescent="0.25">
      <c r="A44" t="s">
        <v>232</v>
      </c>
      <c r="B44" t="s">
        <v>230</v>
      </c>
      <c r="C44" t="s">
        <v>85</v>
      </c>
      <c r="D44" t="s">
        <v>0</v>
      </c>
      <c r="E44" t="s">
        <v>269</v>
      </c>
      <c r="F44" t="s">
        <v>350</v>
      </c>
    </row>
    <row r="45" spans="1:10" x14ac:dyDescent="0.25">
      <c r="A45" t="s">
        <v>232</v>
      </c>
      <c r="B45" t="s">
        <v>230</v>
      </c>
      <c r="C45" t="s">
        <v>85</v>
      </c>
      <c r="D45" t="s">
        <v>0</v>
      </c>
      <c r="E45" t="s">
        <v>270</v>
      </c>
      <c r="F45" t="s">
        <v>350</v>
      </c>
    </row>
    <row r="46" spans="1:10" x14ac:dyDescent="0.25">
      <c r="A46" t="s">
        <v>232</v>
      </c>
      <c r="B46" t="s">
        <v>230</v>
      </c>
      <c r="C46" t="s">
        <v>85</v>
      </c>
      <c r="D46" t="s">
        <v>0</v>
      </c>
      <c r="E46" t="s">
        <v>271</v>
      </c>
      <c r="F46" t="s">
        <v>350</v>
      </c>
    </row>
    <row r="47" spans="1:10" x14ac:dyDescent="0.25">
      <c r="A47" t="s">
        <v>232</v>
      </c>
      <c r="B47" t="s">
        <v>230</v>
      </c>
      <c r="C47" t="s">
        <v>85</v>
      </c>
      <c r="D47" t="s">
        <v>0</v>
      </c>
      <c r="E47" t="s">
        <v>272</v>
      </c>
      <c r="F47" t="s">
        <v>350</v>
      </c>
    </row>
    <row r="48" spans="1:10" x14ac:dyDescent="0.25">
      <c r="A48" t="s">
        <v>232</v>
      </c>
      <c r="B48" t="s">
        <v>230</v>
      </c>
      <c r="C48" t="s">
        <v>85</v>
      </c>
      <c r="D48" t="s">
        <v>0</v>
      </c>
      <c r="E48" t="s">
        <v>273</v>
      </c>
      <c r="F48" t="s">
        <v>350</v>
      </c>
    </row>
    <row r="49" spans="1:6" x14ac:dyDescent="0.25">
      <c r="A49" t="s">
        <v>232</v>
      </c>
      <c r="B49" t="s">
        <v>230</v>
      </c>
      <c r="C49" t="s">
        <v>85</v>
      </c>
      <c r="D49" t="s">
        <v>0</v>
      </c>
      <c r="E49" t="s">
        <v>274</v>
      </c>
      <c r="F49" t="s">
        <v>350</v>
      </c>
    </row>
    <row r="50" spans="1:6" x14ac:dyDescent="0.25">
      <c r="A50" t="s">
        <v>232</v>
      </c>
      <c r="B50" t="s">
        <v>230</v>
      </c>
      <c r="C50" t="s">
        <v>85</v>
      </c>
      <c r="D50" t="s">
        <v>0</v>
      </c>
      <c r="E50" t="s">
        <v>275</v>
      </c>
      <c r="F50" t="s">
        <v>350</v>
      </c>
    </row>
    <row r="51" spans="1:6" x14ac:dyDescent="0.25">
      <c r="A51" t="s">
        <v>232</v>
      </c>
      <c r="B51" t="s">
        <v>230</v>
      </c>
      <c r="C51" t="s">
        <v>85</v>
      </c>
      <c r="D51" t="s">
        <v>0</v>
      </c>
      <c r="E51" t="s">
        <v>276</v>
      </c>
      <c r="F51" t="s">
        <v>350</v>
      </c>
    </row>
    <row r="52" spans="1:6" x14ac:dyDescent="0.25">
      <c r="A52" t="s">
        <v>232</v>
      </c>
      <c r="B52" t="s">
        <v>230</v>
      </c>
      <c r="C52" t="s">
        <v>85</v>
      </c>
      <c r="D52" t="s">
        <v>0</v>
      </c>
      <c r="E52" t="s">
        <v>277</v>
      </c>
      <c r="F52" t="s">
        <v>350</v>
      </c>
    </row>
    <row r="53" spans="1:6" x14ac:dyDescent="0.25">
      <c r="A53" t="s">
        <v>232</v>
      </c>
      <c r="B53" t="s">
        <v>230</v>
      </c>
      <c r="C53" t="s">
        <v>85</v>
      </c>
      <c r="D53" t="s">
        <v>0</v>
      </c>
      <c r="E53" t="s">
        <v>278</v>
      </c>
      <c r="F53" t="s">
        <v>350</v>
      </c>
    </row>
    <row r="54" spans="1:6" x14ac:dyDescent="0.25">
      <c r="A54" t="s">
        <v>232</v>
      </c>
      <c r="B54" t="s">
        <v>230</v>
      </c>
      <c r="C54" t="s">
        <v>90</v>
      </c>
      <c r="D54" t="s">
        <v>8</v>
      </c>
      <c r="E54" t="s">
        <v>279</v>
      </c>
      <c r="F54" t="s">
        <v>239</v>
      </c>
    </row>
    <row r="55" spans="1:6" x14ac:dyDescent="0.25">
      <c r="A55" t="s">
        <v>232</v>
      </c>
      <c r="B55" t="s">
        <v>230</v>
      </c>
      <c r="C55" t="s">
        <v>90</v>
      </c>
      <c r="D55" t="s">
        <v>8</v>
      </c>
      <c r="E55" t="s">
        <v>280</v>
      </c>
      <c r="F55" t="s">
        <v>239</v>
      </c>
    </row>
    <row r="56" spans="1:6" x14ac:dyDescent="0.25">
      <c r="A56" t="s">
        <v>232</v>
      </c>
      <c r="B56" t="s">
        <v>230</v>
      </c>
      <c r="C56" t="s">
        <v>90</v>
      </c>
      <c r="D56" t="s">
        <v>8</v>
      </c>
      <c r="E56" t="s">
        <v>281</v>
      </c>
      <c r="F56" t="s">
        <v>239</v>
      </c>
    </row>
    <row r="57" spans="1:6" x14ac:dyDescent="0.25">
      <c r="A57" t="s">
        <v>232</v>
      </c>
      <c r="B57" t="s">
        <v>230</v>
      </c>
      <c r="C57" t="s">
        <v>90</v>
      </c>
      <c r="D57" t="s">
        <v>8</v>
      </c>
      <c r="E57" t="s">
        <v>282</v>
      </c>
      <c r="F57" t="s">
        <v>239</v>
      </c>
    </row>
    <row r="58" spans="1:6" x14ac:dyDescent="0.25">
      <c r="A58" t="s">
        <v>232</v>
      </c>
      <c r="B58" t="s">
        <v>230</v>
      </c>
      <c r="C58" t="s">
        <v>90</v>
      </c>
      <c r="D58" t="s">
        <v>8</v>
      </c>
      <c r="E58" t="s">
        <v>283</v>
      </c>
      <c r="F58" t="s">
        <v>239</v>
      </c>
    </row>
    <row r="59" spans="1:6" x14ac:dyDescent="0.25">
      <c r="A59" t="s">
        <v>232</v>
      </c>
      <c r="B59" t="s">
        <v>230</v>
      </c>
      <c r="C59" t="s">
        <v>90</v>
      </c>
      <c r="D59" t="s">
        <v>8</v>
      </c>
      <c r="E59" t="s">
        <v>284</v>
      </c>
      <c r="F59" t="s">
        <v>239</v>
      </c>
    </row>
    <row r="60" spans="1:6" x14ac:dyDescent="0.25">
      <c r="A60" t="s">
        <v>232</v>
      </c>
      <c r="B60" t="s">
        <v>230</v>
      </c>
      <c r="C60" t="s">
        <v>88</v>
      </c>
      <c r="D60" t="s">
        <v>1</v>
      </c>
      <c r="E60" t="s">
        <v>285</v>
      </c>
      <c r="F60" t="s">
        <v>263</v>
      </c>
    </row>
    <row r="61" spans="1:6" x14ac:dyDescent="0.25">
      <c r="A61" t="s">
        <v>232</v>
      </c>
      <c r="B61" t="s">
        <v>230</v>
      </c>
      <c r="C61" t="s">
        <v>88</v>
      </c>
      <c r="D61" t="s">
        <v>1</v>
      </c>
      <c r="E61" t="s">
        <v>286</v>
      </c>
      <c r="F61" t="s">
        <v>263</v>
      </c>
    </row>
    <row r="62" spans="1:6" x14ac:dyDescent="0.25">
      <c r="A62" t="s">
        <v>232</v>
      </c>
      <c r="B62" t="s">
        <v>230</v>
      </c>
      <c r="C62" t="s">
        <v>88</v>
      </c>
      <c r="D62" t="s">
        <v>1</v>
      </c>
      <c r="E62" t="s">
        <v>287</v>
      </c>
      <c r="F62" t="s">
        <v>263</v>
      </c>
    </row>
    <row r="63" spans="1:6" x14ac:dyDescent="0.25">
      <c r="A63" t="s">
        <v>232</v>
      </c>
      <c r="B63" t="s">
        <v>230</v>
      </c>
      <c r="C63" t="s">
        <v>88</v>
      </c>
      <c r="D63" t="s">
        <v>1</v>
      </c>
      <c r="E63" t="s">
        <v>288</v>
      </c>
      <c r="F63" t="s">
        <v>263</v>
      </c>
    </row>
    <row r="64" spans="1:6" x14ac:dyDescent="0.25">
      <c r="A64" t="s">
        <v>232</v>
      </c>
      <c r="B64" t="s">
        <v>230</v>
      </c>
      <c r="C64" t="s">
        <v>88</v>
      </c>
      <c r="D64" t="s">
        <v>1</v>
      </c>
      <c r="E64" t="s">
        <v>289</v>
      </c>
      <c r="F64" t="s">
        <v>263</v>
      </c>
    </row>
    <row r="65" spans="1:6" x14ac:dyDescent="0.25">
      <c r="A65" t="s">
        <v>232</v>
      </c>
      <c r="B65" t="s">
        <v>230</v>
      </c>
      <c r="C65" t="s">
        <v>88</v>
      </c>
      <c r="D65" t="s">
        <v>1</v>
      </c>
      <c r="E65" t="s">
        <v>290</v>
      </c>
      <c r="F65" t="s">
        <v>263</v>
      </c>
    </row>
    <row r="66" spans="1:6" x14ac:dyDescent="0.25">
      <c r="A66" t="s">
        <v>232</v>
      </c>
      <c r="B66" t="s">
        <v>230</v>
      </c>
      <c r="C66" t="s">
        <v>88</v>
      </c>
      <c r="D66" t="s">
        <v>1</v>
      </c>
      <c r="E66" t="s">
        <v>291</v>
      </c>
      <c r="F66" t="s">
        <v>263</v>
      </c>
    </row>
    <row r="67" spans="1:6" x14ac:dyDescent="0.25">
      <c r="A67" t="s">
        <v>232</v>
      </c>
      <c r="B67" t="s">
        <v>230</v>
      </c>
      <c r="C67" t="s">
        <v>88</v>
      </c>
      <c r="D67" t="s">
        <v>1</v>
      </c>
      <c r="E67" t="s">
        <v>292</v>
      </c>
      <c r="F67" t="s">
        <v>263</v>
      </c>
    </row>
    <row r="68" spans="1:6" x14ac:dyDescent="0.25">
      <c r="A68" t="s">
        <v>232</v>
      </c>
      <c r="B68" t="s">
        <v>230</v>
      </c>
      <c r="C68" t="s">
        <v>88</v>
      </c>
      <c r="D68" t="s">
        <v>1</v>
      </c>
      <c r="E68" t="s">
        <v>293</v>
      </c>
      <c r="F68" t="s">
        <v>263</v>
      </c>
    </row>
    <row r="69" spans="1:6" x14ac:dyDescent="0.25">
      <c r="A69" t="s">
        <v>232</v>
      </c>
      <c r="B69" t="s">
        <v>230</v>
      </c>
      <c r="C69" t="s">
        <v>88</v>
      </c>
      <c r="D69" t="s">
        <v>1</v>
      </c>
      <c r="E69" t="s">
        <v>294</v>
      </c>
      <c r="F69" t="s">
        <v>263</v>
      </c>
    </row>
    <row r="70" spans="1:6" x14ac:dyDescent="0.25">
      <c r="A70" t="s">
        <v>232</v>
      </c>
      <c r="B70" t="s">
        <v>230</v>
      </c>
      <c r="C70" t="s">
        <v>91</v>
      </c>
      <c r="D70" t="s">
        <v>384</v>
      </c>
      <c r="E70" t="s">
        <v>295</v>
      </c>
      <c r="F70" t="s">
        <v>239</v>
      </c>
    </row>
    <row r="71" spans="1:6" x14ac:dyDescent="0.25">
      <c r="A71" t="s">
        <v>232</v>
      </c>
      <c r="B71" t="s">
        <v>230</v>
      </c>
      <c r="C71" t="s">
        <v>97</v>
      </c>
      <c r="D71" t="s">
        <v>72</v>
      </c>
      <c r="E71" t="s">
        <v>296</v>
      </c>
      <c r="F71" t="s">
        <v>239</v>
      </c>
    </row>
    <row r="72" spans="1:6" x14ac:dyDescent="0.25">
      <c r="A72" t="s">
        <v>232</v>
      </c>
      <c r="B72" t="s">
        <v>230</v>
      </c>
      <c r="C72" t="s">
        <v>97</v>
      </c>
      <c r="D72" t="s">
        <v>72</v>
      </c>
      <c r="E72" t="s">
        <v>297</v>
      </c>
      <c r="F72" t="s">
        <v>239</v>
      </c>
    </row>
    <row r="73" spans="1:6" x14ac:dyDescent="0.25">
      <c r="A73" t="s">
        <v>232</v>
      </c>
      <c r="B73" t="s">
        <v>230</v>
      </c>
      <c r="C73" t="s">
        <v>97</v>
      </c>
      <c r="D73" t="s">
        <v>72</v>
      </c>
      <c r="E73" t="s">
        <v>298</v>
      </c>
      <c r="F73" t="s">
        <v>239</v>
      </c>
    </row>
  </sheetData>
  <autoFilter ref="A1:L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Kinara Project Plan</vt:lpstr>
      <vt:lpstr>Process</vt:lpstr>
      <vt:lpstr>ActivityTrackerPhase1</vt:lpstr>
      <vt:lpstr>Legend</vt:lpstr>
      <vt:lpstr>Screen_dev_Breakup</vt:lpstr>
      <vt:lpstr>dev</vt:lpstr>
      <vt:lpstr>ganttTypes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Madhusudhanan S | IFMR Rural Finance</cp:lastModifiedBy>
  <dcterms:created xsi:type="dcterms:W3CDTF">2006-09-16T00:00:00Z</dcterms:created>
  <dcterms:modified xsi:type="dcterms:W3CDTF">2016-08-19T08:11:35Z</dcterms:modified>
</cp:coreProperties>
</file>