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2"/>
  </bookViews>
  <sheets>
    <sheet name="Sheet1" sheetId="1" r:id="rId1"/>
    <sheet name="Sheet2" sheetId="2" r:id="rId2"/>
    <sheet name="Sheet4" sheetId="4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D3" i="4"/>
  <c r="D4"/>
  <c r="D5"/>
  <c r="D6"/>
  <c r="D7"/>
  <c r="D8"/>
  <c r="D9"/>
  <c r="D10"/>
  <c r="D11"/>
  <c r="D12"/>
  <c r="D13"/>
  <c r="D14"/>
  <c r="D15"/>
  <c r="D16"/>
  <c r="D17"/>
  <c r="D18"/>
  <c r="D19"/>
  <c r="D20"/>
  <c r="D2"/>
  <c r="D1"/>
  <c r="C3"/>
  <c r="C4"/>
  <c r="C5"/>
  <c r="C6"/>
  <c r="C7"/>
  <c r="C8"/>
  <c r="C9"/>
  <c r="C10"/>
  <c r="C11"/>
  <c r="C12"/>
  <c r="C13"/>
  <c r="C14"/>
  <c r="C15"/>
  <c r="C16"/>
  <c r="C17"/>
  <c r="C18"/>
  <c r="C19"/>
  <c r="C20"/>
  <c r="C2"/>
  <c r="C1"/>
  <c r="B3"/>
  <c r="B4"/>
  <c r="B5"/>
  <c r="B6"/>
  <c r="B7"/>
  <c r="B8"/>
  <c r="B9"/>
  <c r="B10"/>
  <c r="B11"/>
  <c r="B12"/>
  <c r="B13"/>
  <c r="B14"/>
  <c r="B15"/>
  <c r="B16"/>
  <c r="B17"/>
  <c r="B18"/>
  <c r="B19"/>
  <c r="B20"/>
  <c r="B2"/>
  <c r="A3"/>
  <c r="A4"/>
  <c r="A5"/>
  <c r="A6"/>
  <c r="A7"/>
  <c r="A8"/>
  <c r="A9"/>
  <c r="A10"/>
  <c r="A11"/>
  <c r="A12"/>
  <c r="A13"/>
  <c r="A14"/>
  <c r="A15"/>
  <c r="A16"/>
  <c r="A17"/>
  <c r="A18"/>
  <c r="A19"/>
  <c r="A20"/>
  <c r="A2"/>
  <c r="B1"/>
  <c r="A1"/>
  <c r="M14" i="1"/>
  <c r="J3" i="2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2"/>
  <c r="L14" i="1"/>
  <c r="L15"/>
  <c r="L16"/>
  <c r="L17"/>
  <c r="L18"/>
  <c r="L19"/>
  <c r="L20"/>
  <c r="L21"/>
  <c r="L22"/>
  <c r="L23"/>
  <c r="L24"/>
  <c r="L25"/>
  <c r="L26"/>
  <c r="L27"/>
  <c r="L28"/>
  <c r="L29"/>
  <c r="L30"/>
  <c r="L31"/>
  <c r="L13"/>
  <c r="H3" i="2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2"/>
  <c r="U3" i="1"/>
  <c r="U2"/>
  <c r="O2"/>
  <c r="T2"/>
  <c r="S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Q2"/>
  <c r="N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2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J21"/>
  <c r="J22"/>
  <c r="J23"/>
  <c r="J24"/>
  <c r="J25"/>
  <c r="J26"/>
  <c r="J3"/>
  <c r="J4"/>
  <c r="J5"/>
  <c r="J6"/>
  <c r="J7"/>
  <c r="J8"/>
  <c r="J9"/>
  <c r="J10"/>
  <c r="J11"/>
  <c r="J12"/>
  <c r="J13"/>
  <c r="J14"/>
  <c r="J15"/>
  <c r="J16"/>
  <c r="J17"/>
  <c r="J18"/>
  <c r="J19"/>
  <c r="J20"/>
  <c r="J27"/>
  <c r="J28"/>
  <c r="J29"/>
  <c r="J30"/>
  <c r="J31"/>
  <c r="J2"/>
  <c r="M2" s="1"/>
  <c r="H30"/>
  <c r="R30" s="1"/>
  <c r="H31"/>
  <c r="R31" s="1"/>
  <c r="H3"/>
  <c r="R3" s="1"/>
  <c r="H4"/>
  <c r="R4" s="1"/>
  <c r="H5"/>
  <c r="R5" s="1"/>
  <c r="H6"/>
  <c r="R6" s="1"/>
  <c r="H7"/>
  <c r="R7" s="1"/>
  <c r="H8"/>
  <c r="R8" s="1"/>
  <c r="H9"/>
  <c r="R9" s="1"/>
  <c r="H10"/>
  <c r="R10" s="1"/>
  <c r="H11"/>
  <c r="R11" s="1"/>
  <c r="H12"/>
  <c r="R12" s="1"/>
  <c r="H13"/>
  <c r="R13" s="1"/>
  <c r="H14"/>
  <c r="R14" s="1"/>
  <c r="H15"/>
  <c r="R15" s="1"/>
  <c r="H16"/>
  <c r="R16" s="1"/>
  <c r="H17"/>
  <c r="P17" s="1"/>
  <c r="H18"/>
  <c r="R18" s="1"/>
  <c r="H19"/>
  <c r="R19" s="1"/>
  <c r="H20"/>
  <c r="R20" s="1"/>
  <c r="H21"/>
  <c r="R21" s="1"/>
  <c r="H22"/>
  <c r="R22" s="1"/>
  <c r="H23"/>
  <c r="R23" s="1"/>
  <c r="H24"/>
  <c r="R24" s="1"/>
  <c r="H25"/>
  <c r="R25" s="1"/>
  <c r="H26"/>
  <c r="R26" s="1"/>
  <c r="H27"/>
  <c r="R27" s="1"/>
  <c r="H28"/>
  <c r="R28" s="1"/>
  <c r="H29"/>
  <c r="R29" s="1"/>
  <c r="H2"/>
  <c r="P2" s="1"/>
  <c r="L2" l="1"/>
  <c r="R2"/>
  <c r="M30"/>
  <c r="M28"/>
  <c r="M20"/>
  <c r="M18"/>
  <c r="O16"/>
  <c r="O14"/>
  <c r="O12"/>
  <c r="O10"/>
  <c r="O8"/>
  <c r="O6"/>
  <c r="O4"/>
  <c r="M26"/>
  <c r="M24"/>
  <c r="M22"/>
  <c r="O31"/>
  <c r="O29"/>
  <c r="O27"/>
  <c r="O19"/>
  <c r="M15"/>
  <c r="M11"/>
  <c r="M9"/>
  <c r="M7"/>
  <c r="M5"/>
  <c r="M3"/>
  <c r="O25"/>
  <c r="O23"/>
  <c r="O21"/>
  <c r="L11"/>
  <c r="L9"/>
  <c r="L7"/>
  <c r="L5"/>
  <c r="L3"/>
  <c r="M31"/>
  <c r="M29"/>
  <c r="M27"/>
  <c r="M25"/>
  <c r="M23"/>
  <c r="M21"/>
  <c r="M19"/>
  <c r="M16"/>
  <c r="M13"/>
  <c r="M12"/>
  <c r="M10"/>
  <c r="M8"/>
  <c r="M6"/>
  <c r="M4"/>
  <c r="O30"/>
  <c r="O28"/>
  <c r="O26"/>
  <c r="O24"/>
  <c r="O22"/>
  <c r="O20"/>
  <c r="O18"/>
  <c r="O15"/>
  <c r="O13"/>
  <c r="O11"/>
  <c r="O9"/>
  <c r="O7"/>
  <c r="O5"/>
  <c r="O3"/>
  <c r="P30"/>
  <c r="P28"/>
  <c r="P26"/>
  <c r="P24"/>
  <c r="P22"/>
  <c r="P20"/>
  <c r="P18"/>
  <c r="P15"/>
  <c r="P13"/>
  <c r="P11"/>
  <c r="P9"/>
  <c r="P7"/>
  <c r="P5"/>
  <c r="P3"/>
  <c r="L12"/>
  <c r="L10"/>
  <c r="L8"/>
  <c r="L6"/>
  <c r="L4"/>
  <c r="P31"/>
  <c r="P29"/>
  <c r="P27"/>
  <c r="P25"/>
  <c r="P23"/>
  <c r="P21"/>
  <c r="P19"/>
  <c r="P16"/>
  <c r="P14"/>
  <c r="P12"/>
  <c r="P10"/>
  <c r="P8"/>
  <c r="P6"/>
  <c r="P4"/>
  <c r="O17"/>
  <c r="M17"/>
  <c r="R17"/>
</calcChain>
</file>

<file path=xl/sharedStrings.xml><?xml version="1.0" encoding="utf-8"?>
<sst xmlns="http://schemas.openxmlformats.org/spreadsheetml/2006/main" count="105" uniqueCount="54">
  <si>
    <t>Candidates Name</t>
  </si>
  <si>
    <t>Acc</t>
  </si>
  <si>
    <t>GS</t>
  </si>
  <si>
    <t>NS</t>
  </si>
  <si>
    <t>Abdul Rahman B</t>
  </si>
  <si>
    <t>Arun T</t>
  </si>
  <si>
    <t>Aysha sithika L</t>
  </si>
  <si>
    <t>Bhavani R</t>
  </si>
  <si>
    <t>Fathima M</t>
  </si>
  <si>
    <t>Ghouse bi S</t>
  </si>
  <si>
    <t>Gnanagowsalya K</t>
  </si>
  <si>
    <t>Hajeera Sithika L</t>
  </si>
  <si>
    <t>HARIHARAN A</t>
  </si>
  <si>
    <t>Jayalakshmi R</t>
  </si>
  <si>
    <t>Jothika J</t>
  </si>
  <si>
    <t>Kalaiarasan A</t>
  </si>
  <si>
    <t>Kayalvizhi M</t>
  </si>
  <si>
    <t>Komaladevi. S</t>
  </si>
  <si>
    <t>LAVANYA M</t>
  </si>
  <si>
    <t>Narayanan S</t>
  </si>
  <si>
    <t>Prasanth P</t>
  </si>
  <si>
    <t>Priya S</t>
  </si>
  <si>
    <t>Punithavathi D</t>
  </si>
  <si>
    <t>Raghul S</t>
  </si>
  <si>
    <t>Roobankumar K</t>
  </si>
  <si>
    <t>Sangari S</t>
  </si>
  <si>
    <t>Santhiya S</t>
  </si>
  <si>
    <t>Saranya N</t>
  </si>
  <si>
    <t>Saravanan M</t>
  </si>
  <si>
    <t>Snega D</t>
  </si>
  <si>
    <t>Srinidhi S</t>
  </si>
  <si>
    <t>Tamil V</t>
  </si>
  <si>
    <t>Vinu Andrews S</t>
  </si>
  <si>
    <t>Yogarajan K</t>
  </si>
  <si>
    <t>addtion</t>
  </si>
  <si>
    <t>Addtion</t>
  </si>
  <si>
    <t>multiplication</t>
  </si>
  <si>
    <t>subtraction</t>
  </si>
  <si>
    <t>Division</t>
  </si>
  <si>
    <t>Modules</t>
  </si>
  <si>
    <t>Power</t>
  </si>
  <si>
    <t>Average</t>
  </si>
  <si>
    <t>F Add</t>
  </si>
  <si>
    <t>F.Multiple</t>
  </si>
  <si>
    <t>F.Division</t>
  </si>
  <si>
    <t>F.power</t>
  </si>
  <si>
    <t>f.average</t>
  </si>
  <si>
    <t>count</t>
  </si>
  <si>
    <t>sub total</t>
  </si>
  <si>
    <t>division</t>
  </si>
  <si>
    <t>modules</t>
  </si>
  <si>
    <t>power</t>
  </si>
  <si>
    <t>average</t>
  </si>
  <si>
    <t>sno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</si>
</sst>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1"/>
      <color rgb="FFFFFFFF"/>
      <name val="Calibri"/>
      <family val="2"/>
    </font>
    <font>
      <sz val="10"/>
      <color rgb="FFFFFFFF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5B0F0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000000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5" fillId="4" borderId="2" xfId="1" applyFill="1" applyBorder="1" applyAlignment="1" applyProtection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0" fillId="0" borderId="0" xfId="0" applyAlignment="1"/>
    <xf numFmtId="0" fontId="2" fillId="2" borderId="4" xfId="0" applyFont="1" applyFill="1" applyBorder="1" applyAlignment="1"/>
    <xf numFmtId="0" fontId="3" fillId="3" borderId="2" xfId="0" applyFont="1" applyFill="1" applyBorder="1" applyAlignment="1"/>
    <xf numFmtId="0" fontId="3" fillId="3" borderId="1" xfId="0" applyFont="1" applyFill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2" fillId="2" borderId="5" xfId="0" applyFont="1" applyFill="1" applyBorder="1" applyAlignment="1"/>
    <xf numFmtId="0" fontId="2" fillId="2" borderId="0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1"/>
  <sheetViews>
    <sheetView workbookViewId="0">
      <pane xSplit="8" ySplit="1" topLeftCell="J2" activePane="bottomRight" state="frozen"/>
      <selection pane="topRight" activeCell="I1" sqref="I1"/>
      <selection pane="bottomLeft" activeCell="A2" sqref="A2"/>
      <selection pane="bottomRight" activeCell="A2" sqref="A2"/>
    </sheetView>
  </sheetViews>
  <sheetFormatPr defaultRowHeight="15"/>
  <cols>
    <col min="1" max="1" width="5.140625" style="4" bestFit="1" customWidth="1"/>
    <col min="2" max="2" width="20.85546875" style="4" bestFit="1" customWidth="1"/>
    <col min="3" max="3" width="4" style="4" bestFit="1" customWidth="1"/>
    <col min="4" max="5" width="3.42578125" style="4" customWidth="1"/>
    <col min="6" max="6" width="4" style="4" bestFit="1" customWidth="1"/>
    <col min="7" max="7" width="3.42578125" style="4" customWidth="1"/>
    <col min="8" max="9" width="8.140625" style="4" customWidth="1"/>
    <col min="10" max="10" width="13.5703125" style="4" bestFit="1" customWidth="1"/>
    <col min="11" max="11" width="13.5703125" style="4" customWidth="1"/>
    <col min="12" max="12" width="11" style="4" bestFit="1" customWidth="1"/>
    <col min="13" max="14" width="8.140625" style="4" customWidth="1"/>
    <col min="15" max="15" width="8.85546875" style="4" customWidth="1"/>
    <col min="16" max="17" width="6.7109375" style="4" customWidth="1"/>
    <col min="18" max="18" width="8.28515625" style="4" customWidth="1"/>
    <col min="19" max="16384" width="9.140625" style="4"/>
  </cols>
  <sheetData>
    <row r="1" spans="1:21" ht="16.5" thickBot="1">
      <c r="A1" s="1" t="s">
        <v>53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1</v>
      </c>
      <c r="G1" s="3" t="s">
        <v>2</v>
      </c>
      <c r="H1" s="10" t="s">
        <v>35</v>
      </c>
      <c r="I1" s="5" t="s">
        <v>42</v>
      </c>
      <c r="J1" s="5" t="s">
        <v>36</v>
      </c>
      <c r="K1" s="5" t="s">
        <v>43</v>
      </c>
      <c r="L1" s="5" t="s">
        <v>37</v>
      </c>
      <c r="M1" s="11" t="s">
        <v>38</v>
      </c>
      <c r="N1" s="11" t="s">
        <v>44</v>
      </c>
      <c r="O1" s="11" t="s">
        <v>39</v>
      </c>
      <c r="P1" s="11" t="s">
        <v>40</v>
      </c>
      <c r="Q1" s="11" t="s">
        <v>45</v>
      </c>
      <c r="R1" s="11" t="s">
        <v>41</v>
      </c>
      <c r="S1" s="11" t="s">
        <v>46</v>
      </c>
      <c r="T1" s="11" t="s">
        <v>47</v>
      </c>
      <c r="U1" s="11" t="s">
        <v>48</v>
      </c>
    </row>
    <row r="2" spans="1:21" ht="15.75" thickBot="1">
      <c r="A2" s="6">
        <v>1</v>
      </c>
      <c r="B2" s="7" t="s">
        <v>4</v>
      </c>
      <c r="C2" s="8">
        <v>85</v>
      </c>
      <c r="D2" s="8">
        <v>20</v>
      </c>
      <c r="E2" s="8">
        <v>10</v>
      </c>
      <c r="F2" s="8">
        <v>83</v>
      </c>
      <c r="G2" s="8">
        <v>17</v>
      </c>
      <c r="H2" s="4">
        <f>C2+D2+E2+F2+G2</f>
        <v>215</v>
      </c>
      <c r="I2" s="4">
        <f>SUM(C2:G2)</f>
        <v>215</v>
      </c>
      <c r="J2" s="4">
        <f>C2*D2*E2*F2*G2</f>
        <v>23987000</v>
      </c>
      <c r="K2" s="4">
        <f>PRODUCT(C2:G2)</f>
        <v>23987000</v>
      </c>
      <c r="L2" s="4">
        <f>J2-H2</f>
        <v>23986785</v>
      </c>
      <c r="M2" s="4">
        <f>J2/H2</f>
        <v>111567.44186046511</v>
      </c>
      <c r="N2" s="4">
        <f>QUOTIENT(K2,I2)</f>
        <v>111567</v>
      </c>
      <c r="O2" s="4">
        <f>MOD(J2,H2)</f>
        <v>95</v>
      </c>
      <c r="P2" s="4">
        <f>H2*H2</f>
        <v>46225</v>
      </c>
      <c r="Q2" s="4">
        <f>POWER(H2,2)</f>
        <v>46225</v>
      </c>
      <c r="R2" s="4">
        <f>(H2/5)</f>
        <v>43</v>
      </c>
      <c r="S2" s="4">
        <f>AVERAGE(C2:G2)</f>
        <v>43</v>
      </c>
      <c r="T2" s="4">
        <f>COUNT(C2:G2)</f>
        <v>5</v>
      </c>
      <c r="U2" s="4">
        <f>SUBTOTAL(2,C2:G2)</f>
        <v>5</v>
      </c>
    </row>
    <row r="3" spans="1:21" ht="27" customHeight="1" thickBot="1">
      <c r="A3" s="6">
        <v>2</v>
      </c>
      <c r="B3" s="6" t="s">
        <v>5</v>
      </c>
      <c r="C3" s="8">
        <v>93</v>
      </c>
      <c r="D3" s="8">
        <v>14</v>
      </c>
      <c r="E3" s="8">
        <v>13</v>
      </c>
      <c r="F3" s="8">
        <v>83</v>
      </c>
      <c r="G3" s="8">
        <v>17</v>
      </c>
      <c r="H3" s="4">
        <f t="shared" ref="H3:H31" si="0">C3+D3+E3+F3+G3</f>
        <v>220</v>
      </c>
      <c r="I3" s="4">
        <f t="shared" ref="I3:I31" si="1">SUM(C3:G3)</f>
        <v>220</v>
      </c>
      <c r="J3" s="4">
        <f>C3*D3*E3*F3*G3</f>
        <v>23882586</v>
      </c>
      <c r="K3" s="4">
        <f t="shared" ref="K3:K31" si="2">PRODUCT(C3:G3)</f>
        <v>23882586</v>
      </c>
      <c r="L3" s="4">
        <f>J3-H3</f>
        <v>23882366</v>
      </c>
      <c r="M3" s="4">
        <f>J3/H3</f>
        <v>108557.20909090909</v>
      </c>
      <c r="N3" s="4">
        <f t="shared" ref="N3:N31" si="3">QUOTIENT(K3,I3)</f>
        <v>108557</v>
      </c>
      <c r="O3" s="4">
        <f t="shared" ref="O3:O31" si="4">MOD(J3,H3)</f>
        <v>46</v>
      </c>
      <c r="P3" s="4">
        <f t="shared" ref="P3:P31" si="5">H3*H3</f>
        <v>48400</v>
      </c>
      <c r="Q3" s="4">
        <f t="shared" ref="Q3:Q31" si="6">POWER(H3,2)</f>
        <v>48400</v>
      </c>
      <c r="R3" s="4">
        <f t="shared" ref="R3:R31" si="7">(H3/5)</f>
        <v>44</v>
      </c>
      <c r="S3" s="4">
        <f t="shared" ref="S3:S31" si="8">AVERAGE(C3:G3)</f>
        <v>44</v>
      </c>
      <c r="T3" s="4">
        <f t="shared" ref="T3:T31" si="9">COUNT(C3:G3)</f>
        <v>5</v>
      </c>
      <c r="U3" s="4">
        <f>SUBTOTAL(1,C2:G2)</f>
        <v>43</v>
      </c>
    </row>
    <row r="4" spans="1:21" ht="27" customHeight="1" thickBot="1">
      <c r="A4" s="6">
        <v>3</v>
      </c>
      <c r="B4" s="6" t="s">
        <v>6</v>
      </c>
      <c r="C4" s="8">
        <v>74</v>
      </c>
      <c r="D4" s="8">
        <v>21</v>
      </c>
      <c r="E4" s="8">
        <v>16</v>
      </c>
      <c r="F4" s="8">
        <v>84</v>
      </c>
      <c r="G4" s="8">
        <v>17</v>
      </c>
      <c r="H4" s="4">
        <f t="shared" si="0"/>
        <v>212</v>
      </c>
      <c r="I4" s="4">
        <f t="shared" si="1"/>
        <v>212</v>
      </c>
      <c r="J4" s="4">
        <f>C4*D4*E4*F4*G4</f>
        <v>35505792</v>
      </c>
      <c r="K4" s="4">
        <f t="shared" si="2"/>
        <v>35505792</v>
      </c>
      <c r="L4" s="4">
        <f>J4-H4</f>
        <v>35505580</v>
      </c>
      <c r="M4" s="4">
        <f>J4/H4</f>
        <v>167480.15094339623</v>
      </c>
      <c r="N4" s="4">
        <f t="shared" si="3"/>
        <v>167480</v>
      </c>
      <c r="O4" s="4">
        <f t="shared" si="4"/>
        <v>32</v>
      </c>
      <c r="P4" s="4">
        <f t="shared" si="5"/>
        <v>44944</v>
      </c>
      <c r="Q4" s="4">
        <f t="shared" si="6"/>
        <v>44944</v>
      </c>
      <c r="R4" s="4">
        <f t="shared" si="7"/>
        <v>42.4</v>
      </c>
      <c r="S4" s="4">
        <f t="shared" si="8"/>
        <v>42.4</v>
      </c>
      <c r="T4" s="4">
        <f t="shared" si="9"/>
        <v>5</v>
      </c>
    </row>
    <row r="5" spans="1:21" ht="27" customHeight="1" thickBot="1">
      <c r="A5" s="6">
        <v>4</v>
      </c>
      <c r="B5" s="6" t="s">
        <v>7</v>
      </c>
      <c r="C5" s="8">
        <v>96</v>
      </c>
      <c r="D5" s="8">
        <v>18</v>
      </c>
      <c r="E5" s="8">
        <v>17</v>
      </c>
      <c r="F5" s="8">
        <v>96</v>
      </c>
      <c r="G5" s="8">
        <v>17</v>
      </c>
      <c r="H5" s="4">
        <f t="shared" si="0"/>
        <v>244</v>
      </c>
      <c r="I5" s="4">
        <f t="shared" si="1"/>
        <v>244</v>
      </c>
      <c r="J5" s="4">
        <f>C5*D5*E5*F5*G5</f>
        <v>47941632</v>
      </c>
      <c r="K5" s="4">
        <f t="shared" si="2"/>
        <v>47941632</v>
      </c>
      <c r="L5" s="4">
        <f>J5-H5</f>
        <v>47941388</v>
      </c>
      <c r="M5" s="4">
        <f>J5/H5</f>
        <v>196482.09836065574</v>
      </c>
      <c r="N5" s="4">
        <f t="shared" si="3"/>
        <v>196482</v>
      </c>
      <c r="O5" s="4">
        <f t="shared" si="4"/>
        <v>24</v>
      </c>
      <c r="P5" s="4">
        <f t="shared" si="5"/>
        <v>59536</v>
      </c>
      <c r="Q5" s="4">
        <f t="shared" si="6"/>
        <v>59536</v>
      </c>
      <c r="R5" s="4">
        <f t="shared" si="7"/>
        <v>48.8</v>
      </c>
      <c r="S5" s="4">
        <f t="shared" si="8"/>
        <v>48.8</v>
      </c>
      <c r="T5" s="4">
        <f t="shared" si="9"/>
        <v>5</v>
      </c>
    </row>
    <row r="6" spans="1:21" ht="15.75" thickBot="1">
      <c r="A6" s="6">
        <v>5</v>
      </c>
      <c r="B6" s="6" t="s">
        <v>8</v>
      </c>
      <c r="C6" s="8">
        <v>85</v>
      </c>
      <c r="D6" s="8">
        <v>13</v>
      </c>
      <c r="E6" s="8">
        <v>12</v>
      </c>
      <c r="F6" s="8">
        <v>93</v>
      </c>
      <c r="G6" s="8">
        <v>21</v>
      </c>
      <c r="H6" s="4">
        <f t="shared" si="0"/>
        <v>224</v>
      </c>
      <c r="I6" s="4">
        <f t="shared" si="1"/>
        <v>224</v>
      </c>
      <c r="J6" s="4">
        <f>C6*D6*E6*F6*G6</f>
        <v>25896780</v>
      </c>
      <c r="K6" s="4">
        <f t="shared" si="2"/>
        <v>25896780</v>
      </c>
      <c r="L6" s="4">
        <f>J6-H6</f>
        <v>25896556</v>
      </c>
      <c r="M6" s="4">
        <f>J6/H6</f>
        <v>115610.625</v>
      </c>
      <c r="N6" s="4">
        <f t="shared" si="3"/>
        <v>115610</v>
      </c>
      <c r="O6" s="4">
        <f t="shared" si="4"/>
        <v>140</v>
      </c>
      <c r="P6" s="4">
        <f t="shared" si="5"/>
        <v>50176</v>
      </c>
      <c r="Q6" s="4">
        <f t="shared" si="6"/>
        <v>50176</v>
      </c>
      <c r="R6" s="4">
        <f t="shared" si="7"/>
        <v>44.8</v>
      </c>
      <c r="S6" s="4">
        <f t="shared" si="8"/>
        <v>44.8</v>
      </c>
      <c r="T6" s="4">
        <f t="shared" si="9"/>
        <v>5</v>
      </c>
    </row>
    <row r="7" spans="1:21" ht="15.75" thickBot="1">
      <c r="A7" s="6">
        <v>6</v>
      </c>
      <c r="B7" s="6" t="s">
        <v>9</v>
      </c>
      <c r="C7" s="8">
        <v>78</v>
      </c>
      <c r="D7" s="8">
        <v>13</v>
      </c>
      <c r="E7" s="8">
        <v>10</v>
      </c>
      <c r="F7" s="8">
        <v>88</v>
      </c>
      <c r="G7" s="8">
        <v>12</v>
      </c>
      <c r="H7" s="4">
        <f t="shared" si="0"/>
        <v>201</v>
      </c>
      <c r="I7" s="4">
        <f t="shared" si="1"/>
        <v>201</v>
      </c>
      <c r="J7" s="4">
        <f>C7*D7*E7*F7*G7</f>
        <v>10707840</v>
      </c>
      <c r="K7" s="4">
        <f t="shared" si="2"/>
        <v>10707840</v>
      </c>
      <c r="L7" s="4">
        <f>J7-H7</f>
        <v>10707639</v>
      </c>
      <c r="M7" s="4">
        <f>J7/H7</f>
        <v>53272.835820895525</v>
      </c>
      <c r="N7" s="4">
        <f t="shared" si="3"/>
        <v>53272</v>
      </c>
      <c r="O7" s="4">
        <f t="shared" si="4"/>
        <v>168</v>
      </c>
      <c r="P7" s="4">
        <f t="shared" si="5"/>
        <v>40401</v>
      </c>
      <c r="Q7" s="4">
        <f t="shared" si="6"/>
        <v>40401</v>
      </c>
      <c r="R7" s="4">
        <f t="shared" si="7"/>
        <v>40.200000000000003</v>
      </c>
      <c r="S7" s="4">
        <f t="shared" si="8"/>
        <v>40.200000000000003</v>
      </c>
      <c r="T7" s="4">
        <f t="shared" si="9"/>
        <v>5</v>
      </c>
    </row>
    <row r="8" spans="1:21" ht="15.75" thickBot="1">
      <c r="A8" s="6">
        <v>7</v>
      </c>
      <c r="B8" s="6" t="s">
        <v>10</v>
      </c>
      <c r="C8" s="8">
        <v>82</v>
      </c>
      <c r="D8" s="8">
        <v>23</v>
      </c>
      <c r="E8" s="8">
        <v>19</v>
      </c>
      <c r="F8" s="8">
        <v>91</v>
      </c>
      <c r="G8" s="8">
        <v>23</v>
      </c>
      <c r="H8" s="4">
        <f t="shared" si="0"/>
        <v>238</v>
      </c>
      <c r="I8" s="4">
        <f t="shared" si="1"/>
        <v>238</v>
      </c>
      <c r="J8" s="4">
        <f>C8*D8*E8*F8*G8</f>
        <v>75000562</v>
      </c>
      <c r="K8" s="4">
        <f t="shared" si="2"/>
        <v>75000562</v>
      </c>
      <c r="L8" s="4">
        <f>J8-H8</f>
        <v>75000324</v>
      </c>
      <c r="M8" s="4">
        <f>J8/H8</f>
        <v>315128.4117647059</v>
      </c>
      <c r="N8" s="4">
        <f t="shared" si="3"/>
        <v>315128</v>
      </c>
      <c r="O8" s="4">
        <f t="shared" si="4"/>
        <v>98</v>
      </c>
      <c r="P8" s="4">
        <f t="shared" si="5"/>
        <v>56644</v>
      </c>
      <c r="Q8" s="4">
        <f t="shared" si="6"/>
        <v>56644</v>
      </c>
      <c r="R8" s="4">
        <f t="shared" si="7"/>
        <v>47.6</v>
      </c>
      <c r="S8" s="4">
        <f t="shared" si="8"/>
        <v>47.6</v>
      </c>
      <c r="T8" s="4">
        <f t="shared" si="9"/>
        <v>5</v>
      </c>
    </row>
    <row r="9" spans="1:21" ht="39.75" customHeight="1" thickBot="1">
      <c r="A9" s="6">
        <v>8</v>
      </c>
      <c r="B9" s="6" t="s">
        <v>11</v>
      </c>
      <c r="C9" s="8">
        <v>86</v>
      </c>
      <c r="D9" s="8">
        <v>26</v>
      </c>
      <c r="E9" s="8">
        <v>22</v>
      </c>
      <c r="F9" s="8">
        <v>92</v>
      </c>
      <c r="G9" s="8">
        <v>26</v>
      </c>
      <c r="H9" s="4">
        <f t="shared" si="0"/>
        <v>252</v>
      </c>
      <c r="I9" s="4">
        <f t="shared" si="1"/>
        <v>252</v>
      </c>
      <c r="J9" s="4">
        <f>C9*D9*E9*F9*G9</f>
        <v>117667264</v>
      </c>
      <c r="K9" s="4">
        <f t="shared" si="2"/>
        <v>117667264</v>
      </c>
      <c r="L9" s="4">
        <f>J9-H9</f>
        <v>117667012</v>
      </c>
      <c r="M9" s="4">
        <f>J9/H9</f>
        <v>466933.58730158728</v>
      </c>
      <c r="N9" s="4">
        <f t="shared" si="3"/>
        <v>466933</v>
      </c>
      <c r="O9" s="4">
        <f t="shared" si="4"/>
        <v>148</v>
      </c>
      <c r="P9" s="4">
        <f t="shared" si="5"/>
        <v>63504</v>
      </c>
      <c r="Q9" s="4">
        <f t="shared" si="6"/>
        <v>63504</v>
      </c>
      <c r="R9" s="4">
        <f t="shared" si="7"/>
        <v>50.4</v>
      </c>
      <c r="S9" s="4">
        <f t="shared" si="8"/>
        <v>50.4</v>
      </c>
      <c r="T9" s="4">
        <f t="shared" si="9"/>
        <v>5</v>
      </c>
    </row>
    <row r="10" spans="1:21" ht="27" customHeight="1" thickBot="1">
      <c r="A10" s="6">
        <v>9</v>
      </c>
      <c r="B10" s="6" t="s">
        <v>12</v>
      </c>
      <c r="C10" s="8">
        <v>100</v>
      </c>
      <c r="D10" s="8">
        <v>36</v>
      </c>
      <c r="E10" s="8">
        <v>35</v>
      </c>
      <c r="F10" s="8">
        <v>95</v>
      </c>
      <c r="G10" s="8">
        <v>30</v>
      </c>
      <c r="H10" s="4">
        <f t="shared" si="0"/>
        <v>296</v>
      </c>
      <c r="I10" s="4">
        <f t="shared" si="1"/>
        <v>296</v>
      </c>
      <c r="J10" s="4">
        <f>C10*D10*E10*F10*G10</f>
        <v>359100000</v>
      </c>
      <c r="K10" s="4">
        <f t="shared" si="2"/>
        <v>359100000</v>
      </c>
      <c r="L10" s="4">
        <f>J10-H10</f>
        <v>359099704</v>
      </c>
      <c r="M10" s="4">
        <f>J10/H10</f>
        <v>1213175.6756756757</v>
      </c>
      <c r="N10" s="4">
        <f t="shared" si="3"/>
        <v>1213175</v>
      </c>
      <c r="O10" s="4">
        <f t="shared" si="4"/>
        <v>200</v>
      </c>
      <c r="P10" s="4">
        <f t="shared" si="5"/>
        <v>87616</v>
      </c>
      <c r="Q10" s="4">
        <f t="shared" si="6"/>
        <v>87616</v>
      </c>
      <c r="R10" s="4">
        <f t="shared" si="7"/>
        <v>59.2</v>
      </c>
      <c r="S10" s="4">
        <f t="shared" si="8"/>
        <v>59.2</v>
      </c>
      <c r="T10" s="4">
        <f t="shared" si="9"/>
        <v>5</v>
      </c>
    </row>
    <row r="11" spans="1:21" ht="27" customHeight="1" thickBot="1">
      <c r="A11" s="6">
        <v>10</v>
      </c>
      <c r="B11" s="6" t="s">
        <v>13</v>
      </c>
      <c r="C11" s="8">
        <v>82</v>
      </c>
      <c r="D11" s="8">
        <v>20</v>
      </c>
      <c r="E11" s="8">
        <v>36</v>
      </c>
      <c r="F11" s="8">
        <v>80</v>
      </c>
      <c r="G11" s="8">
        <v>22</v>
      </c>
      <c r="H11" s="4">
        <f t="shared" si="0"/>
        <v>240</v>
      </c>
      <c r="I11" s="4">
        <f t="shared" si="1"/>
        <v>240</v>
      </c>
      <c r="J11" s="4">
        <f>C11*D11*E11*F11*G11</f>
        <v>103910400</v>
      </c>
      <c r="K11" s="4">
        <f t="shared" si="2"/>
        <v>103910400</v>
      </c>
      <c r="L11" s="4">
        <f>J11-H11</f>
        <v>103910160</v>
      </c>
      <c r="M11" s="4">
        <f>J11/H11</f>
        <v>432960</v>
      </c>
      <c r="N11" s="4">
        <f t="shared" si="3"/>
        <v>432960</v>
      </c>
      <c r="O11" s="4">
        <f t="shared" si="4"/>
        <v>0</v>
      </c>
      <c r="P11" s="4">
        <f t="shared" si="5"/>
        <v>57600</v>
      </c>
      <c r="Q11" s="4">
        <f t="shared" si="6"/>
        <v>57600</v>
      </c>
      <c r="R11" s="4">
        <f t="shared" si="7"/>
        <v>48</v>
      </c>
      <c r="S11" s="4">
        <f t="shared" si="8"/>
        <v>48</v>
      </c>
      <c r="T11" s="4">
        <f t="shared" si="9"/>
        <v>5</v>
      </c>
    </row>
    <row r="12" spans="1:21" ht="15.75" thickBot="1">
      <c r="A12" s="6">
        <v>11</v>
      </c>
      <c r="B12" s="6" t="s">
        <v>14</v>
      </c>
      <c r="C12" s="8">
        <v>94</v>
      </c>
      <c r="D12" s="8">
        <v>24</v>
      </c>
      <c r="E12" s="8">
        <v>22</v>
      </c>
      <c r="F12" s="8">
        <v>87</v>
      </c>
      <c r="G12" s="8">
        <v>24</v>
      </c>
      <c r="H12" s="4">
        <f t="shared" si="0"/>
        <v>251</v>
      </c>
      <c r="I12" s="4">
        <f t="shared" si="1"/>
        <v>251</v>
      </c>
      <c r="J12" s="4">
        <f>C12*D12*E12*F12*G12</f>
        <v>103631616</v>
      </c>
      <c r="K12" s="4">
        <f t="shared" si="2"/>
        <v>103631616</v>
      </c>
      <c r="L12" s="4">
        <f>J12-H12</f>
        <v>103631365</v>
      </c>
      <c r="M12" s="4">
        <f>J12/H12</f>
        <v>412874.96414342627</v>
      </c>
      <c r="N12" s="4">
        <f t="shared" si="3"/>
        <v>412874</v>
      </c>
      <c r="O12" s="4">
        <f t="shared" si="4"/>
        <v>242</v>
      </c>
      <c r="P12" s="4">
        <f t="shared" si="5"/>
        <v>63001</v>
      </c>
      <c r="Q12" s="4">
        <f t="shared" si="6"/>
        <v>63001</v>
      </c>
      <c r="R12" s="4">
        <f t="shared" si="7"/>
        <v>50.2</v>
      </c>
      <c r="S12" s="4">
        <f t="shared" si="8"/>
        <v>50.2</v>
      </c>
      <c r="T12" s="4">
        <f t="shared" si="9"/>
        <v>5</v>
      </c>
    </row>
    <row r="13" spans="1:21" ht="39.75" customHeight="1" thickBot="1">
      <c r="A13" s="6">
        <v>12</v>
      </c>
      <c r="B13" s="6" t="s">
        <v>15</v>
      </c>
      <c r="C13" s="8">
        <v>81</v>
      </c>
      <c r="D13" s="8">
        <v>19</v>
      </c>
      <c r="E13" s="8">
        <v>15</v>
      </c>
      <c r="F13" s="8">
        <v>68</v>
      </c>
      <c r="G13" s="8">
        <v>19</v>
      </c>
      <c r="H13" s="4">
        <f t="shared" si="0"/>
        <v>202</v>
      </c>
      <c r="I13" s="4">
        <f t="shared" si="1"/>
        <v>202</v>
      </c>
      <c r="J13" s="4">
        <f>C13*D13*E13*F13*G13</f>
        <v>29825820</v>
      </c>
      <c r="K13" s="4">
        <f t="shared" si="2"/>
        <v>29825820</v>
      </c>
      <c r="L13" s="4">
        <f>J14-H14</f>
        <v>13698211</v>
      </c>
      <c r="M13" s="4">
        <f>J14/H14</f>
        <v>61983.855203619911</v>
      </c>
      <c r="N13" s="4">
        <f t="shared" si="3"/>
        <v>147652</v>
      </c>
      <c r="O13" s="4">
        <f t="shared" si="4"/>
        <v>116</v>
      </c>
      <c r="P13" s="4">
        <f t="shared" si="5"/>
        <v>40804</v>
      </c>
      <c r="Q13" s="4">
        <f t="shared" si="6"/>
        <v>40804</v>
      </c>
      <c r="R13" s="4">
        <f t="shared" si="7"/>
        <v>40.4</v>
      </c>
      <c r="S13" s="4">
        <f t="shared" si="8"/>
        <v>40.4</v>
      </c>
      <c r="T13" s="4">
        <f t="shared" si="9"/>
        <v>5</v>
      </c>
    </row>
    <row r="14" spans="1:21" ht="15.75" thickBot="1">
      <c r="A14" s="6">
        <v>13</v>
      </c>
      <c r="B14" s="6" t="s">
        <v>16</v>
      </c>
      <c r="C14" s="8">
        <v>92</v>
      </c>
      <c r="D14" s="8">
        <v>12</v>
      </c>
      <c r="E14" s="8">
        <v>11</v>
      </c>
      <c r="F14" s="8">
        <v>94</v>
      </c>
      <c r="G14" s="8">
        <v>12</v>
      </c>
      <c r="H14" s="4">
        <f t="shared" si="0"/>
        <v>221</v>
      </c>
      <c r="I14" s="4">
        <f t="shared" si="1"/>
        <v>221</v>
      </c>
      <c r="J14" s="4">
        <f>C14*D14*E14*F14*G14</f>
        <v>13698432</v>
      </c>
      <c r="K14" s="4">
        <f t="shared" si="2"/>
        <v>13698432</v>
      </c>
      <c r="L14" s="4">
        <f>J15-H15</f>
        <v>110434243</v>
      </c>
      <c r="M14" s="4">
        <f>J15/H15</f>
        <v>429706.22568093386</v>
      </c>
      <c r="N14" s="4">
        <f t="shared" si="3"/>
        <v>61983</v>
      </c>
      <c r="O14" s="4">
        <f t="shared" si="4"/>
        <v>189</v>
      </c>
      <c r="P14" s="4">
        <f t="shared" si="5"/>
        <v>48841</v>
      </c>
      <c r="Q14" s="4">
        <f t="shared" si="6"/>
        <v>48841</v>
      </c>
      <c r="R14" s="4">
        <f t="shared" si="7"/>
        <v>44.2</v>
      </c>
      <c r="S14" s="4">
        <f t="shared" si="8"/>
        <v>44.2</v>
      </c>
      <c r="T14" s="4">
        <f t="shared" si="9"/>
        <v>5</v>
      </c>
    </row>
    <row r="15" spans="1:21" ht="27" customHeight="1" thickBot="1">
      <c r="A15" s="6">
        <v>14</v>
      </c>
      <c r="B15" s="6" t="s">
        <v>17</v>
      </c>
      <c r="C15" s="8">
        <v>97</v>
      </c>
      <c r="D15" s="8">
        <v>23</v>
      </c>
      <c r="E15" s="8">
        <v>22</v>
      </c>
      <c r="F15" s="8">
        <v>90</v>
      </c>
      <c r="G15" s="8">
        <v>25</v>
      </c>
      <c r="H15" s="4">
        <f t="shared" si="0"/>
        <v>257</v>
      </c>
      <c r="I15" s="4">
        <f t="shared" si="1"/>
        <v>257</v>
      </c>
      <c r="J15" s="4">
        <f>C15*D15*E15*F15*G15</f>
        <v>110434500</v>
      </c>
      <c r="K15" s="4">
        <f t="shared" si="2"/>
        <v>110434500</v>
      </c>
      <c r="L15" s="4">
        <f t="shared" ref="L15:L31" si="10">J15-H15</f>
        <v>110434243</v>
      </c>
      <c r="M15" s="4">
        <f>J15/H15</f>
        <v>429706.22568093386</v>
      </c>
      <c r="N15" s="4">
        <f t="shared" si="3"/>
        <v>429706</v>
      </c>
      <c r="O15" s="4">
        <f t="shared" si="4"/>
        <v>58</v>
      </c>
      <c r="P15" s="4">
        <f t="shared" si="5"/>
        <v>66049</v>
      </c>
      <c r="Q15" s="4">
        <f t="shared" si="6"/>
        <v>66049</v>
      </c>
      <c r="R15" s="4">
        <f t="shared" si="7"/>
        <v>51.4</v>
      </c>
      <c r="S15" s="4">
        <f t="shared" si="8"/>
        <v>51.4</v>
      </c>
      <c r="T15" s="4">
        <f t="shared" si="9"/>
        <v>5</v>
      </c>
    </row>
    <row r="16" spans="1:21" ht="27" customHeight="1" thickBot="1">
      <c r="A16" s="6">
        <v>15</v>
      </c>
      <c r="B16" s="6" t="s">
        <v>18</v>
      </c>
      <c r="C16" s="8">
        <v>93</v>
      </c>
      <c r="D16" s="8">
        <v>16</v>
      </c>
      <c r="E16" s="8">
        <v>15</v>
      </c>
      <c r="F16" s="8">
        <v>85</v>
      </c>
      <c r="G16" s="8">
        <v>10</v>
      </c>
      <c r="H16" s="4">
        <f t="shared" si="0"/>
        <v>219</v>
      </c>
      <c r="I16" s="4">
        <f t="shared" si="1"/>
        <v>219</v>
      </c>
      <c r="J16" s="4">
        <f>C16*D16*E16*F16*G16</f>
        <v>18972000</v>
      </c>
      <c r="K16" s="4">
        <f t="shared" si="2"/>
        <v>18972000</v>
      </c>
      <c r="L16" s="4">
        <f t="shared" si="10"/>
        <v>18971781</v>
      </c>
      <c r="M16" s="4">
        <f>J16/H16</f>
        <v>86630.136986301368</v>
      </c>
      <c r="N16" s="4">
        <f t="shared" si="3"/>
        <v>86630</v>
      </c>
      <c r="O16" s="4">
        <f t="shared" si="4"/>
        <v>30</v>
      </c>
      <c r="P16" s="4">
        <f t="shared" si="5"/>
        <v>47961</v>
      </c>
      <c r="Q16" s="4">
        <f t="shared" si="6"/>
        <v>47961</v>
      </c>
      <c r="R16" s="4">
        <f t="shared" si="7"/>
        <v>43.8</v>
      </c>
      <c r="S16" s="4">
        <f t="shared" si="8"/>
        <v>43.8</v>
      </c>
      <c r="T16" s="4">
        <f t="shared" si="9"/>
        <v>5</v>
      </c>
    </row>
    <row r="17" spans="1:20" ht="27" customHeight="1" thickBot="1">
      <c r="A17" s="6">
        <v>16</v>
      </c>
      <c r="B17" s="6" t="s">
        <v>19</v>
      </c>
      <c r="C17" s="8">
        <v>78</v>
      </c>
      <c r="D17" s="8">
        <v>12</v>
      </c>
      <c r="E17" s="8">
        <v>9</v>
      </c>
      <c r="F17" s="8">
        <v>84</v>
      </c>
      <c r="G17" s="8">
        <v>12</v>
      </c>
      <c r="H17" s="4">
        <f t="shared" si="0"/>
        <v>195</v>
      </c>
      <c r="I17" s="4">
        <f t="shared" si="1"/>
        <v>195</v>
      </c>
      <c r="J17" s="4">
        <f>C17*D17*E17*F17*G17</f>
        <v>8491392</v>
      </c>
      <c r="K17" s="4">
        <f t="shared" si="2"/>
        <v>8491392</v>
      </c>
      <c r="L17" s="4">
        <f t="shared" si="10"/>
        <v>8491197</v>
      </c>
      <c r="M17" s="4">
        <f>J17/H17</f>
        <v>43545.599999999999</v>
      </c>
      <c r="N17" s="4">
        <f t="shared" si="3"/>
        <v>43545</v>
      </c>
      <c r="O17" s="4">
        <f t="shared" si="4"/>
        <v>117</v>
      </c>
      <c r="P17" s="4">
        <f t="shared" si="5"/>
        <v>38025</v>
      </c>
      <c r="Q17" s="4">
        <f t="shared" si="6"/>
        <v>38025</v>
      </c>
      <c r="R17" s="4">
        <f t="shared" si="7"/>
        <v>39</v>
      </c>
      <c r="S17" s="4">
        <f t="shared" si="8"/>
        <v>39</v>
      </c>
      <c r="T17" s="4">
        <f t="shared" si="9"/>
        <v>5</v>
      </c>
    </row>
    <row r="18" spans="1:20" ht="27" customHeight="1" thickBot="1">
      <c r="A18" s="6">
        <v>17</v>
      </c>
      <c r="B18" s="6" t="s">
        <v>20</v>
      </c>
      <c r="C18" s="8">
        <v>81</v>
      </c>
      <c r="D18" s="8">
        <v>12</v>
      </c>
      <c r="E18" s="8">
        <v>10</v>
      </c>
      <c r="F18" s="8">
        <v>83</v>
      </c>
      <c r="G18" s="8">
        <v>10</v>
      </c>
      <c r="H18" s="4">
        <f t="shared" si="0"/>
        <v>196</v>
      </c>
      <c r="I18" s="4">
        <f t="shared" si="1"/>
        <v>196</v>
      </c>
      <c r="J18" s="4">
        <f>C18*D18*E18*F18*G18</f>
        <v>8067600</v>
      </c>
      <c r="K18" s="4">
        <f t="shared" si="2"/>
        <v>8067600</v>
      </c>
      <c r="L18" s="4">
        <f t="shared" si="10"/>
        <v>8067404</v>
      </c>
      <c r="M18" s="4">
        <f>J18/H18</f>
        <v>41161.224489795917</v>
      </c>
      <c r="N18" s="4">
        <f t="shared" si="3"/>
        <v>41161</v>
      </c>
      <c r="O18" s="4">
        <f t="shared" si="4"/>
        <v>44</v>
      </c>
      <c r="P18" s="4">
        <f t="shared" si="5"/>
        <v>38416</v>
      </c>
      <c r="Q18" s="4">
        <f t="shared" si="6"/>
        <v>38416</v>
      </c>
      <c r="R18" s="4">
        <f t="shared" si="7"/>
        <v>39.200000000000003</v>
      </c>
      <c r="S18" s="4">
        <f t="shared" si="8"/>
        <v>39.200000000000003</v>
      </c>
      <c r="T18" s="4">
        <f t="shared" si="9"/>
        <v>5</v>
      </c>
    </row>
    <row r="19" spans="1:20" ht="15.75" thickBot="1">
      <c r="A19" s="6">
        <v>18</v>
      </c>
      <c r="B19" s="6" t="s">
        <v>21</v>
      </c>
      <c r="C19" s="8">
        <v>90</v>
      </c>
      <c r="D19" s="8">
        <v>30</v>
      </c>
      <c r="E19" s="8">
        <v>27</v>
      </c>
      <c r="F19" s="8">
        <v>96</v>
      </c>
      <c r="G19" s="8">
        <v>31</v>
      </c>
      <c r="H19" s="4">
        <f t="shared" si="0"/>
        <v>274</v>
      </c>
      <c r="I19" s="4">
        <f t="shared" si="1"/>
        <v>274</v>
      </c>
      <c r="J19" s="4">
        <f>C19*D19*E19*F19*G19</f>
        <v>216950400</v>
      </c>
      <c r="K19" s="4">
        <f t="shared" si="2"/>
        <v>216950400</v>
      </c>
      <c r="L19" s="4">
        <f t="shared" si="10"/>
        <v>216950126</v>
      </c>
      <c r="M19" s="4">
        <f>J19/H19</f>
        <v>791789.7810218978</v>
      </c>
      <c r="N19" s="4">
        <f t="shared" si="3"/>
        <v>791789</v>
      </c>
      <c r="O19" s="4">
        <f t="shared" si="4"/>
        <v>214</v>
      </c>
      <c r="P19" s="4">
        <f t="shared" si="5"/>
        <v>75076</v>
      </c>
      <c r="Q19" s="4">
        <f t="shared" si="6"/>
        <v>75076</v>
      </c>
      <c r="R19" s="4">
        <f t="shared" si="7"/>
        <v>54.8</v>
      </c>
      <c r="S19" s="4">
        <f t="shared" si="8"/>
        <v>54.8</v>
      </c>
      <c r="T19" s="4">
        <f t="shared" si="9"/>
        <v>5</v>
      </c>
    </row>
    <row r="20" spans="1:20" ht="27" customHeight="1" thickBot="1">
      <c r="A20" s="6">
        <v>19</v>
      </c>
      <c r="B20" s="6" t="s">
        <v>22</v>
      </c>
      <c r="C20" s="8">
        <v>81</v>
      </c>
      <c r="D20" s="8">
        <v>10</v>
      </c>
      <c r="E20" s="8">
        <v>8</v>
      </c>
      <c r="F20" s="8">
        <v>73</v>
      </c>
      <c r="G20" s="8">
        <v>11</v>
      </c>
      <c r="H20" s="4">
        <f t="shared" si="0"/>
        <v>183</v>
      </c>
      <c r="I20" s="4">
        <f t="shared" si="1"/>
        <v>183</v>
      </c>
      <c r="J20" s="4">
        <f>C20*D20*E20*F20*G20</f>
        <v>5203440</v>
      </c>
      <c r="K20" s="4">
        <f t="shared" si="2"/>
        <v>5203440</v>
      </c>
      <c r="L20" s="4">
        <f t="shared" si="10"/>
        <v>5203257</v>
      </c>
      <c r="M20" s="4">
        <f>J20/H20</f>
        <v>28434.098360655738</v>
      </c>
      <c r="N20" s="4">
        <f t="shared" si="3"/>
        <v>28434</v>
      </c>
      <c r="O20" s="4">
        <f t="shared" si="4"/>
        <v>18</v>
      </c>
      <c r="P20" s="4">
        <f t="shared" si="5"/>
        <v>33489</v>
      </c>
      <c r="Q20" s="4">
        <f t="shared" si="6"/>
        <v>33489</v>
      </c>
      <c r="R20" s="4">
        <f t="shared" si="7"/>
        <v>36.6</v>
      </c>
      <c r="S20" s="4">
        <f t="shared" si="8"/>
        <v>36.6</v>
      </c>
      <c r="T20" s="4">
        <f t="shared" si="9"/>
        <v>5</v>
      </c>
    </row>
    <row r="21" spans="1:20" ht="27" customHeight="1" thickBot="1">
      <c r="A21" s="6">
        <v>20</v>
      </c>
      <c r="B21" s="6" t="s">
        <v>23</v>
      </c>
      <c r="C21" s="8">
        <v>98</v>
      </c>
      <c r="D21" s="8">
        <v>28</v>
      </c>
      <c r="E21" s="8">
        <v>27</v>
      </c>
      <c r="F21" s="8">
        <v>98</v>
      </c>
      <c r="G21" s="8">
        <v>33</v>
      </c>
      <c r="H21" s="4">
        <f t="shared" si="0"/>
        <v>284</v>
      </c>
      <c r="I21" s="4">
        <f t="shared" si="1"/>
        <v>284</v>
      </c>
      <c r="J21" s="4">
        <f>C21*D21*E21*F21*G21</f>
        <v>239600592</v>
      </c>
      <c r="K21" s="4">
        <f t="shared" si="2"/>
        <v>239600592</v>
      </c>
      <c r="L21" s="4">
        <f t="shared" si="10"/>
        <v>239600308</v>
      </c>
      <c r="M21" s="4">
        <f>J21/H21</f>
        <v>843664.05633802817</v>
      </c>
      <c r="N21" s="4">
        <f t="shared" si="3"/>
        <v>843664</v>
      </c>
      <c r="O21" s="4">
        <f t="shared" si="4"/>
        <v>16</v>
      </c>
      <c r="P21" s="4">
        <f t="shared" si="5"/>
        <v>80656</v>
      </c>
      <c r="Q21" s="4">
        <f t="shared" si="6"/>
        <v>80656</v>
      </c>
      <c r="R21" s="4">
        <f t="shared" si="7"/>
        <v>56.8</v>
      </c>
      <c r="S21" s="4">
        <f t="shared" si="8"/>
        <v>56.8</v>
      </c>
      <c r="T21" s="4">
        <f t="shared" si="9"/>
        <v>5</v>
      </c>
    </row>
    <row r="22" spans="1:20" ht="27" customHeight="1" thickBot="1">
      <c r="A22" s="6">
        <v>21</v>
      </c>
      <c r="B22" s="6" t="s">
        <v>24</v>
      </c>
      <c r="C22" s="8">
        <v>87</v>
      </c>
      <c r="D22" s="8">
        <v>20</v>
      </c>
      <c r="E22" s="8">
        <v>18</v>
      </c>
      <c r="F22" s="8">
        <v>80</v>
      </c>
      <c r="G22" s="8">
        <v>20</v>
      </c>
      <c r="H22" s="4">
        <f t="shared" si="0"/>
        <v>225</v>
      </c>
      <c r="I22" s="4">
        <f t="shared" si="1"/>
        <v>225</v>
      </c>
      <c r="J22" s="4">
        <f>C22*D22*E22*F22*G22</f>
        <v>50112000</v>
      </c>
      <c r="K22" s="4">
        <f t="shared" si="2"/>
        <v>50112000</v>
      </c>
      <c r="L22" s="4">
        <f t="shared" si="10"/>
        <v>50111775</v>
      </c>
      <c r="M22" s="4">
        <f>J22/H22</f>
        <v>222720</v>
      </c>
      <c r="N22" s="4">
        <f t="shared" si="3"/>
        <v>222720</v>
      </c>
      <c r="O22" s="4">
        <f t="shared" si="4"/>
        <v>0</v>
      </c>
      <c r="P22" s="4">
        <f t="shared" si="5"/>
        <v>50625</v>
      </c>
      <c r="Q22" s="4">
        <f t="shared" si="6"/>
        <v>50625</v>
      </c>
      <c r="R22" s="4">
        <f t="shared" si="7"/>
        <v>45</v>
      </c>
      <c r="S22" s="4">
        <f t="shared" si="8"/>
        <v>45</v>
      </c>
      <c r="T22" s="4">
        <f t="shared" si="9"/>
        <v>5</v>
      </c>
    </row>
    <row r="23" spans="1:20" ht="15.75" thickBot="1">
      <c r="A23" s="6">
        <v>22</v>
      </c>
      <c r="B23" s="6" t="s">
        <v>25</v>
      </c>
      <c r="C23" s="8">
        <v>89</v>
      </c>
      <c r="D23" s="8">
        <v>50</v>
      </c>
      <c r="E23" s="8">
        <v>45</v>
      </c>
      <c r="F23" s="8">
        <v>88</v>
      </c>
      <c r="G23" s="8">
        <v>50</v>
      </c>
      <c r="H23" s="4">
        <f t="shared" si="0"/>
        <v>322</v>
      </c>
      <c r="I23" s="4">
        <f t="shared" si="1"/>
        <v>322</v>
      </c>
      <c r="J23" s="4">
        <f>C23*D23*E23*F23*G23</f>
        <v>881100000</v>
      </c>
      <c r="K23" s="4">
        <f t="shared" si="2"/>
        <v>881100000</v>
      </c>
      <c r="L23" s="4">
        <f t="shared" si="10"/>
        <v>881099678</v>
      </c>
      <c r="M23" s="4">
        <f>J23/H23</f>
        <v>2736335.4037267081</v>
      </c>
      <c r="N23" s="4">
        <f t="shared" si="3"/>
        <v>2736335</v>
      </c>
      <c r="O23" s="4">
        <f t="shared" si="4"/>
        <v>130</v>
      </c>
      <c r="P23" s="4">
        <f t="shared" si="5"/>
        <v>103684</v>
      </c>
      <c r="Q23" s="4">
        <f t="shared" si="6"/>
        <v>103684</v>
      </c>
      <c r="R23" s="4">
        <f t="shared" si="7"/>
        <v>64.400000000000006</v>
      </c>
      <c r="S23" s="4">
        <f t="shared" si="8"/>
        <v>64.400000000000006</v>
      </c>
      <c r="T23" s="4">
        <f t="shared" si="9"/>
        <v>5</v>
      </c>
    </row>
    <row r="24" spans="1:20" ht="39.75" customHeight="1" thickBot="1">
      <c r="A24" s="6">
        <v>23</v>
      </c>
      <c r="B24" s="6" t="s">
        <v>26</v>
      </c>
      <c r="C24" s="8">
        <v>96</v>
      </c>
      <c r="D24" s="8">
        <v>25</v>
      </c>
      <c r="E24" s="8">
        <v>24</v>
      </c>
      <c r="F24" s="8">
        <v>96</v>
      </c>
      <c r="G24" s="8">
        <v>25</v>
      </c>
      <c r="H24" s="4">
        <f t="shared" si="0"/>
        <v>266</v>
      </c>
      <c r="I24" s="4">
        <f t="shared" si="1"/>
        <v>266</v>
      </c>
      <c r="J24" s="4">
        <f>C24*D24*E24*F24*G24</f>
        <v>138240000</v>
      </c>
      <c r="K24" s="4">
        <f t="shared" si="2"/>
        <v>138240000</v>
      </c>
      <c r="L24" s="4">
        <f t="shared" si="10"/>
        <v>138239734</v>
      </c>
      <c r="M24" s="4">
        <f>J24/H24</f>
        <v>519699.24812030076</v>
      </c>
      <c r="N24" s="4">
        <f t="shared" si="3"/>
        <v>519699</v>
      </c>
      <c r="O24" s="4">
        <f t="shared" si="4"/>
        <v>66</v>
      </c>
      <c r="P24" s="4">
        <f t="shared" si="5"/>
        <v>70756</v>
      </c>
      <c r="Q24" s="4">
        <f t="shared" si="6"/>
        <v>70756</v>
      </c>
      <c r="R24" s="4">
        <f t="shared" si="7"/>
        <v>53.2</v>
      </c>
      <c r="S24" s="4">
        <f t="shared" si="8"/>
        <v>53.2</v>
      </c>
      <c r="T24" s="4">
        <f t="shared" si="9"/>
        <v>5</v>
      </c>
    </row>
    <row r="25" spans="1:20" ht="27" customHeight="1" thickBot="1">
      <c r="A25" s="6">
        <v>24</v>
      </c>
      <c r="B25" s="6" t="s">
        <v>27</v>
      </c>
      <c r="C25" s="8">
        <v>87</v>
      </c>
      <c r="D25" s="8">
        <v>40</v>
      </c>
      <c r="E25" s="8">
        <v>35</v>
      </c>
      <c r="F25" s="8">
        <v>92</v>
      </c>
      <c r="G25" s="8">
        <v>42</v>
      </c>
      <c r="H25" s="4">
        <f t="shared" si="0"/>
        <v>296</v>
      </c>
      <c r="I25" s="4">
        <f t="shared" si="1"/>
        <v>296</v>
      </c>
      <c r="J25" s="4">
        <f>C25*D25*E25*F25*G25</f>
        <v>470635200</v>
      </c>
      <c r="K25" s="4">
        <f t="shared" si="2"/>
        <v>470635200</v>
      </c>
      <c r="L25" s="4">
        <f t="shared" si="10"/>
        <v>470634904</v>
      </c>
      <c r="M25" s="4">
        <f>J25/H25</f>
        <v>1589983.7837837837</v>
      </c>
      <c r="N25" s="4">
        <f t="shared" si="3"/>
        <v>1589983</v>
      </c>
      <c r="O25" s="4">
        <f t="shared" si="4"/>
        <v>232</v>
      </c>
      <c r="P25" s="4">
        <f t="shared" si="5"/>
        <v>87616</v>
      </c>
      <c r="Q25" s="4">
        <f t="shared" si="6"/>
        <v>87616</v>
      </c>
      <c r="R25" s="4">
        <f t="shared" si="7"/>
        <v>59.2</v>
      </c>
      <c r="S25" s="4">
        <f t="shared" si="8"/>
        <v>59.2</v>
      </c>
      <c r="T25" s="4">
        <f t="shared" si="9"/>
        <v>5</v>
      </c>
    </row>
    <row r="26" spans="1:20" ht="39.75" customHeight="1" thickBot="1">
      <c r="A26" s="6">
        <v>25</v>
      </c>
      <c r="B26" s="6" t="s">
        <v>28</v>
      </c>
      <c r="C26" s="8">
        <v>89</v>
      </c>
      <c r="D26" s="8">
        <v>16</v>
      </c>
      <c r="E26" s="8">
        <v>35</v>
      </c>
      <c r="F26" s="8">
        <v>93</v>
      </c>
      <c r="G26" s="8">
        <v>15</v>
      </c>
      <c r="H26" s="4">
        <f t="shared" si="0"/>
        <v>248</v>
      </c>
      <c r="I26" s="4">
        <f t="shared" si="1"/>
        <v>248</v>
      </c>
      <c r="J26" s="4">
        <f>C26*D26*E26*F26*G26</f>
        <v>69526800</v>
      </c>
      <c r="K26" s="4">
        <f t="shared" si="2"/>
        <v>69526800</v>
      </c>
      <c r="L26" s="4">
        <f t="shared" si="10"/>
        <v>69526552</v>
      </c>
      <c r="M26" s="4">
        <f>J26/H26</f>
        <v>280350</v>
      </c>
      <c r="N26" s="4">
        <f t="shared" si="3"/>
        <v>280350</v>
      </c>
      <c r="O26" s="4">
        <f t="shared" si="4"/>
        <v>0</v>
      </c>
      <c r="P26" s="4">
        <f t="shared" si="5"/>
        <v>61504</v>
      </c>
      <c r="Q26" s="4">
        <f t="shared" si="6"/>
        <v>61504</v>
      </c>
      <c r="R26" s="4">
        <f t="shared" si="7"/>
        <v>49.6</v>
      </c>
      <c r="S26" s="4">
        <f t="shared" si="8"/>
        <v>49.6</v>
      </c>
      <c r="T26" s="4">
        <f t="shared" si="9"/>
        <v>5</v>
      </c>
    </row>
    <row r="27" spans="1:20" ht="27" customHeight="1" thickBot="1">
      <c r="A27" s="6">
        <v>26</v>
      </c>
      <c r="B27" s="6" t="s">
        <v>29</v>
      </c>
      <c r="C27" s="8">
        <v>93</v>
      </c>
      <c r="D27" s="8">
        <v>40</v>
      </c>
      <c r="E27" s="8">
        <v>37</v>
      </c>
      <c r="F27" s="8">
        <v>100</v>
      </c>
      <c r="G27" s="8">
        <v>40</v>
      </c>
      <c r="H27" s="4">
        <f t="shared" si="0"/>
        <v>310</v>
      </c>
      <c r="I27" s="4">
        <f t="shared" si="1"/>
        <v>310</v>
      </c>
      <c r="J27" s="4">
        <f>C27*D27*E27*F27*G27</f>
        <v>550560000</v>
      </c>
      <c r="K27" s="4">
        <f t="shared" si="2"/>
        <v>550560000</v>
      </c>
      <c r="L27" s="4">
        <f t="shared" si="10"/>
        <v>550559690</v>
      </c>
      <c r="M27" s="4">
        <f>J27/H27</f>
        <v>1776000</v>
      </c>
      <c r="N27" s="4">
        <f t="shared" si="3"/>
        <v>1776000</v>
      </c>
      <c r="O27" s="4">
        <f t="shared" si="4"/>
        <v>0</v>
      </c>
      <c r="P27" s="4">
        <f t="shared" si="5"/>
        <v>96100</v>
      </c>
      <c r="Q27" s="4">
        <f t="shared" si="6"/>
        <v>96100</v>
      </c>
      <c r="R27" s="4">
        <f t="shared" si="7"/>
        <v>62</v>
      </c>
      <c r="S27" s="4">
        <f t="shared" si="8"/>
        <v>62</v>
      </c>
      <c r="T27" s="4">
        <f t="shared" si="9"/>
        <v>5</v>
      </c>
    </row>
    <row r="28" spans="1:20" ht="15.75" thickBot="1">
      <c r="A28" s="6">
        <v>27</v>
      </c>
      <c r="B28" s="6" t="s">
        <v>30</v>
      </c>
      <c r="C28" s="8">
        <v>83</v>
      </c>
      <c r="D28" s="8">
        <v>20</v>
      </c>
      <c r="E28" s="8">
        <v>16</v>
      </c>
      <c r="F28" s="8">
        <v>88</v>
      </c>
      <c r="G28" s="8">
        <v>21</v>
      </c>
      <c r="H28" s="4">
        <f t="shared" si="0"/>
        <v>228</v>
      </c>
      <c r="I28" s="4">
        <f t="shared" si="1"/>
        <v>228</v>
      </c>
      <c r="J28" s="4">
        <f>C28*D28*E28*F28*G28</f>
        <v>49082880</v>
      </c>
      <c r="K28" s="4">
        <f t="shared" si="2"/>
        <v>49082880</v>
      </c>
      <c r="L28" s="4">
        <f t="shared" si="10"/>
        <v>49082652</v>
      </c>
      <c r="M28" s="4">
        <f>J28/H28</f>
        <v>215275.78947368421</v>
      </c>
      <c r="N28" s="4">
        <f t="shared" si="3"/>
        <v>215275</v>
      </c>
      <c r="O28" s="4">
        <f t="shared" si="4"/>
        <v>180</v>
      </c>
      <c r="P28" s="4">
        <f t="shared" si="5"/>
        <v>51984</v>
      </c>
      <c r="Q28" s="4">
        <f t="shared" si="6"/>
        <v>51984</v>
      </c>
      <c r="R28" s="4">
        <f t="shared" si="7"/>
        <v>45.6</v>
      </c>
      <c r="S28" s="4">
        <f t="shared" si="8"/>
        <v>45.6</v>
      </c>
      <c r="T28" s="4">
        <f t="shared" si="9"/>
        <v>5</v>
      </c>
    </row>
    <row r="29" spans="1:20" ht="27" customHeight="1" thickBot="1">
      <c r="A29" s="6">
        <v>28</v>
      </c>
      <c r="B29" s="6" t="s">
        <v>31</v>
      </c>
      <c r="C29" s="8">
        <v>80</v>
      </c>
      <c r="D29" s="8">
        <v>13</v>
      </c>
      <c r="E29" s="8">
        <v>11</v>
      </c>
      <c r="F29" s="8">
        <v>80</v>
      </c>
      <c r="G29" s="8">
        <v>15</v>
      </c>
      <c r="H29" s="4">
        <f t="shared" si="0"/>
        <v>199</v>
      </c>
      <c r="I29" s="4">
        <f t="shared" si="1"/>
        <v>199</v>
      </c>
      <c r="J29" s="4">
        <f>C29*D29*E29*F29*G29</f>
        <v>13728000</v>
      </c>
      <c r="K29" s="4">
        <f t="shared" si="2"/>
        <v>13728000</v>
      </c>
      <c r="L29" s="4">
        <f t="shared" si="10"/>
        <v>13727801</v>
      </c>
      <c r="M29" s="4">
        <f>J29/H29</f>
        <v>68984.924623115585</v>
      </c>
      <c r="N29" s="4">
        <f t="shared" si="3"/>
        <v>68984</v>
      </c>
      <c r="O29" s="4">
        <f t="shared" si="4"/>
        <v>184</v>
      </c>
      <c r="P29" s="4">
        <f t="shared" si="5"/>
        <v>39601</v>
      </c>
      <c r="Q29" s="4">
        <f t="shared" si="6"/>
        <v>39601</v>
      </c>
      <c r="R29" s="4">
        <f t="shared" si="7"/>
        <v>39.799999999999997</v>
      </c>
      <c r="S29" s="4">
        <f t="shared" si="8"/>
        <v>39.799999999999997</v>
      </c>
      <c r="T29" s="4">
        <f t="shared" si="9"/>
        <v>5</v>
      </c>
    </row>
    <row r="30" spans="1:20" ht="15.75" thickBot="1">
      <c r="A30" s="6">
        <v>29</v>
      </c>
      <c r="B30" s="9" t="s">
        <v>32</v>
      </c>
      <c r="C30" s="8">
        <v>79</v>
      </c>
      <c r="D30" s="8">
        <v>20</v>
      </c>
      <c r="E30" s="8">
        <v>15</v>
      </c>
      <c r="F30" s="8">
        <v>56</v>
      </c>
      <c r="G30" s="8">
        <v>8</v>
      </c>
      <c r="H30" s="4">
        <f t="shared" si="0"/>
        <v>178</v>
      </c>
      <c r="I30" s="4">
        <f t="shared" si="1"/>
        <v>178</v>
      </c>
      <c r="J30" s="4">
        <f>C30*D30*E30*F30*G30</f>
        <v>10617600</v>
      </c>
      <c r="K30" s="4">
        <f t="shared" si="2"/>
        <v>10617600</v>
      </c>
      <c r="L30" s="4">
        <f t="shared" si="10"/>
        <v>10617422</v>
      </c>
      <c r="M30" s="4">
        <f>J30/H30</f>
        <v>59649.438202247191</v>
      </c>
      <c r="N30" s="4">
        <f t="shared" si="3"/>
        <v>59649</v>
      </c>
      <c r="O30" s="4">
        <f t="shared" si="4"/>
        <v>78</v>
      </c>
      <c r="P30" s="4">
        <f t="shared" si="5"/>
        <v>31684</v>
      </c>
      <c r="Q30" s="4">
        <f t="shared" si="6"/>
        <v>31684</v>
      </c>
      <c r="R30" s="4">
        <f t="shared" si="7"/>
        <v>35.6</v>
      </c>
      <c r="S30" s="4">
        <f t="shared" si="8"/>
        <v>35.6</v>
      </c>
      <c r="T30" s="4">
        <f t="shared" si="9"/>
        <v>5</v>
      </c>
    </row>
    <row r="31" spans="1:20" ht="27" customHeight="1" thickBot="1">
      <c r="A31" s="6">
        <v>30</v>
      </c>
      <c r="B31" s="6" t="s">
        <v>33</v>
      </c>
      <c r="C31" s="8">
        <v>97</v>
      </c>
      <c r="D31" s="8">
        <v>17</v>
      </c>
      <c r="E31" s="8">
        <v>17</v>
      </c>
      <c r="F31" s="8">
        <v>94</v>
      </c>
      <c r="G31" s="8">
        <v>19</v>
      </c>
      <c r="H31" s="4">
        <f t="shared" si="0"/>
        <v>244</v>
      </c>
      <c r="I31" s="4">
        <f t="shared" si="1"/>
        <v>244</v>
      </c>
      <c r="J31" s="4">
        <f>C31*D31*E31*F31*G31</f>
        <v>50066938</v>
      </c>
      <c r="K31" s="4">
        <f t="shared" si="2"/>
        <v>50066938</v>
      </c>
      <c r="L31" s="4">
        <f t="shared" si="10"/>
        <v>50066694</v>
      </c>
      <c r="M31" s="4">
        <f>J31/H31</f>
        <v>205192.36885245901</v>
      </c>
      <c r="N31" s="4">
        <f t="shared" si="3"/>
        <v>205192</v>
      </c>
      <c r="O31" s="4">
        <f t="shared" si="4"/>
        <v>90</v>
      </c>
      <c r="P31" s="4">
        <f t="shared" si="5"/>
        <v>59536</v>
      </c>
      <c r="Q31" s="4">
        <f t="shared" si="6"/>
        <v>59536</v>
      </c>
      <c r="R31" s="4">
        <f t="shared" si="7"/>
        <v>48.8</v>
      </c>
      <c r="S31" s="4">
        <f t="shared" si="8"/>
        <v>48.8</v>
      </c>
      <c r="T31" s="4">
        <f t="shared" si="9"/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1"/>
  <sheetViews>
    <sheetView workbookViewId="0">
      <selection activeCell="K2" sqref="K2"/>
    </sheetView>
  </sheetViews>
  <sheetFormatPr defaultRowHeight="15"/>
  <cols>
    <col min="1" max="1" width="3" style="4" bestFit="1" customWidth="1"/>
    <col min="2" max="2" width="20.85546875" style="4" bestFit="1" customWidth="1"/>
    <col min="3" max="3" width="4" style="4" bestFit="1" customWidth="1"/>
    <col min="4" max="5" width="3.42578125" style="4" customWidth="1"/>
    <col min="6" max="6" width="4" style="4" bestFit="1" customWidth="1"/>
    <col min="7" max="7" width="3.42578125" style="4" customWidth="1"/>
    <col min="8" max="8" width="7.85546875" bestFit="1" customWidth="1"/>
    <col min="9" max="9" width="13.5703125" bestFit="1" customWidth="1"/>
    <col min="10" max="10" width="11" bestFit="1" customWidth="1"/>
    <col min="11" max="11" width="8.42578125" bestFit="1" customWidth="1"/>
  </cols>
  <sheetData>
    <row r="1" spans="1:14" ht="16.5" thickBot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1</v>
      </c>
      <c r="G1" s="3" t="s">
        <v>2</v>
      </c>
      <c r="H1" s="10" t="s">
        <v>34</v>
      </c>
      <c r="I1" s="10" t="s">
        <v>36</v>
      </c>
      <c r="J1" s="10" t="s">
        <v>37</v>
      </c>
      <c r="K1" s="10" t="s">
        <v>49</v>
      </c>
      <c r="L1" s="10" t="s">
        <v>50</v>
      </c>
      <c r="M1" s="10" t="s">
        <v>51</v>
      </c>
      <c r="N1" s="10" t="s">
        <v>52</v>
      </c>
    </row>
    <row r="2" spans="1:14" ht="15.75" thickBot="1">
      <c r="A2" s="6">
        <v>1</v>
      </c>
      <c r="B2" s="7" t="s">
        <v>4</v>
      </c>
      <c r="C2" s="8">
        <v>85</v>
      </c>
      <c r="D2" s="8">
        <v>20</v>
      </c>
      <c r="E2" s="8">
        <v>10</v>
      </c>
      <c r="F2" s="8">
        <v>83</v>
      </c>
      <c r="G2" s="8">
        <v>17</v>
      </c>
      <c r="H2">
        <f>SUM(C2:G2)</f>
        <v>215</v>
      </c>
      <c r="I2">
        <f>PRODUCT(C2:G2)</f>
        <v>23987000</v>
      </c>
      <c r="J2">
        <f>(I2-H2)</f>
        <v>23986785</v>
      </c>
    </row>
    <row r="3" spans="1:14" ht="15.75" thickBot="1">
      <c r="A3" s="6">
        <v>2</v>
      </c>
      <c r="B3" s="6" t="s">
        <v>5</v>
      </c>
      <c r="C3" s="8">
        <v>93</v>
      </c>
      <c r="D3" s="8">
        <v>14</v>
      </c>
      <c r="E3" s="8">
        <v>13</v>
      </c>
      <c r="F3" s="8">
        <v>83</v>
      </c>
      <c r="G3" s="8">
        <v>17</v>
      </c>
      <c r="H3">
        <f t="shared" ref="H3:H31" si="0">SUM(C3:G3)</f>
        <v>220</v>
      </c>
      <c r="I3">
        <f t="shared" ref="I3:I31" si="1">PRODUCT(C3:G3)</f>
        <v>23882586</v>
      </c>
      <c r="J3">
        <f t="shared" ref="J3:J31" si="2">(I3-H3)</f>
        <v>23882366</v>
      </c>
    </row>
    <row r="4" spans="1:14" ht="15.75" thickBot="1">
      <c r="A4" s="6">
        <v>3</v>
      </c>
      <c r="B4" s="6" t="s">
        <v>6</v>
      </c>
      <c r="C4" s="8">
        <v>74</v>
      </c>
      <c r="D4" s="8">
        <v>21</v>
      </c>
      <c r="E4" s="8">
        <v>16</v>
      </c>
      <c r="F4" s="8">
        <v>84</v>
      </c>
      <c r="G4" s="8">
        <v>17</v>
      </c>
      <c r="H4">
        <f t="shared" si="0"/>
        <v>212</v>
      </c>
      <c r="I4">
        <f t="shared" si="1"/>
        <v>35505792</v>
      </c>
      <c r="J4">
        <f t="shared" si="2"/>
        <v>35505580</v>
      </c>
    </row>
    <row r="5" spans="1:14" ht="15.75" thickBot="1">
      <c r="A5" s="6">
        <v>4</v>
      </c>
      <c r="B5" s="6" t="s">
        <v>7</v>
      </c>
      <c r="C5" s="8">
        <v>96</v>
      </c>
      <c r="D5" s="8">
        <v>18</v>
      </c>
      <c r="E5" s="8">
        <v>17</v>
      </c>
      <c r="F5" s="8">
        <v>96</v>
      </c>
      <c r="G5" s="8">
        <v>17</v>
      </c>
      <c r="H5">
        <f t="shared" si="0"/>
        <v>244</v>
      </c>
      <c r="I5">
        <f t="shared" si="1"/>
        <v>47941632</v>
      </c>
      <c r="J5">
        <f t="shared" si="2"/>
        <v>47941388</v>
      </c>
    </row>
    <row r="6" spans="1:14" ht="15.75" thickBot="1">
      <c r="A6" s="6">
        <v>5</v>
      </c>
      <c r="B6" s="6" t="s">
        <v>8</v>
      </c>
      <c r="C6" s="8">
        <v>85</v>
      </c>
      <c r="D6" s="8">
        <v>13</v>
      </c>
      <c r="E6" s="8">
        <v>12</v>
      </c>
      <c r="F6" s="8">
        <v>93</v>
      </c>
      <c r="G6" s="8">
        <v>21</v>
      </c>
      <c r="H6">
        <f t="shared" si="0"/>
        <v>224</v>
      </c>
      <c r="I6">
        <f t="shared" si="1"/>
        <v>25896780</v>
      </c>
      <c r="J6">
        <f t="shared" si="2"/>
        <v>25896556</v>
      </c>
    </row>
    <row r="7" spans="1:14" ht="15.75" thickBot="1">
      <c r="A7" s="6">
        <v>6</v>
      </c>
      <c r="B7" s="6" t="s">
        <v>9</v>
      </c>
      <c r="C7" s="8">
        <v>78</v>
      </c>
      <c r="D7" s="8">
        <v>13</v>
      </c>
      <c r="E7" s="8">
        <v>10</v>
      </c>
      <c r="F7" s="8">
        <v>88</v>
      </c>
      <c r="G7" s="8">
        <v>12</v>
      </c>
      <c r="H7">
        <f t="shared" si="0"/>
        <v>201</v>
      </c>
      <c r="I7">
        <f t="shared" si="1"/>
        <v>10707840</v>
      </c>
      <c r="J7">
        <f t="shared" si="2"/>
        <v>10707639</v>
      </c>
    </row>
    <row r="8" spans="1:14" ht="15.75" thickBot="1">
      <c r="A8" s="6">
        <v>7</v>
      </c>
      <c r="B8" s="6" t="s">
        <v>10</v>
      </c>
      <c r="C8" s="8">
        <v>82</v>
      </c>
      <c r="D8" s="8">
        <v>23</v>
      </c>
      <c r="E8" s="8">
        <v>19</v>
      </c>
      <c r="F8" s="8">
        <v>91</v>
      </c>
      <c r="G8" s="8">
        <v>23</v>
      </c>
      <c r="H8">
        <f t="shared" si="0"/>
        <v>238</v>
      </c>
      <c r="I8">
        <f t="shared" si="1"/>
        <v>75000562</v>
      </c>
      <c r="J8">
        <f t="shared" si="2"/>
        <v>75000324</v>
      </c>
    </row>
    <row r="9" spans="1:14" ht="15.75" thickBot="1">
      <c r="A9" s="6">
        <v>8</v>
      </c>
      <c r="B9" s="6" t="s">
        <v>11</v>
      </c>
      <c r="C9" s="8">
        <v>86</v>
      </c>
      <c r="D9" s="8">
        <v>26</v>
      </c>
      <c r="E9" s="8">
        <v>22</v>
      </c>
      <c r="F9" s="8">
        <v>92</v>
      </c>
      <c r="G9" s="8">
        <v>26</v>
      </c>
      <c r="H9">
        <f t="shared" si="0"/>
        <v>252</v>
      </c>
      <c r="I9">
        <f t="shared" si="1"/>
        <v>117667264</v>
      </c>
      <c r="J9">
        <f t="shared" si="2"/>
        <v>117667012</v>
      </c>
    </row>
    <row r="10" spans="1:14" ht="15.75" thickBot="1">
      <c r="A10" s="6">
        <v>9</v>
      </c>
      <c r="B10" s="6" t="s">
        <v>12</v>
      </c>
      <c r="C10" s="8">
        <v>100</v>
      </c>
      <c r="D10" s="8">
        <v>36</v>
      </c>
      <c r="E10" s="8">
        <v>35</v>
      </c>
      <c r="F10" s="8">
        <v>95</v>
      </c>
      <c r="G10" s="8">
        <v>30</v>
      </c>
      <c r="H10">
        <f t="shared" si="0"/>
        <v>296</v>
      </c>
      <c r="I10">
        <f t="shared" si="1"/>
        <v>359100000</v>
      </c>
      <c r="J10">
        <f t="shared" si="2"/>
        <v>359099704</v>
      </c>
    </row>
    <row r="11" spans="1:14" ht="15.75" thickBot="1">
      <c r="A11" s="6">
        <v>10</v>
      </c>
      <c r="B11" s="6" t="s">
        <v>13</v>
      </c>
      <c r="C11" s="8">
        <v>82</v>
      </c>
      <c r="D11" s="8">
        <v>20</v>
      </c>
      <c r="E11" s="8">
        <v>36</v>
      </c>
      <c r="F11" s="8">
        <v>80</v>
      </c>
      <c r="G11" s="8">
        <v>22</v>
      </c>
      <c r="H11">
        <f t="shared" si="0"/>
        <v>240</v>
      </c>
      <c r="I11">
        <f t="shared" si="1"/>
        <v>103910400</v>
      </c>
      <c r="J11">
        <f t="shared" si="2"/>
        <v>103910160</v>
      </c>
    </row>
    <row r="12" spans="1:14" ht="15.75" thickBot="1">
      <c r="A12" s="6">
        <v>11</v>
      </c>
      <c r="B12" s="6" t="s">
        <v>14</v>
      </c>
      <c r="C12" s="8">
        <v>94</v>
      </c>
      <c r="D12" s="8">
        <v>24</v>
      </c>
      <c r="E12" s="8">
        <v>22</v>
      </c>
      <c r="F12" s="8">
        <v>87</v>
      </c>
      <c r="G12" s="8">
        <v>24</v>
      </c>
      <c r="H12">
        <f t="shared" si="0"/>
        <v>251</v>
      </c>
      <c r="I12">
        <f t="shared" si="1"/>
        <v>103631616</v>
      </c>
      <c r="J12">
        <f t="shared" si="2"/>
        <v>103631365</v>
      </c>
    </row>
    <row r="13" spans="1:14" ht="15.75" thickBot="1">
      <c r="A13" s="6">
        <v>12</v>
      </c>
      <c r="B13" s="6" t="s">
        <v>15</v>
      </c>
      <c r="C13" s="8">
        <v>81</v>
      </c>
      <c r="D13" s="8">
        <v>19</v>
      </c>
      <c r="E13" s="8">
        <v>15</v>
      </c>
      <c r="F13" s="8">
        <v>68</v>
      </c>
      <c r="G13" s="8">
        <v>19</v>
      </c>
      <c r="H13">
        <f t="shared" si="0"/>
        <v>202</v>
      </c>
      <c r="I13">
        <f t="shared" si="1"/>
        <v>29825820</v>
      </c>
      <c r="J13">
        <f t="shared" si="2"/>
        <v>29825618</v>
      </c>
    </row>
    <row r="14" spans="1:14" ht="15.75" thickBot="1">
      <c r="A14" s="6">
        <v>13</v>
      </c>
      <c r="B14" s="6" t="s">
        <v>16</v>
      </c>
      <c r="C14" s="8">
        <v>92</v>
      </c>
      <c r="D14" s="8">
        <v>12</v>
      </c>
      <c r="E14" s="8">
        <v>11</v>
      </c>
      <c r="F14" s="8">
        <v>94</v>
      </c>
      <c r="G14" s="8">
        <v>12</v>
      </c>
      <c r="H14">
        <f t="shared" si="0"/>
        <v>221</v>
      </c>
      <c r="I14">
        <f t="shared" si="1"/>
        <v>13698432</v>
      </c>
      <c r="J14">
        <f t="shared" si="2"/>
        <v>13698211</v>
      </c>
    </row>
    <row r="15" spans="1:14" ht="15.75" thickBot="1">
      <c r="A15" s="6">
        <v>14</v>
      </c>
      <c r="B15" s="6" t="s">
        <v>17</v>
      </c>
      <c r="C15" s="8">
        <v>97</v>
      </c>
      <c r="D15" s="8">
        <v>23</v>
      </c>
      <c r="E15" s="8">
        <v>22</v>
      </c>
      <c r="F15" s="8">
        <v>90</v>
      </c>
      <c r="G15" s="8">
        <v>25</v>
      </c>
      <c r="H15">
        <f t="shared" si="0"/>
        <v>257</v>
      </c>
      <c r="I15">
        <f t="shared" si="1"/>
        <v>110434500</v>
      </c>
      <c r="J15">
        <f t="shared" si="2"/>
        <v>110434243</v>
      </c>
    </row>
    <row r="16" spans="1:14" ht="15.75" thickBot="1">
      <c r="A16" s="6">
        <v>15</v>
      </c>
      <c r="B16" s="6" t="s">
        <v>18</v>
      </c>
      <c r="C16" s="8">
        <v>93</v>
      </c>
      <c r="D16" s="8">
        <v>16</v>
      </c>
      <c r="E16" s="8">
        <v>15</v>
      </c>
      <c r="F16" s="8">
        <v>85</v>
      </c>
      <c r="G16" s="8">
        <v>10</v>
      </c>
      <c r="H16">
        <f t="shared" si="0"/>
        <v>219</v>
      </c>
      <c r="I16">
        <f t="shared" si="1"/>
        <v>18972000</v>
      </c>
      <c r="J16">
        <f t="shared" si="2"/>
        <v>18971781</v>
      </c>
    </row>
    <row r="17" spans="1:10" ht="15.75" thickBot="1">
      <c r="A17" s="6">
        <v>16</v>
      </c>
      <c r="B17" s="6" t="s">
        <v>19</v>
      </c>
      <c r="C17" s="8">
        <v>78</v>
      </c>
      <c r="D17" s="8">
        <v>12</v>
      </c>
      <c r="E17" s="8">
        <v>9</v>
      </c>
      <c r="F17" s="8">
        <v>84</v>
      </c>
      <c r="G17" s="8">
        <v>12</v>
      </c>
      <c r="H17">
        <f t="shared" si="0"/>
        <v>195</v>
      </c>
      <c r="I17">
        <f t="shared" si="1"/>
        <v>8491392</v>
      </c>
      <c r="J17">
        <f t="shared" si="2"/>
        <v>8491197</v>
      </c>
    </row>
    <row r="18" spans="1:10" ht="15.75" thickBot="1">
      <c r="A18" s="6">
        <v>17</v>
      </c>
      <c r="B18" s="6" t="s">
        <v>20</v>
      </c>
      <c r="C18" s="8">
        <v>81</v>
      </c>
      <c r="D18" s="8">
        <v>12</v>
      </c>
      <c r="E18" s="8">
        <v>10</v>
      </c>
      <c r="F18" s="8">
        <v>83</v>
      </c>
      <c r="G18" s="8">
        <v>10</v>
      </c>
      <c r="H18">
        <f t="shared" si="0"/>
        <v>196</v>
      </c>
      <c r="I18">
        <f t="shared" si="1"/>
        <v>8067600</v>
      </c>
      <c r="J18">
        <f t="shared" si="2"/>
        <v>8067404</v>
      </c>
    </row>
    <row r="19" spans="1:10" ht="15.75" thickBot="1">
      <c r="A19" s="6">
        <v>18</v>
      </c>
      <c r="B19" s="6" t="s">
        <v>21</v>
      </c>
      <c r="C19" s="8">
        <v>90</v>
      </c>
      <c r="D19" s="8">
        <v>30</v>
      </c>
      <c r="E19" s="8">
        <v>27</v>
      </c>
      <c r="F19" s="8">
        <v>96</v>
      </c>
      <c r="G19" s="8">
        <v>31</v>
      </c>
      <c r="H19">
        <f t="shared" si="0"/>
        <v>274</v>
      </c>
      <c r="I19">
        <f t="shared" si="1"/>
        <v>216950400</v>
      </c>
      <c r="J19">
        <f t="shared" si="2"/>
        <v>216950126</v>
      </c>
    </row>
    <row r="20" spans="1:10" ht="15.75" thickBot="1">
      <c r="A20" s="6">
        <v>19</v>
      </c>
      <c r="B20" s="6" t="s">
        <v>22</v>
      </c>
      <c r="C20" s="8">
        <v>81</v>
      </c>
      <c r="D20" s="8">
        <v>10</v>
      </c>
      <c r="E20" s="8">
        <v>8</v>
      </c>
      <c r="F20" s="8">
        <v>73</v>
      </c>
      <c r="G20" s="8">
        <v>11</v>
      </c>
      <c r="H20">
        <f t="shared" si="0"/>
        <v>183</v>
      </c>
      <c r="I20">
        <f t="shared" si="1"/>
        <v>5203440</v>
      </c>
      <c r="J20">
        <f t="shared" si="2"/>
        <v>5203257</v>
      </c>
    </row>
    <row r="21" spans="1:10" ht="15.75" thickBot="1">
      <c r="A21" s="6">
        <v>20</v>
      </c>
      <c r="B21" s="6" t="s">
        <v>23</v>
      </c>
      <c r="C21" s="8">
        <v>98</v>
      </c>
      <c r="D21" s="8">
        <v>28</v>
      </c>
      <c r="E21" s="8">
        <v>27</v>
      </c>
      <c r="F21" s="8">
        <v>98</v>
      </c>
      <c r="G21" s="8">
        <v>33</v>
      </c>
      <c r="H21">
        <f t="shared" si="0"/>
        <v>284</v>
      </c>
      <c r="I21">
        <f t="shared" si="1"/>
        <v>239600592</v>
      </c>
      <c r="J21">
        <f t="shared" si="2"/>
        <v>239600308</v>
      </c>
    </row>
    <row r="22" spans="1:10" ht="15.75" thickBot="1">
      <c r="A22" s="6">
        <v>21</v>
      </c>
      <c r="B22" s="6" t="s">
        <v>24</v>
      </c>
      <c r="C22" s="8">
        <v>87</v>
      </c>
      <c r="D22" s="8">
        <v>20</v>
      </c>
      <c r="E22" s="8">
        <v>18</v>
      </c>
      <c r="F22" s="8">
        <v>80</v>
      </c>
      <c r="G22" s="8">
        <v>20</v>
      </c>
      <c r="H22">
        <f t="shared" si="0"/>
        <v>225</v>
      </c>
      <c r="I22">
        <f t="shared" si="1"/>
        <v>50112000</v>
      </c>
      <c r="J22">
        <f t="shared" si="2"/>
        <v>50111775</v>
      </c>
    </row>
    <row r="23" spans="1:10" ht="15.75" thickBot="1">
      <c r="A23" s="6">
        <v>22</v>
      </c>
      <c r="B23" s="6" t="s">
        <v>25</v>
      </c>
      <c r="C23" s="8">
        <v>89</v>
      </c>
      <c r="D23" s="8">
        <v>50</v>
      </c>
      <c r="E23" s="8">
        <v>45</v>
      </c>
      <c r="F23" s="8">
        <v>88</v>
      </c>
      <c r="G23" s="8">
        <v>50</v>
      </c>
      <c r="H23">
        <f t="shared" si="0"/>
        <v>322</v>
      </c>
      <c r="I23">
        <f t="shared" si="1"/>
        <v>881100000</v>
      </c>
      <c r="J23">
        <f t="shared" si="2"/>
        <v>881099678</v>
      </c>
    </row>
    <row r="24" spans="1:10" ht="15.75" thickBot="1">
      <c r="A24" s="6">
        <v>23</v>
      </c>
      <c r="B24" s="6" t="s">
        <v>26</v>
      </c>
      <c r="C24" s="8">
        <v>96</v>
      </c>
      <c r="D24" s="8">
        <v>25</v>
      </c>
      <c r="E24" s="8">
        <v>24</v>
      </c>
      <c r="F24" s="8">
        <v>96</v>
      </c>
      <c r="G24" s="8">
        <v>25</v>
      </c>
      <c r="H24">
        <f t="shared" si="0"/>
        <v>266</v>
      </c>
      <c r="I24">
        <f t="shared" si="1"/>
        <v>138240000</v>
      </c>
      <c r="J24">
        <f t="shared" si="2"/>
        <v>138239734</v>
      </c>
    </row>
    <row r="25" spans="1:10" ht="15.75" thickBot="1">
      <c r="A25" s="6">
        <v>24</v>
      </c>
      <c r="B25" s="6" t="s">
        <v>27</v>
      </c>
      <c r="C25" s="8">
        <v>87</v>
      </c>
      <c r="D25" s="8">
        <v>40</v>
      </c>
      <c r="E25" s="8">
        <v>35</v>
      </c>
      <c r="F25" s="8">
        <v>92</v>
      </c>
      <c r="G25" s="8">
        <v>42</v>
      </c>
      <c r="H25">
        <f t="shared" si="0"/>
        <v>296</v>
      </c>
      <c r="I25">
        <f t="shared" si="1"/>
        <v>470635200</v>
      </c>
      <c r="J25">
        <f t="shared" si="2"/>
        <v>470634904</v>
      </c>
    </row>
    <row r="26" spans="1:10" ht="15.75" thickBot="1">
      <c r="A26" s="6">
        <v>25</v>
      </c>
      <c r="B26" s="6" t="s">
        <v>28</v>
      </c>
      <c r="C26" s="8">
        <v>89</v>
      </c>
      <c r="D26" s="8">
        <v>16</v>
      </c>
      <c r="E26" s="8">
        <v>35</v>
      </c>
      <c r="F26" s="8">
        <v>93</v>
      </c>
      <c r="G26" s="8">
        <v>15</v>
      </c>
      <c r="H26">
        <f t="shared" si="0"/>
        <v>248</v>
      </c>
      <c r="I26">
        <f t="shared" si="1"/>
        <v>69526800</v>
      </c>
      <c r="J26">
        <f t="shared" si="2"/>
        <v>69526552</v>
      </c>
    </row>
    <row r="27" spans="1:10" ht="15.75" thickBot="1">
      <c r="A27" s="6">
        <v>26</v>
      </c>
      <c r="B27" s="6" t="s">
        <v>29</v>
      </c>
      <c r="C27" s="8">
        <v>93</v>
      </c>
      <c r="D27" s="8">
        <v>40</v>
      </c>
      <c r="E27" s="8">
        <v>37</v>
      </c>
      <c r="F27" s="8">
        <v>100</v>
      </c>
      <c r="G27" s="8">
        <v>40</v>
      </c>
      <c r="H27">
        <f t="shared" si="0"/>
        <v>310</v>
      </c>
      <c r="I27">
        <f t="shared" si="1"/>
        <v>550560000</v>
      </c>
      <c r="J27">
        <f t="shared" si="2"/>
        <v>550559690</v>
      </c>
    </row>
    <row r="28" spans="1:10" ht="15.75" thickBot="1">
      <c r="A28" s="6">
        <v>27</v>
      </c>
      <c r="B28" s="6" t="s">
        <v>30</v>
      </c>
      <c r="C28" s="8">
        <v>83</v>
      </c>
      <c r="D28" s="8">
        <v>20</v>
      </c>
      <c r="E28" s="8">
        <v>16</v>
      </c>
      <c r="F28" s="8">
        <v>88</v>
      </c>
      <c r="G28" s="8">
        <v>21</v>
      </c>
      <c r="H28">
        <f t="shared" si="0"/>
        <v>228</v>
      </c>
      <c r="I28">
        <f t="shared" si="1"/>
        <v>49082880</v>
      </c>
      <c r="J28">
        <f t="shared" si="2"/>
        <v>49082652</v>
      </c>
    </row>
    <row r="29" spans="1:10" ht="15.75" thickBot="1">
      <c r="A29" s="6">
        <v>28</v>
      </c>
      <c r="B29" s="6" t="s">
        <v>31</v>
      </c>
      <c r="C29" s="8">
        <v>80</v>
      </c>
      <c r="D29" s="8">
        <v>13</v>
      </c>
      <c r="E29" s="8">
        <v>11</v>
      </c>
      <c r="F29" s="8">
        <v>80</v>
      </c>
      <c r="G29" s="8">
        <v>15</v>
      </c>
      <c r="H29">
        <f t="shared" si="0"/>
        <v>199</v>
      </c>
      <c r="I29">
        <f t="shared" si="1"/>
        <v>13728000</v>
      </c>
      <c r="J29">
        <f t="shared" si="2"/>
        <v>13727801</v>
      </c>
    </row>
    <row r="30" spans="1:10" ht="15.75" thickBot="1">
      <c r="A30" s="6">
        <v>29</v>
      </c>
      <c r="B30" s="9" t="s">
        <v>32</v>
      </c>
      <c r="C30" s="8">
        <v>79</v>
      </c>
      <c r="D30" s="8">
        <v>20</v>
      </c>
      <c r="E30" s="8">
        <v>15</v>
      </c>
      <c r="F30" s="8">
        <v>56</v>
      </c>
      <c r="G30" s="8">
        <v>8</v>
      </c>
      <c r="H30">
        <f t="shared" si="0"/>
        <v>178</v>
      </c>
      <c r="I30">
        <f t="shared" si="1"/>
        <v>10617600</v>
      </c>
      <c r="J30">
        <f t="shared" si="2"/>
        <v>10617422</v>
      </c>
    </row>
    <row r="31" spans="1:10" ht="15.75" thickBot="1">
      <c r="A31" s="6">
        <v>30</v>
      </c>
      <c r="B31" s="6" t="s">
        <v>33</v>
      </c>
      <c r="C31" s="8">
        <v>97</v>
      </c>
      <c r="D31" s="8">
        <v>17</v>
      </c>
      <c r="E31" s="8">
        <v>17</v>
      </c>
      <c r="F31" s="8">
        <v>94</v>
      </c>
      <c r="G31" s="8">
        <v>19</v>
      </c>
      <c r="H31">
        <f t="shared" si="0"/>
        <v>244</v>
      </c>
      <c r="I31">
        <f t="shared" si="1"/>
        <v>50066938</v>
      </c>
      <c r="J31">
        <f t="shared" si="2"/>
        <v>50066694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0"/>
  <sheetViews>
    <sheetView tabSelected="1" workbookViewId="0">
      <selection activeCell="H2" sqref="H2"/>
    </sheetView>
  </sheetViews>
  <sheetFormatPr defaultRowHeight="15"/>
  <cols>
    <col min="1" max="1" width="4.140625" bestFit="1" customWidth="1"/>
    <col min="2" max="2" width="16.7109375" bestFit="1" customWidth="1"/>
    <col min="3" max="3" width="8.140625" bestFit="1" customWidth="1"/>
    <col min="4" max="4" width="13.5703125" bestFit="1" customWidth="1"/>
  </cols>
  <sheetData>
    <row r="1" spans="1:4">
      <c r="A1" t="str">
        <f>(Sheet1!A1)</f>
        <v>sno</v>
      </c>
      <c r="B1" t="str">
        <f>(Sheet1!B1)</f>
        <v>Candidates Name</v>
      </c>
      <c r="C1" t="str">
        <f>(Sheet1!H1)</f>
        <v>Addtion</v>
      </c>
      <c r="D1" t="str">
        <f>(Sheet1!J1)</f>
        <v>multiplication</v>
      </c>
    </row>
    <row r="2" spans="1:4">
      <c r="A2">
        <f>(Sheet1!A2)</f>
        <v>1</v>
      </c>
      <c r="B2" t="str">
        <f>(Sheet1!B2)</f>
        <v>Abdul Rahman B</v>
      </c>
      <c r="C2">
        <f>SUM(Sheet1!C2:'Sheet1'!G2)</f>
        <v>215</v>
      </c>
      <c r="D2">
        <f>(Sheet1!J2)</f>
        <v>23987000</v>
      </c>
    </row>
    <row r="3" spans="1:4">
      <c r="A3">
        <f>(Sheet1!A3)</f>
        <v>2</v>
      </c>
      <c r="B3" t="str">
        <f>(Sheet1!B3)</f>
        <v>Arun T</v>
      </c>
      <c r="C3">
        <f>SUM(Sheet1!C3:'Sheet1'!G3)</f>
        <v>220</v>
      </c>
      <c r="D3">
        <f>(Sheet1!J3)</f>
        <v>23882586</v>
      </c>
    </row>
    <row r="4" spans="1:4">
      <c r="A4">
        <f>(Sheet1!A4)</f>
        <v>3</v>
      </c>
      <c r="B4" t="str">
        <f>(Sheet1!B4)</f>
        <v>Aysha sithika L</v>
      </c>
      <c r="C4">
        <f>SUM(Sheet1!C4:'Sheet1'!G4)</f>
        <v>212</v>
      </c>
      <c r="D4">
        <f>(Sheet1!J4)</f>
        <v>35505792</v>
      </c>
    </row>
    <row r="5" spans="1:4">
      <c r="A5">
        <f>(Sheet1!A5)</f>
        <v>4</v>
      </c>
      <c r="B5" t="str">
        <f>(Sheet1!B5)</f>
        <v>Bhavani R</v>
      </c>
      <c r="C5">
        <f>SUM(Sheet1!C5:'Sheet1'!G5)</f>
        <v>244</v>
      </c>
      <c r="D5">
        <f>(Sheet1!J5)</f>
        <v>47941632</v>
      </c>
    </row>
    <row r="6" spans="1:4">
      <c r="A6">
        <f>(Sheet1!A6)</f>
        <v>5</v>
      </c>
      <c r="B6" t="str">
        <f>(Sheet1!B6)</f>
        <v>Fathima M</v>
      </c>
      <c r="C6">
        <f>SUM(Sheet1!C6:'Sheet1'!G6)</f>
        <v>224</v>
      </c>
      <c r="D6">
        <f>(Sheet1!J6)</f>
        <v>25896780</v>
      </c>
    </row>
    <row r="7" spans="1:4">
      <c r="A7">
        <f>(Sheet1!A7)</f>
        <v>6</v>
      </c>
      <c r="B7" t="str">
        <f>(Sheet1!B7)</f>
        <v>Ghouse bi S</v>
      </c>
      <c r="C7">
        <f>SUM(Sheet1!C7:'Sheet1'!G7)</f>
        <v>201</v>
      </c>
      <c r="D7">
        <f>(Sheet1!J7)</f>
        <v>10707840</v>
      </c>
    </row>
    <row r="8" spans="1:4">
      <c r="A8">
        <f>(Sheet1!A8)</f>
        <v>7</v>
      </c>
      <c r="B8" t="str">
        <f>(Sheet1!B8)</f>
        <v>Gnanagowsalya K</v>
      </c>
      <c r="C8">
        <f>SUM(Sheet1!C8:'Sheet1'!G8)</f>
        <v>238</v>
      </c>
      <c r="D8">
        <f>(Sheet1!J8)</f>
        <v>75000562</v>
      </c>
    </row>
    <row r="9" spans="1:4">
      <c r="A9">
        <f>(Sheet1!A9)</f>
        <v>8</v>
      </c>
      <c r="B9" t="str">
        <f>(Sheet1!B9)</f>
        <v>Hajeera Sithika L</v>
      </c>
      <c r="C9">
        <f>SUM(Sheet1!C9:'Sheet1'!G9)</f>
        <v>252</v>
      </c>
      <c r="D9">
        <f>(Sheet1!J9)</f>
        <v>117667264</v>
      </c>
    </row>
    <row r="10" spans="1:4">
      <c r="A10">
        <f>(Sheet1!A10)</f>
        <v>9</v>
      </c>
      <c r="B10" t="str">
        <f>(Sheet1!B10)</f>
        <v>HARIHARAN A</v>
      </c>
      <c r="C10">
        <f>SUM(Sheet1!C10:'Sheet1'!G10)</f>
        <v>296</v>
      </c>
      <c r="D10">
        <f>(Sheet1!J10)</f>
        <v>359100000</v>
      </c>
    </row>
    <row r="11" spans="1:4">
      <c r="A11">
        <f>(Sheet1!A11)</f>
        <v>10</v>
      </c>
      <c r="B11" t="str">
        <f>(Sheet1!B11)</f>
        <v>Jayalakshmi R</v>
      </c>
      <c r="C11">
        <f>SUM(Sheet1!C11:'Sheet1'!G11)</f>
        <v>240</v>
      </c>
      <c r="D11">
        <f>(Sheet1!J11)</f>
        <v>103910400</v>
      </c>
    </row>
    <row r="12" spans="1:4">
      <c r="A12">
        <f>(Sheet1!A12)</f>
        <v>11</v>
      </c>
      <c r="B12" t="str">
        <f>(Sheet1!B12)</f>
        <v>Jothika J</v>
      </c>
      <c r="C12">
        <f>SUM(Sheet1!C12:'Sheet1'!G12)</f>
        <v>251</v>
      </c>
      <c r="D12">
        <f>(Sheet1!J12)</f>
        <v>103631616</v>
      </c>
    </row>
    <row r="13" spans="1:4">
      <c r="A13">
        <f>(Sheet1!A13)</f>
        <v>12</v>
      </c>
      <c r="B13" t="str">
        <f>(Sheet1!B13)</f>
        <v>Kalaiarasan A</v>
      </c>
      <c r="C13">
        <f>SUM(Sheet1!C13:'Sheet1'!G13)</f>
        <v>202</v>
      </c>
      <c r="D13">
        <f>(Sheet1!J13)</f>
        <v>29825820</v>
      </c>
    </row>
    <row r="14" spans="1:4">
      <c r="A14">
        <f>(Sheet1!A14)</f>
        <v>13</v>
      </c>
      <c r="B14" t="str">
        <f>(Sheet1!B14)</f>
        <v>Kayalvizhi M</v>
      </c>
      <c r="C14">
        <f>SUM(Sheet1!C14:'Sheet1'!G14)</f>
        <v>221</v>
      </c>
      <c r="D14">
        <f>(Sheet1!J14)</f>
        <v>13698432</v>
      </c>
    </row>
    <row r="15" spans="1:4">
      <c r="A15">
        <f>(Sheet1!A15)</f>
        <v>14</v>
      </c>
      <c r="B15" t="str">
        <f>(Sheet1!B15)</f>
        <v>Komaladevi. S</v>
      </c>
      <c r="C15">
        <f>SUM(Sheet1!C15:'Sheet1'!G15)</f>
        <v>257</v>
      </c>
      <c r="D15">
        <f>(Sheet1!J15)</f>
        <v>110434500</v>
      </c>
    </row>
    <row r="16" spans="1:4">
      <c r="A16">
        <f>(Sheet1!A16)</f>
        <v>15</v>
      </c>
      <c r="B16" t="str">
        <f>(Sheet1!B16)</f>
        <v>LAVANYA M</v>
      </c>
      <c r="C16">
        <f>SUM(Sheet1!C16:'Sheet1'!G16)</f>
        <v>219</v>
      </c>
      <c r="D16">
        <f>(Sheet1!J16)</f>
        <v>18972000</v>
      </c>
    </row>
    <row r="17" spans="1:4">
      <c r="A17">
        <f>(Sheet1!A17)</f>
        <v>16</v>
      </c>
      <c r="B17" t="str">
        <f>(Sheet1!B17)</f>
        <v>Narayanan S</v>
      </c>
      <c r="C17">
        <f>SUM(Sheet1!C17:'Sheet1'!G17)</f>
        <v>195</v>
      </c>
      <c r="D17">
        <f>(Sheet1!J17)</f>
        <v>8491392</v>
      </c>
    </row>
    <row r="18" spans="1:4">
      <c r="A18">
        <f>(Sheet1!A18)</f>
        <v>17</v>
      </c>
      <c r="B18" t="str">
        <f>(Sheet1!B18)</f>
        <v>Prasanth P</v>
      </c>
      <c r="C18">
        <f>SUM(Sheet1!C18:'Sheet1'!G18)</f>
        <v>196</v>
      </c>
      <c r="D18">
        <f>(Sheet1!J18)</f>
        <v>8067600</v>
      </c>
    </row>
    <row r="19" spans="1:4">
      <c r="A19">
        <f>(Sheet1!A19)</f>
        <v>18</v>
      </c>
      <c r="B19" t="str">
        <f>(Sheet1!B19)</f>
        <v>Priya S</v>
      </c>
      <c r="C19">
        <f>SUM(Sheet1!C19:'Sheet1'!G19)</f>
        <v>274</v>
      </c>
      <c r="D19">
        <f>(Sheet1!J19)</f>
        <v>216950400</v>
      </c>
    </row>
    <row r="20" spans="1:4">
      <c r="A20">
        <f>(Sheet1!A20)</f>
        <v>19</v>
      </c>
      <c r="B20" t="str">
        <f>(Sheet1!B20)</f>
        <v>Punithavathi D</v>
      </c>
      <c r="C20">
        <f>SUM(Sheet1!C20:'Sheet1'!G20)</f>
        <v>183</v>
      </c>
      <c r="D20">
        <f>(Sheet1!J20)</f>
        <v>5203440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1"/>
  <sheetViews>
    <sheetView workbookViewId="0">
      <selection activeCell="C16" sqref="C16"/>
    </sheetView>
  </sheetViews>
  <sheetFormatPr defaultRowHeight="15"/>
  <cols>
    <col min="1" max="1" width="5.140625" style="4" bestFit="1" customWidth="1"/>
    <col min="2" max="2" width="20.85546875" style="4" bestFit="1" customWidth="1"/>
  </cols>
  <sheetData>
    <row r="1" spans="1:2" ht="16.5" thickBot="1">
      <c r="A1" s="1"/>
      <c r="B1" s="2"/>
    </row>
    <row r="2" spans="1:2" ht="15.75" thickBot="1">
      <c r="A2" s="6"/>
      <c r="B2" s="7"/>
    </row>
    <row r="3" spans="1:2" ht="15.75" thickBot="1">
      <c r="A3" s="6"/>
      <c r="B3" s="6"/>
    </row>
    <row r="4" spans="1:2" ht="15.75" thickBot="1">
      <c r="A4" s="6"/>
      <c r="B4" s="6"/>
    </row>
    <row r="5" spans="1:2" ht="15.75" thickBot="1">
      <c r="A5" s="6"/>
      <c r="B5" s="6"/>
    </row>
    <row r="6" spans="1:2" ht="15.75" thickBot="1">
      <c r="A6" s="6"/>
      <c r="B6" s="6"/>
    </row>
    <row r="7" spans="1:2" ht="15.75" thickBot="1">
      <c r="A7" s="6"/>
      <c r="B7" s="6"/>
    </row>
    <row r="8" spans="1:2" ht="15.75" thickBot="1">
      <c r="A8" s="6"/>
      <c r="B8" s="6"/>
    </row>
    <row r="9" spans="1:2" ht="15.75" thickBot="1">
      <c r="A9" s="6"/>
      <c r="B9" s="6"/>
    </row>
    <row r="10" spans="1:2" ht="15.75" thickBot="1">
      <c r="A10" s="6"/>
      <c r="B10" s="6"/>
    </row>
    <row r="11" spans="1:2" ht="15.75" thickBot="1">
      <c r="A11" s="6"/>
      <c r="B11" s="6"/>
    </row>
    <row r="12" spans="1:2" ht="15.75" thickBot="1">
      <c r="A12" s="6"/>
      <c r="B12" s="6"/>
    </row>
    <row r="13" spans="1:2" ht="15.75" thickBot="1">
      <c r="A13" s="6"/>
      <c r="B13" s="6"/>
    </row>
    <row r="14" spans="1:2" ht="15.75" thickBot="1">
      <c r="A14" s="6"/>
      <c r="B14" s="6"/>
    </row>
    <row r="15" spans="1:2" ht="15.75" thickBot="1">
      <c r="A15" s="6"/>
      <c r="B15" s="6"/>
    </row>
    <row r="16" spans="1:2" ht="15.75" thickBot="1">
      <c r="A16" s="6"/>
      <c r="B16" s="6"/>
    </row>
    <row r="17" spans="1:2" ht="15.75" thickBot="1">
      <c r="A17" s="6"/>
      <c r="B17" s="6"/>
    </row>
    <row r="18" spans="1:2" ht="15.75" thickBot="1">
      <c r="A18" s="6"/>
      <c r="B18" s="6"/>
    </row>
    <row r="19" spans="1:2" ht="15.75" thickBot="1">
      <c r="A19" s="6"/>
      <c r="B19" s="6"/>
    </row>
    <row r="20" spans="1:2" ht="15.75" thickBot="1">
      <c r="A20" s="6"/>
      <c r="B20" s="6"/>
    </row>
    <row r="21" spans="1:2" ht="15.75" thickBot="1">
      <c r="A21" s="6">
        <v>20</v>
      </c>
      <c r="B21" s="6" t="s">
        <v>23</v>
      </c>
    </row>
    <row r="22" spans="1:2" ht="15.75" thickBot="1">
      <c r="A22" s="6">
        <v>21</v>
      </c>
      <c r="B22" s="6" t="s">
        <v>24</v>
      </c>
    </row>
    <row r="23" spans="1:2" ht="15.75" thickBot="1">
      <c r="A23" s="6">
        <v>22</v>
      </c>
      <c r="B23" s="6" t="s">
        <v>25</v>
      </c>
    </row>
    <row r="24" spans="1:2" ht="15.75" thickBot="1">
      <c r="A24" s="6">
        <v>23</v>
      </c>
      <c r="B24" s="6" t="s">
        <v>26</v>
      </c>
    </row>
    <row r="25" spans="1:2" ht="15.75" thickBot="1">
      <c r="A25" s="6">
        <v>24</v>
      </c>
      <c r="B25" s="6" t="s">
        <v>27</v>
      </c>
    </row>
    <row r="26" spans="1:2" ht="15.75" thickBot="1">
      <c r="A26" s="6">
        <v>25</v>
      </c>
      <c r="B26" s="6" t="s">
        <v>28</v>
      </c>
    </row>
    <row r="27" spans="1:2" ht="15.75" thickBot="1">
      <c r="A27" s="6">
        <v>26</v>
      </c>
      <c r="B27" s="6" t="s">
        <v>29</v>
      </c>
    </row>
    <row r="28" spans="1:2" ht="15.75" thickBot="1">
      <c r="A28" s="6">
        <v>27</v>
      </c>
      <c r="B28" s="6" t="s">
        <v>30</v>
      </c>
    </row>
    <row r="29" spans="1:2" ht="15.75" thickBot="1">
      <c r="A29" s="6">
        <v>28</v>
      </c>
      <c r="B29" s="6" t="s">
        <v>31</v>
      </c>
    </row>
    <row r="30" spans="1:2" ht="15.75" thickBot="1">
      <c r="A30" s="6">
        <v>29</v>
      </c>
      <c r="B30" s="9" t="s">
        <v>32</v>
      </c>
    </row>
    <row r="31" spans="1:2" ht="15.75" thickBot="1">
      <c r="A31" s="6">
        <v>30</v>
      </c>
      <c r="B31" s="6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karthickag04</dc:creator>
  <cp:lastModifiedBy>bhavaniai01</cp:lastModifiedBy>
  <dcterms:created xsi:type="dcterms:W3CDTF">2024-01-09T06:17:20Z</dcterms:created>
  <dcterms:modified xsi:type="dcterms:W3CDTF">2024-01-09T08:10:05Z</dcterms:modified>
</cp:coreProperties>
</file>