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cial Media" sheetId="1" r:id="rId4"/>
    <sheet state="visible" name="Sheet3" sheetId="2" r:id="rId5"/>
    <sheet state="visible" name="Site Visit" sheetId="3" r:id="rId6"/>
  </sheets>
  <definedNames>
    <definedName hidden="1" localSheetId="0" name="Z_A68738D8_13BB_4B02_982E_52F947AAD10C_.wvu.FilterData">'Social Media'!$A$1:$Z$33</definedName>
    <definedName hidden="1" localSheetId="0" name="Z_52E3A86A_DF36_4A02_B5B8_9C2FDD922CA3_.wvu.FilterData">'Social Media'!$A$1:$Z$143</definedName>
  </definedNames>
  <calcPr/>
  <customWorkbookViews>
    <customWorkbookView activeSheetId="0" maximized="1" tabRatio="600" windowHeight="0" windowWidth="0" guid="{52E3A86A-DF36-4A02-B5B8-9C2FDD922CA3}" name="Filter 2"/>
    <customWorkbookView activeSheetId="0" maximized="1" tabRatio="600" windowHeight="0" windowWidth="0" guid="{A68738D8-13BB-4B02-982E-52F947AAD10C}" name="Filter 1"/>
  </customWorkbookViews>
</workbook>
</file>

<file path=xl/sharedStrings.xml><?xml version="1.0" encoding="utf-8"?>
<sst xmlns="http://schemas.openxmlformats.org/spreadsheetml/2006/main" count="881" uniqueCount="438">
  <si>
    <r>
      <rPr>
        <rFont val="Arial"/>
        <b/>
        <color rgb="FF1155CC"/>
        <u/>
      </rPr>
      <t>S.No</t>
    </r>
    <r>
      <rPr>
        <rFont val="Arial"/>
        <b/>
        <color rgb="FF1155CC"/>
        <u/>
      </rPr>
      <t>.</t>
    </r>
  </si>
  <si>
    <t>Date</t>
  </si>
  <si>
    <t>Question - Site Visit?</t>
  </si>
  <si>
    <t>Name</t>
  </si>
  <si>
    <t>Mobile No</t>
  </si>
  <si>
    <t>Email id</t>
  </si>
  <si>
    <t>City</t>
  </si>
  <si>
    <t>Remark</t>
  </si>
  <si>
    <t xml:space="preserve">TI </t>
  </si>
  <si>
    <t>i'm_not_sure_-_get_in_touch_with_me</t>
  </si>
  <si>
    <t>Tanya</t>
  </si>
  <si>
    <t>tanyayadavvv@gmail.com</t>
  </si>
  <si>
    <t>pune</t>
  </si>
  <si>
    <t>not answered</t>
  </si>
  <si>
    <t>Kailas Shimpi</t>
  </si>
  <si>
    <t>shimpikailas096@gmail.com</t>
  </si>
  <si>
    <t>Pune</t>
  </si>
  <si>
    <t>not answered/ wrong No.</t>
  </si>
  <si>
    <t>this_month</t>
  </si>
  <si>
    <t>Sudarshan Bile-Patil</t>
  </si>
  <si>
    <t>s.bile007@gmail.com</t>
  </si>
  <si>
    <t>not answered/busy not received call</t>
  </si>
  <si>
    <t>this_weekend</t>
  </si>
  <si>
    <t>Samir Nayak</t>
  </si>
  <si>
    <t>samir.mailbox@gmail.com</t>
  </si>
  <si>
    <t>no not exist/wrong no</t>
  </si>
  <si>
    <t>Dipak Sonawane</t>
  </si>
  <si>
    <t>dipz245@gmail.com</t>
  </si>
  <si>
    <t>With other CP</t>
  </si>
  <si>
    <t xml:space="preserve">Sanket </t>
  </si>
  <si>
    <t>siju pawar</t>
  </si>
  <si>
    <t>rajupalips@gmail.com</t>
  </si>
  <si>
    <t>not in service</t>
  </si>
  <si>
    <t>Sagar Nagane</t>
  </si>
  <si>
    <t>sagarnagane9@gmail.com</t>
  </si>
  <si>
    <t>looking for 2bhk in ravet</t>
  </si>
  <si>
    <t>Positive</t>
  </si>
  <si>
    <t>Dec End or Jan First week</t>
  </si>
  <si>
    <t>Sanket</t>
  </si>
  <si>
    <t>Neha Mallige</t>
  </si>
  <si>
    <t>neha.mallige@suncorp.com.au</t>
  </si>
  <si>
    <t>Bnd Prasad</t>
  </si>
  <si>
    <t>bndprasad@gmail.com</t>
  </si>
  <si>
    <t>looking lfr 2bhk at dange chowk and wakad for 60 lac 1 yr poss.</t>
  </si>
  <si>
    <t>Insignia ,Lagom, wakad in this week booking 20/12/2020 (Plan Pospond)</t>
  </si>
  <si>
    <t>sanket</t>
  </si>
  <si>
    <t>Visited</t>
  </si>
  <si>
    <t>Atul Patil</t>
  </si>
  <si>
    <t>atulpatil2792@gmail.com</t>
  </si>
  <si>
    <t>Searching for wakad Baner, balewadi Location send details</t>
  </si>
  <si>
    <t>Atish</t>
  </si>
  <si>
    <t>Rohit Bhosale</t>
  </si>
  <si>
    <t>bhosalerohitn@yahoo.com</t>
  </si>
  <si>
    <t>Coming In Today  VTP Blue water Plan cancel</t>
  </si>
  <si>
    <t>Priyanka Chaudhari</t>
  </si>
  <si>
    <t>chaudhari.priyanka17@gmail.com</t>
  </si>
  <si>
    <t>Call Back After Some time</t>
  </si>
  <si>
    <t>SUSHAAN_24</t>
  </si>
  <si>
    <t>alok.survase16@gmail.com</t>
  </si>
  <si>
    <t>All ready talk other person disconnect call</t>
  </si>
  <si>
    <t>A. M. GOYAL</t>
  </si>
  <si>
    <t>adv.ankushg@gmail.com</t>
  </si>
  <si>
    <t>Deatils Send of VTP/ But not interested</t>
  </si>
  <si>
    <t>Pravin nandkumar Waydande</t>
  </si>
  <si>
    <t>pravin5nov@gmail.com</t>
  </si>
  <si>
    <t>Already Booked At VTP</t>
  </si>
  <si>
    <t>Ankush Ambuskar</t>
  </si>
  <si>
    <t>Ankushambuskar@gmail.com</t>
  </si>
  <si>
    <t xml:space="preserve">In Office call After 6 </t>
  </si>
  <si>
    <t>Rahul Kale</t>
  </si>
  <si>
    <t>dr.rahul_dkale@rediffmail.com</t>
  </si>
  <si>
    <t>searching For Commercial</t>
  </si>
  <si>
    <t>Amit Chitte</t>
  </si>
  <si>
    <t>9194059 17663</t>
  </si>
  <si>
    <t>amitdchitte@gmail.com</t>
  </si>
  <si>
    <t>final in godrej with other CP</t>
  </si>
  <si>
    <t>Negative</t>
  </si>
  <si>
    <t>Aditya Thokal</t>
  </si>
  <si>
    <t>aditya.thokal@yahoo.com</t>
  </si>
  <si>
    <t>send details Hinjewadi project done property</t>
  </si>
  <si>
    <t>Plan Cancel</t>
  </si>
  <si>
    <t>Vikram Kumbhar-raje</t>
  </si>
  <si>
    <t>vikram.skumbhar89@gmail.com</t>
  </si>
  <si>
    <t>Send Project Details</t>
  </si>
  <si>
    <t>Pawan Kumar</t>
  </si>
  <si>
    <t>danny007k@gmail.com</t>
  </si>
  <si>
    <t>Call Cut</t>
  </si>
  <si>
    <t>Shailendra Singh</t>
  </si>
  <si>
    <t>shailendra.singh@cognizant.com</t>
  </si>
  <si>
    <t>Call Not Received</t>
  </si>
  <si>
    <t>Kiran Nanaware</t>
  </si>
  <si>
    <t>kirankumar.nanaware@gmail.com</t>
  </si>
  <si>
    <t>Thergaon</t>
  </si>
  <si>
    <t>budget low 40lakh 2bhk ravet</t>
  </si>
  <si>
    <t xml:space="preserve"> site visite 20/12/2020 vivanta low budget</t>
  </si>
  <si>
    <t>Amrut Gurav</t>
  </si>
  <si>
    <t>amrutgurav45@gmail.com</t>
  </si>
  <si>
    <t>call back later</t>
  </si>
  <si>
    <t>Faiz Sayyed</t>
  </si>
  <si>
    <t>faiz.sayyed099@gmail.com</t>
  </si>
  <si>
    <t xml:space="preserve">Looking for 3bhk after 1 month </t>
  </si>
  <si>
    <t>Sebastin</t>
  </si>
  <si>
    <t>vijay.pillai.20@gmail.com</t>
  </si>
  <si>
    <t>Gaurav M Takrani</t>
  </si>
  <si>
    <t>gauravtakrni@outlook.com</t>
  </si>
  <si>
    <t>Mumbai</t>
  </si>
  <si>
    <t>Not searching</t>
  </si>
  <si>
    <t>Ravindra Patil</t>
  </si>
  <si>
    <t>patilravindra476@gmail.com</t>
  </si>
  <si>
    <t>Baner pune</t>
  </si>
  <si>
    <t>Vijay Muttepawar</t>
  </si>
  <si>
    <t>vijaymuttar@gmail.com</t>
  </si>
  <si>
    <t>Invaild No</t>
  </si>
  <si>
    <t>Deepak Shinde</t>
  </si>
  <si>
    <t>shinde2083@gmail.com</t>
  </si>
  <si>
    <t>Conversation done Send  details/ Plan Pospond In janauary</t>
  </si>
  <si>
    <t>Pramod Kharivale</t>
  </si>
  <si>
    <t>pkharivale@yahoo.com</t>
  </si>
  <si>
    <t>Raigad</t>
  </si>
  <si>
    <t>Busy</t>
  </si>
  <si>
    <t>Ankit Jain</t>
  </si>
  <si>
    <t>ankit_jain@hotmail.com</t>
  </si>
  <si>
    <t>Call back later</t>
  </si>
  <si>
    <t>Chandan Borole</t>
  </si>
  <si>
    <t>chandanb@gmail.com</t>
  </si>
  <si>
    <t>stop plan final problem</t>
  </si>
  <si>
    <t>negative</t>
  </si>
  <si>
    <t>Pankaj Singh</t>
  </si>
  <si>
    <t>akp7singh@gmail.com</t>
  </si>
  <si>
    <t>He is out of pune</t>
  </si>
  <si>
    <t>Sagar Deshmukh</t>
  </si>
  <si>
    <t>sagardeshmukh6@gmail.com</t>
  </si>
  <si>
    <t>Not interested</t>
  </si>
  <si>
    <t>Harshad Padole</t>
  </si>
  <si>
    <t>harshpadole123@gmail.com</t>
  </si>
  <si>
    <t>Interested in VTP n Godrej 2bhk 50l Budget</t>
  </si>
  <si>
    <t>After month</t>
  </si>
  <si>
    <t>Milind Patil</t>
  </si>
  <si>
    <t>patilmilind466@gmail.com</t>
  </si>
  <si>
    <t>Milind 40 to 45 Budget hinjewadi Baner send details 2-3 project</t>
  </si>
  <si>
    <t>Sohan Badgujar</t>
  </si>
  <si>
    <t>sohan.badgujar1993@gmail.com</t>
  </si>
  <si>
    <t>Done propery in nashik</t>
  </si>
  <si>
    <t>Prachi Chavan PC</t>
  </si>
  <si>
    <t>chavanprachi29@gmail.com</t>
  </si>
  <si>
    <t>conversation Done  Call Back Later</t>
  </si>
  <si>
    <t>g_mahesh</t>
  </si>
  <si>
    <t>gavalimah@gmail.com</t>
  </si>
  <si>
    <t>Ringing</t>
  </si>
  <si>
    <t>Kailash Karankal</t>
  </si>
  <si>
    <t>kailashpk90@rediffmail.com</t>
  </si>
  <si>
    <t>Aakash Wadhwa</t>
  </si>
  <si>
    <t>wadhwa.aakash@gmail.com</t>
  </si>
  <si>
    <t>Rajesh Kamuni</t>
  </si>
  <si>
    <t>rajkamuni.rk@gmail.com</t>
  </si>
  <si>
    <t>Switch Off</t>
  </si>
  <si>
    <t>Sourav Verma</t>
  </si>
  <si>
    <t>sourabh.vrm94@gmail.com</t>
  </si>
  <si>
    <t>Interested but he is out of town</t>
  </si>
  <si>
    <t>coming in jan</t>
  </si>
  <si>
    <t>kiran</t>
  </si>
  <si>
    <t>kp13061989@gmail.com</t>
  </si>
  <si>
    <t>Pramod Bengrut</t>
  </si>
  <si>
    <t>pramodbengrut@gmail.com</t>
  </si>
  <si>
    <t>call back</t>
  </si>
  <si>
    <t>Jogesh Gonekar</t>
  </si>
  <si>
    <t>jogeshgonekar@gmail.com</t>
  </si>
  <si>
    <t>They will call me in 2days</t>
  </si>
  <si>
    <t>Suraj Ranpise</t>
  </si>
  <si>
    <t>surajranpise24@gmail.com</t>
  </si>
  <si>
    <t>2bhk budget 40 lakh budget</t>
  </si>
  <si>
    <t>Ashish Nigam</t>
  </si>
  <si>
    <t>ashish.nigam2014@gmail.com</t>
  </si>
  <si>
    <t>Not answering</t>
  </si>
  <si>
    <t>Sameer Pharande</t>
  </si>
  <si>
    <t>pharandesameer@gmail.com</t>
  </si>
  <si>
    <t>Call back 2 pm</t>
  </si>
  <si>
    <t>ID Shan Misal Patil</t>
  </si>
  <si>
    <t>Shankarmisal1980@gmail.com</t>
  </si>
  <si>
    <t>Send details VTP projects on Whatapp</t>
  </si>
  <si>
    <t>Akash Rai</t>
  </si>
  <si>
    <t>akashrai1@gmail.com</t>
  </si>
  <si>
    <t>Pradip Halnor</t>
  </si>
  <si>
    <t>jagannathhalnor@gmail.com</t>
  </si>
  <si>
    <t>40 Budget Searching 2bhk in mahalunge Baner</t>
  </si>
  <si>
    <t>Rajesh</t>
  </si>
  <si>
    <t>rajeshbondge@gmail.com</t>
  </si>
  <si>
    <t>Send vtp details</t>
  </si>
  <si>
    <t>Sandeep</t>
  </si>
  <si>
    <t>Shree2001@gmail.com</t>
  </si>
  <si>
    <t>NA</t>
  </si>
  <si>
    <t>Mohan Sakhare</t>
  </si>
  <si>
    <t>msakhare85@gmail.com</t>
  </si>
  <si>
    <t>Plan Postponded</t>
  </si>
  <si>
    <t>Sujata</t>
  </si>
  <si>
    <t>sujatarl@gmail.com</t>
  </si>
  <si>
    <t>Dombivli</t>
  </si>
  <si>
    <t xml:space="preserve">1 bhk VTP send details </t>
  </si>
  <si>
    <t>Shailesh Govindsingh Pardeshi</t>
  </si>
  <si>
    <t>sailesh.pardeshi@gmail.com</t>
  </si>
  <si>
    <t>Nasik</t>
  </si>
  <si>
    <t>Out of network</t>
  </si>
  <si>
    <t>Nitin Nandini-Subhash Ghadge</t>
  </si>
  <si>
    <t>nitinghadge46@gmail.com</t>
  </si>
  <si>
    <t>2bhk 45 lac in pashan VTP on coming Friday</t>
  </si>
  <si>
    <t>Pop</t>
  </si>
  <si>
    <t>ramayodhya02@gmail.com</t>
  </si>
  <si>
    <t>Harshraj Mohite</t>
  </si>
  <si>
    <t>harshrajmohite@gmail.com</t>
  </si>
  <si>
    <t>2bhk Poss dec 21 send detaisl of vtp will let hnow about visit</t>
  </si>
  <si>
    <t>Amol Chidrawar</t>
  </si>
  <si>
    <t>amol.chidra@gmail.com</t>
  </si>
  <si>
    <t>Not Interested  Call Cut</t>
  </si>
  <si>
    <t>Avinash Singh</t>
  </si>
  <si>
    <t>000aavi1@gmail.com</t>
  </si>
  <si>
    <t>Ringing But not Received</t>
  </si>
  <si>
    <t>Sandeep Bhalerao</t>
  </si>
  <si>
    <t>sandeepbhalerao96@yahoo.com</t>
  </si>
  <si>
    <t>Interested for VTP  But busy</t>
  </si>
  <si>
    <t>Deepak Surwade</t>
  </si>
  <si>
    <t>deepaksurwade@gmail.com</t>
  </si>
  <si>
    <t>Already Done</t>
  </si>
  <si>
    <t>Deepika A.Sarwate</t>
  </si>
  <si>
    <t>deepikajspnntc@gmail.com</t>
  </si>
  <si>
    <t xml:space="preserve">Interested for VTP  </t>
  </si>
  <si>
    <t>ANVEE SONI</t>
  </si>
  <si>
    <t>pooja.soni.pune@gmail.com</t>
  </si>
  <si>
    <t>2bhk  35-36 lac dhanori Pashan</t>
  </si>
  <si>
    <t>Ankit Singh</t>
  </si>
  <si>
    <t>nkitsingh88@gmail.com</t>
  </si>
  <si>
    <t>Noida</t>
  </si>
  <si>
    <t>Rakesh Agarwal</t>
  </si>
  <si>
    <t>rakesh11235@yahoo.com</t>
  </si>
  <si>
    <t>Not searching Any Property</t>
  </si>
  <si>
    <t>Rajendra Thombre</t>
  </si>
  <si>
    <t>rajthombre@yahoo.co.in</t>
  </si>
  <si>
    <t>Dnyaneshwar Suryawanshi</t>
  </si>
  <si>
    <t>dnyansurya2015@gmail.com</t>
  </si>
  <si>
    <t>Low budget 30 lac 2bhk 700 carpet</t>
  </si>
  <si>
    <t>Dhiraj Varade</t>
  </si>
  <si>
    <t>dhirajvarade05@gmail.com</t>
  </si>
  <si>
    <t>Send project  details whatsapp</t>
  </si>
  <si>
    <t>Sameer Sase</t>
  </si>
  <si>
    <t>sameersase72@gmail.com</t>
  </si>
  <si>
    <t>Ahmednagar</t>
  </si>
  <si>
    <t>Mangesh Pandit</t>
  </si>
  <si>
    <t>mangeshpandit757@gmail.com</t>
  </si>
  <si>
    <t>Amit Gujarati</t>
  </si>
  <si>
    <t>amit.r.gujarati@gmail.com</t>
  </si>
  <si>
    <t>Interseted for VTP But Busy</t>
  </si>
  <si>
    <t>Jan 2021 firt week</t>
  </si>
  <si>
    <t>Zamin Sayyed</t>
  </si>
  <si>
    <t>zaminsayyed01@gmail.com</t>
  </si>
  <si>
    <t>Out of Service</t>
  </si>
  <si>
    <t>Shriram Jatkar</t>
  </si>
  <si>
    <t>shrimeet1989@gmail.com</t>
  </si>
  <si>
    <t>swapnil shekle</t>
  </si>
  <si>
    <t>dharshal2309@gmail.com</t>
  </si>
  <si>
    <t>Vivek Patil</t>
  </si>
  <si>
    <t>vivekpatil8.1992@gmail.com</t>
  </si>
  <si>
    <t>Pranali Patil</t>
  </si>
  <si>
    <t>pranali3191@gmail.com</t>
  </si>
  <si>
    <t>Solapur</t>
  </si>
  <si>
    <t>Switch off</t>
  </si>
  <si>
    <t>Avinash Sangle</t>
  </si>
  <si>
    <t>nashsangle@gmail.com</t>
  </si>
  <si>
    <t>Interested for nirvana</t>
  </si>
  <si>
    <t>Sheetal Mahandule</t>
  </si>
  <si>
    <t>sheetalmahandule9@gmail.com</t>
  </si>
  <si>
    <t>Rohan Kanthak</t>
  </si>
  <si>
    <t>rakanthak.rk@gmail.com</t>
  </si>
  <si>
    <t>not received</t>
  </si>
  <si>
    <t>komal Pawar</t>
  </si>
  <si>
    <t>pradipbpawar22@gmail.com</t>
  </si>
  <si>
    <t>busy</t>
  </si>
  <si>
    <t>Prashant</t>
  </si>
  <si>
    <t>tatiya.prashant@gmail.com</t>
  </si>
  <si>
    <t>interested</t>
  </si>
  <si>
    <t>Rajuram Choudhari</t>
  </si>
  <si>
    <t>kumkumchoudhari99@gmali.com</t>
  </si>
  <si>
    <t>Dilip Kalokhe</t>
  </si>
  <si>
    <t>dilipkalokhe@gmail.com</t>
  </si>
  <si>
    <t>Thane</t>
  </si>
  <si>
    <t>interested for vtp</t>
  </si>
  <si>
    <t>Pourushasp Farokh Karkaria</t>
  </si>
  <si>
    <t>pourushasppk@gmail.com</t>
  </si>
  <si>
    <t>Lonavala</t>
  </si>
  <si>
    <t>Call Not received</t>
  </si>
  <si>
    <t>Suvarna Raviraj Adhalikar</t>
  </si>
  <si>
    <t>suvarna.adhalikar1@gmail.com</t>
  </si>
  <si>
    <t>vaibhavi shivajirao shinde</t>
  </si>
  <si>
    <t>waibhavishinde48@gmail.com</t>
  </si>
  <si>
    <t>Jalna</t>
  </si>
  <si>
    <t>Send details of ravet Project</t>
  </si>
  <si>
    <t>Harshad Jahagirdar</t>
  </si>
  <si>
    <t>hjahagirdar@gmail.com</t>
  </si>
  <si>
    <t>Send details of wakad project</t>
  </si>
  <si>
    <t>Shivaji Giri</t>
  </si>
  <si>
    <t>shivajirgiri@gmail.com</t>
  </si>
  <si>
    <t>Aurangabad</t>
  </si>
  <si>
    <t>rajendra d masal</t>
  </si>
  <si>
    <t>Rajendramasal07@gmail.com</t>
  </si>
  <si>
    <t>Anand Alkunte</t>
  </si>
  <si>
    <t>anandmotilal65@gmail.com</t>
  </si>
  <si>
    <t>Send details of VTP</t>
  </si>
  <si>
    <t>Prasad Jagushte</t>
  </si>
  <si>
    <t>pra0311@gmail.com</t>
  </si>
  <si>
    <t>Ratnagiri</t>
  </si>
  <si>
    <t>call after 3pm</t>
  </si>
  <si>
    <t xml:space="preserve">Pawan Chawda </t>
  </si>
  <si>
    <t>pawan.chawda@gmail.com</t>
  </si>
  <si>
    <t>No idea Location Just property search call back later</t>
  </si>
  <si>
    <t>Vikas Kumar</t>
  </si>
  <si>
    <t>vk9009jnp@gmail.com</t>
  </si>
  <si>
    <t>2bhk send details project 15 day later site visit</t>
  </si>
  <si>
    <t>Kamal Loladia</t>
  </si>
  <si>
    <t>kamal.loladia@gmail.com</t>
  </si>
  <si>
    <t>call back 2 hours later</t>
  </si>
  <si>
    <t>Deepak Kumar</t>
  </si>
  <si>
    <t>deepkr74@gmail.com</t>
  </si>
  <si>
    <t>ringing</t>
  </si>
  <si>
    <t>Deepak Mungse</t>
  </si>
  <si>
    <t>deepak.mpg@gmail.com</t>
  </si>
  <si>
    <t>Gayatri Yergude</t>
  </si>
  <si>
    <t>gayatriyergude@gmail.com</t>
  </si>
  <si>
    <t>send details of VTP</t>
  </si>
  <si>
    <t>Ashish</t>
  </si>
  <si>
    <t>ashish.ujagare9@gmail.com</t>
  </si>
  <si>
    <t>Pranita Nagare</t>
  </si>
  <si>
    <t>nagarepranita.nagare@gmail.com</t>
  </si>
  <si>
    <t>Shiv Mahish Rajput</t>
  </si>
  <si>
    <t>sunny.esky@gmail.com</t>
  </si>
  <si>
    <t>out of Network</t>
  </si>
  <si>
    <t>Pooja Misal</t>
  </si>
  <si>
    <t>poojamisal22@gmail.com</t>
  </si>
  <si>
    <t>Ringing but call not Received</t>
  </si>
  <si>
    <t>Jyoti Milind</t>
  </si>
  <si>
    <t>jyoti.wakchaure6492@gmail.com</t>
  </si>
  <si>
    <t>will be coming  today in afternoon</t>
  </si>
  <si>
    <t>Ashvini Tanaji Pawar</t>
  </si>
  <si>
    <t>ashvinitanajipawar2611199@gmail.com</t>
  </si>
  <si>
    <t>Interested in Moshi</t>
  </si>
  <si>
    <t>Srujan</t>
  </si>
  <si>
    <t>Shreyash Jaya Shetty</t>
  </si>
  <si>
    <t>shreyashshetty@gmail.com</t>
  </si>
  <si>
    <t>Invalid</t>
  </si>
  <si>
    <t>Akshay Dhekane</t>
  </si>
  <si>
    <t>akshaydhekane675@gmail.com</t>
  </si>
  <si>
    <t>Swapnil Vipradas</t>
  </si>
  <si>
    <t>swapnilvipradas@gmail.com</t>
  </si>
  <si>
    <t>Nilesh Patil</t>
  </si>
  <si>
    <t>nilesh.patil111@gmail.com</t>
  </si>
  <si>
    <t>he is interested 2 &amp; 3 bhk</t>
  </si>
  <si>
    <t>Madhuri</t>
  </si>
  <si>
    <t>Ajay Patil</t>
  </si>
  <si>
    <t>ajay5677@gmail.com</t>
  </si>
  <si>
    <t>Kolhapur</t>
  </si>
  <si>
    <t>out of network</t>
  </si>
  <si>
    <t>Sulochana M</t>
  </si>
  <si>
    <t>sulochanamhetre11@gmail.com</t>
  </si>
  <si>
    <t>Ringinig</t>
  </si>
  <si>
    <t>shakti</t>
  </si>
  <si>
    <t>Deorao Ingale</t>
  </si>
  <si>
    <t>deoraoingale@yahoo.com</t>
  </si>
  <si>
    <t>Nagpur</t>
  </si>
  <si>
    <t>Postpon plan for next year</t>
  </si>
  <si>
    <t>Sudeep Londhe</t>
  </si>
  <si>
    <t>sudeep7489@gmail.com</t>
  </si>
  <si>
    <t>Deepak Dhotre</t>
  </si>
  <si>
    <t>dhotre8@gmail.com</t>
  </si>
  <si>
    <t>2bhk vtp Interested</t>
  </si>
  <si>
    <t>pankaj bhatia</t>
  </si>
  <si>
    <t>bpankaj099@gmail.com</t>
  </si>
  <si>
    <t>1/2bhk share details on email</t>
  </si>
  <si>
    <t>Vishal Kadam</t>
  </si>
  <si>
    <t>vishalkadam1222@gmail.com</t>
  </si>
  <si>
    <t>Looking at spin road Moshi</t>
  </si>
  <si>
    <t>Raviraj Upalikar</t>
  </si>
  <si>
    <t>shelkeravi@yahoo.com</t>
  </si>
  <si>
    <t>1bhk Hinjewadi</t>
  </si>
  <si>
    <t>Umesh Shinde</t>
  </si>
  <si>
    <t>shindeuk19@yahoo.co.in</t>
  </si>
  <si>
    <t>Not Looking for property</t>
  </si>
  <si>
    <t>Pankaj Bhosale</t>
  </si>
  <si>
    <t>pankajashish18@gmail.com</t>
  </si>
  <si>
    <t>He is searching for shivaji nagar location</t>
  </si>
  <si>
    <t>kbWaghmare</t>
  </si>
  <si>
    <t>karunataksande@gmail.com</t>
  </si>
  <si>
    <t>she is interested  in 3bhk baner,bavdhan location</t>
  </si>
  <si>
    <t>Er Sunny Binduseth Sharma</t>
  </si>
  <si>
    <t>sharmasunny245@gmail.com</t>
  </si>
  <si>
    <t>nashik</t>
  </si>
  <si>
    <t>Mukesh Thakur</t>
  </si>
  <si>
    <t>mukesh.aec@gmail.com</t>
  </si>
  <si>
    <t>Snehal Bhandare Repal</t>
  </si>
  <si>
    <t>maheshdrepal@gmail.com</t>
  </si>
  <si>
    <t>karad</t>
  </si>
  <si>
    <t>Sunil Katolkar</t>
  </si>
  <si>
    <t>skatolkar88@gmail.com</t>
  </si>
  <si>
    <t>Kanal Mahajan</t>
  </si>
  <si>
    <t>km.mahajan1@gmail.com</t>
  </si>
  <si>
    <t>Looking for 2bhk VTP blue water</t>
  </si>
  <si>
    <t>Apurwa</t>
  </si>
  <si>
    <t>apurwa.sabde@gmail.com</t>
  </si>
  <si>
    <t>she  is interested in 2bhk</t>
  </si>
  <si>
    <t>Aniket Karande</t>
  </si>
  <si>
    <t>aniketkarande94@gmail.com</t>
  </si>
  <si>
    <t>2bhk Near posseission VTP</t>
  </si>
  <si>
    <t>Arpita Saha</t>
  </si>
  <si>
    <t>er.ashissaha@gmail.com</t>
  </si>
  <si>
    <t>Arpita 2bhk Under contruction VTP</t>
  </si>
  <si>
    <t>Shweta Kadam</t>
  </si>
  <si>
    <t>shweta.kdm06@gmail.com</t>
  </si>
  <si>
    <t>Interested In VTP</t>
  </si>
  <si>
    <t>Avinash</t>
  </si>
  <si>
    <t>P v shete</t>
  </si>
  <si>
    <t>pvshete@gmail.com</t>
  </si>
  <si>
    <t>kumar</t>
  </si>
  <si>
    <t>kumarrathod563@gmail.com</t>
  </si>
  <si>
    <t>srujan</t>
  </si>
  <si>
    <t>Vishal Hadawale</t>
  </si>
  <si>
    <t>vishalhadawale7@gmail.com</t>
  </si>
  <si>
    <t>Invaild</t>
  </si>
  <si>
    <t>Madhav</t>
  </si>
  <si>
    <t>madhav.bhartakke@gmail.com</t>
  </si>
  <si>
    <t>Omkar N</t>
  </si>
  <si>
    <t>omkar.nikam24@gmail.com</t>
  </si>
  <si>
    <t>interested in VTP 2bhk</t>
  </si>
  <si>
    <t>Kadir Makandar</t>
  </si>
  <si>
    <t>sammakandar8538@gmail.com</t>
  </si>
  <si>
    <t>Santosh Mahadik</t>
  </si>
  <si>
    <t>santoshMahadikvedant1981@gmail.com</t>
  </si>
  <si>
    <t>Mayur Wadadare</t>
  </si>
  <si>
    <t>mayurwadadare@gmail.com</t>
  </si>
  <si>
    <t>Dileep Pathak</t>
  </si>
  <si>
    <t>dileeppathak143@gmail.com</t>
  </si>
  <si>
    <t>Subhash Annasaheb Kurundwade</t>
  </si>
  <si>
    <t>sakurundwade@gmail.com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</si>
</sst>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8">
    <font>
      <sz val="10.0"/>
      <color rgb="FF000000"/>
      <name val="Arial"/>
    </font>
    <font>
      <b/>
      <u/>
      <color rgb="FF1155CC"/>
      <name val="Arial"/>
    </font>
    <font>
      <b/>
      <color rgb="FF000000"/>
      <name val="Arial"/>
    </font>
    <font>
      <color theme="1"/>
      <name val="Arial"/>
    </font>
    <font>
      <b/>
      <color theme="1"/>
      <name val="Arial"/>
    </font>
    <font>
      <color theme="1"/>
      <name val="Verdana"/>
    </font>
    <font>
      <color rgb="FF000000"/>
      <name val="Arial"/>
    </font>
    <font>
      <color rgb="FF000000"/>
      <name val="Verdan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left" shrinkToFit="0" vertical="bottom" wrapText="1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5" numFmtId="164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vertical="bottom"/>
    </xf>
    <xf borderId="0" fillId="0" fontId="5" numFmtId="0" xfId="0" applyAlignment="1" applyFont="1">
      <alignment horizontal="left"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5" numFmtId="16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1.14"/>
    <col customWidth="1" min="3" max="3" width="26.71"/>
    <col customWidth="1" min="4" max="4" width="32.0"/>
    <col customWidth="1" min="5" max="5" width="15.71"/>
    <col customWidth="1" min="6" max="6" width="35.43"/>
    <col customWidth="1" min="7" max="7" width="9.86"/>
    <col customWidth="1" min="8" max="8" width="54.86"/>
    <col customWidth="1" min="10" max="10" width="34.29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/>
      <c r="J1" s="4"/>
      <c r="K1" s="5" t="s">
        <v>8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>
        <v>1.0</v>
      </c>
      <c r="B2" s="7">
        <v>44175.0</v>
      </c>
      <c r="C2" s="8" t="s">
        <v>9</v>
      </c>
      <c r="D2" s="8" t="s">
        <v>10</v>
      </c>
      <c r="E2" s="9">
        <v>7.758099871E9</v>
      </c>
      <c r="F2" s="8" t="s">
        <v>11</v>
      </c>
      <c r="G2" s="8" t="s">
        <v>12</v>
      </c>
      <c r="H2" s="10" t="s">
        <v>13</v>
      </c>
    </row>
    <row r="3">
      <c r="A3" s="6">
        <v>2.0</v>
      </c>
      <c r="B3" s="7">
        <v>44175.0</v>
      </c>
      <c r="C3" s="8" t="s">
        <v>9</v>
      </c>
      <c r="D3" s="8" t="s">
        <v>14</v>
      </c>
      <c r="E3" s="11">
        <f>+919595878949</f>
        <v>919595878949</v>
      </c>
      <c r="F3" s="8" t="s">
        <v>15</v>
      </c>
      <c r="G3" s="8" t="s">
        <v>16</v>
      </c>
      <c r="H3" s="10" t="s">
        <v>17</v>
      </c>
    </row>
    <row r="4">
      <c r="A4" s="6">
        <v>3.0</v>
      </c>
      <c r="B4" s="7">
        <v>44175.0</v>
      </c>
      <c r="C4" s="8" t="s">
        <v>18</v>
      </c>
      <c r="D4" s="8" t="s">
        <v>19</v>
      </c>
      <c r="E4" s="11">
        <f>+918446474689</f>
        <v>918446474689</v>
      </c>
      <c r="F4" s="8" t="s">
        <v>20</v>
      </c>
      <c r="G4" s="8" t="s">
        <v>16</v>
      </c>
      <c r="H4" s="10" t="s">
        <v>21</v>
      </c>
    </row>
    <row r="5">
      <c r="A5" s="6">
        <v>4.0</v>
      </c>
      <c r="B5" s="7">
        <v>44176.0</v>
      </c>
      <c r="C5" s="8" t="s">
        <v>22</v>
      </c>
      <c r="D5" s="8" t="s">
        <v>23</v>
      </c>
      <c r="E5" s="11">
        <f>+919752836452</f>
        <v>919752836452</v>
      </c>
      <c r="F5" s="8" t="s">
        <v>24</v>
      </c>
      <c r="G5" s="8" t="s">
        <v>16</v>
      </c>
      <c r="H5" s="10" t="s">
        <v>25</v>
      </c>
    </row>
    <row r="6">
      <c r="A6" s="6">
        <v>5.0</v>
      </c>
      <c r="B6" s="7">
        <v>44176.0</v>
      </c>
      <c r="C6" s="8" t="s">
        <v>22</v>
      </c>
      <c r="D6" s="8" t="s">
        <v>26</v>
      </c>
      <c r="E6" s="11">
        <f>+919168493950</f>
        <v>919168493950</v>
      </c>
      <c r="F6" s="8" t="s">
        <v>27</v>
      </c>
      <c r="G6" s="8" t="s">
        <v>16</v>
      </c>
      <c r="H6" s="10" t="s">
        <v>28</v>
      </c>
      <c r="K6" s="6" t="s">
        <v>29</v>
      </c>
    </row>
    <row r="7">
      <c r="A7" s="6">
        <v>6.0</v>
      </c>
      <c r="B7" s="7">
        <v>44176.0</v>
      </c>
      <c r="C7" s="8" t="s">
        <v>22</v>
      </c>
      <c r="D7" s="8" t="s">
        <v>30</v>
      </c>
      <c r="E7" s="11">
        <f>+919852258020</f>
        <v>919852258020</v>
      </c>
      <c r="F7" s="8" t="s">
        <v>31</v>
      </c>
      <c r="G7" s="8" t="s">
        <v>12</v>
      </c>
      <c r="H7" s="10" t="s">
        <v>32</v>
      </c>
    </row>
    <row r="8">
      <c r="A8" s="6">
        <v>7.0</v>
      </c>
      <c r="B8" s="7">
        <v>44176.0</v>
      </c>
      <c r="C8" s="8" t="s">
        <v>9</v>
      </c>
      <c r="D8" s="8" t="s">
        <v>33</v>
      </c>
      <c r="E8" s="11">
        <f>+917709919762</f>
        <v>917709919762</v>
      </c>
      <c r="F8" s="8" t="s">
        <v>34</v>
      </c>
      <c r="G8" s="8" t="s">
        <v>16</v>
      </c>
      <c r="H8" s="10" t="s">
        <v>35</v>
      </c>
      <c r="I8" s="6" t="s">
        <v>36</v>
      </c>
      <c r="J8" s="12" t="s">
        <v>37</v>
      </c>
      <c r="K8" s="6" t="s">
        <v>38</v>
      </c>
    </row>
    <row r="9">
      <c r="A9" s="6">
        <v>8.0</v>
      </c>
      <c r="B9" s="7">
        <v>44176.0</v>
      </c>
      <c r="C9" s="8" t="s">
        <v>9</v>
      </c>
      <c r="D9" s="8" t="s">
        <v>39</v>
      </c>
      <c r="E9" s="11">
        <f>+919881301967</f>
        <v>919881301967</v>
      </c>
      <c r="F9" s="8" t="s">
        <v>40</v>
      </c>
      <c r="G9" s="8" t="s">
        <v>16</v>
      </c>
      <c r="H9" s="10" t="s">
        <v>13</v>
      </c>
    </row>
    <row r="10" ht="27.75" customHeight="1">
      <c r="A10" s="6">
        <v>9.0</v>
      </c>
      <c r="B10" s="7">
        <v>44176.0</v>
      </c>
      <c r="C10" s="8" t="s">
        <v>22</v>
      </c>
      <c r="D10" s="8" t="s">
        <v>41</v>
      </c>
      <c r="E10" s="11">
        <f>+919923835942</f>
        <v>919923835942</v>
      </c>
      <c r="F10" s="8" t="s">
        <v>42</v>
      </c>
      <c r="G10" s="8" t="s">
        <v>16</v>
      </c>
      <c r="H10" s="10" t="s">
        <v>43</v>
      </c>
      <c r="J10" s="13" t="s">
        <v>44</v>
      </c>
      <c r="K10" s="6" t="s">
        <v>45</v>
      </c>
      <c r="L10" s="6" t="s">
        <v>46</v>
      </c>
    </row>
    <row r="11">
      <c r="A11" s="6">
        <v>10.0</v>
      </c>
      <c r="B11" s="7">
        <v>44177.0</v>
      </c>
      <c r="C11" s="8" t="s">
        <v>9</v>
      </c>
      <c r="D11" s="8" t="s">
        <v>47</v>
      </c>
      <c r="E11" s="11">
        <f>+919011055978</f>
        <v>919011055978</v>
      </c>
      <c r="F11" s="8" t="s">
        <v>48</v>
      </c>
      <c r="G11" s="8" t="s">
        <v>16</v>
      </c>
      <c r="H11" s="14" t="s">
        <v>49</v>
      </c>
      <c r="I11" s="6" t="s">
        <v>36</v>
      </c>
      <c r="K11" s="6" t="s">
        <v>50</v>
      </c>
    </row>
    <row r="12">
      <c r="A12" s="6">
        <v>11.0</v>
      </c>
      <c r="B12" s="7">
        <v>44177.0</v>
      </c>
      <c r="C12" s="8" t="s">
        <v>22</v>
      </c>
      <c r="D12" s="8" t="s">
        <v>51</v>
      </c>
      <c r="E12" s="11">
        <f>+919867162360</f>
        <v>919867162360</v>
      </c>
      <c r="F12" s="8" t="s">
        <v>52</v>
      </c>
      <c r="G12" s="8" t="s">
        <v>16</v>
      </c>
      <c r="H12" s="14" t="s">
        <v>53</v>
      </c>
      <c r="I12" s="6" t="s">
        <v>36</v>
      </c>
      <c r="K12" s="6" t="s">
        <v>50</v>
      </c>
    </row>
    <row r="13">
      <c r="A13" s="6">
        <v>12.0</v>
      </c>
      <c r="B13" s="7">
        <v>44177.0</v>
      </c>
      <c r="C13" s="8" t="s">
        <v>22</v>
      </c>
      <c r="D13" s="8" t="s">
        <v>54</v>
      </c>
      <c r="E13" s="11">
        <f>+919665602310</f>
        <v>919665602310</v>
      </c>
      <c r="F13" s="8" t="s">
        <v>55</v>
      </c>
      <c r="G13" s="8" t="s">
        <v>16</v>
      </c>
      <c r="H13" s="14" t="s">
        <v>56</v>
      </c>
    </row>
    <row r="14">
      <c r="A14" s="6">
        <v>13.0</v>
      </c>
      <c r="B14" s="7">
        <v>44178.0</v>
      </c>
      <c r="C14" s="8" t="s">
        <v>22</v>
      </c>
      <c r="D14" s="8" t="s">
        <v>57</v>
      </c>
      <c r="E14" s="11">
        <f>+919923941834</f>
        <v>919923941834</v>
      </c>
      <c r="F14" s="8" t="s">
        <v>58</v>
      </c>
      <c r="G14" s="8" t="s">
        <v>16</v>
      </c>
      <c r="H14" s="14" t="s">
        <v>59</v>
      </c>
    </row>
    <row r="15">
      <c r="A15" s="6">
        <v>14.0</v>
      </c>
      <c r="B15" s="7">
        <v>44178.0</v>
      </c>
      <c r="C15" s="8" t="s">
        <v>9</v>
      </c>
      <c r="D15" s="8" t="s">
        <v>60</v>
      </c>
      <c r="E15" s="11">
        <f>+918805352622</f>
        <v>918805352622</v>
      </c>
      <c r="F15" s="8" t="s">
        <v>61</v>
      </c>
      <c r="G15" s="8" t="s">
        <v>16</v>
      </c>
      <c r="H15" s="14" t="s">
        <v>62</v>
      </c>
      <c r="K15" s="6" t="s">
        <v>45</v>
      </c>
    </row>
    <row r="16">
      <c r="A16" s="6">
        <v>15.0</v>
      </c>
      <c r="B16" s="7">
        <v>44178.0</v>
      </c>
      <c r="C16" s="8" t="s">
        <v>9</v>
      </c>
      <c r="D16" s="8" t="s">
        <v>63</v>
      </c>
      <c r="E16" s="11">
        <f>+8999189392</f>
        <v>8999189392</v>
      </c>
      <c r="F16" s="8" t="s">
        <v>64</v>
      </c>
      <c r="G16" s="8" t="s">
        <v>16</v>
      </c>
      <c r="H16" s="14" t="s">
        <v>65</v>
      </c>
    </row>
    <row r="17">
      <c r="A17" s="6">
        <v>16.0</v>
      </c>
      <c r="B17" s="7">
        <v>44178.0</v>
      </c>
      <c r="C17" s="8" t="s">
        <v>18</v>
      </c>
      <c r="D17" s="8" t="s">
        <v>66</v>
      </c>
      <c r="E17" s="11">
        <f>+919975447817</f>
        <v>919975447817</v>
      </c>
      <c r="F17" s="8" t="s">
        <v>67</v>
      </c>
      <c r="G17" s="8" t="s">
        <v>16</v>
      </c>
      <c r="H17" s="14" t="s">
        <v>68</v>
      </c>
    </row>
    <row r="18">
      <c r="A18" s="6">
        <v>17.0</v>
      </c>
      <c r="B18" s="7">
        <v>44178.0</v>
      </c>
      <c r="C18" s="8" t="s">
        <v>9</v>
      </c>
      <c r="D18" s="8" t="s">
        <v>69</v>
      </c>
      <c r="E18" s="11">
        <f>+919860121319</f>
        <v>919860121319</v>
      </c>
      <c r="F18" s="8" t="s">
        <v>70</v>
      </c>
      <c r="G18" s="8" t="s">
        <v>16</v>
      </c>
      <c r="H18" s="14" t="s">
        <v>71</v>
      </c>
    </row>
    <row r="19">
      <c r="A19" s="6">
        <v>18.0</v>
      </c>
      <c r="B19" s="7">
        <v>44179.0</v>
      </c>
      <c r="C19" s="8" t="s">
        <v>9</v>
      </c>
      <c r="D19" s="8" t="s">
        <v>72</v>
      </c>
      <c r="E19" s="8" t="s">
        <v>73</v>
      </c>
      <c r="F19" s="8" t="s">
        <v>74</v>
      </c>
      <c r="G19" s="8" t="s">
        <v>16</v>
      </c>
      <c r="H19" s="14" t="s">
        <v>75</v>
      </c>
      <c r="I19" s="6" t="s">
        <v>76</v>
      </c>
      <c r="K19" s="6" t="s">
        <v>50</v>
      </c>
    </row>
    <row r="20">
      <c r="A20" s="6">
        <v>19.0</v>
      </c>
      <c r="B20" s="7">
        <v>44179.0</v>
      </c>
      <c r="C20" s="8" t="s">
        <v>18</v>
      </c>
      <c r="D20" s="8" t="s">
        <v>77</v>
      </c>
      <c r="E20" s="11">
        <f>+919665036822</f>
        <v>919665036822</v>
      </c>
      <c r="F20" s="8" t="s">
        <v>78</v>
      </c>
      <c r="G20" s="8" t="s">
        <v>16</v>
      </c>
      <c r="H20" s="14" t="s">
        <v>79</v>
      </c>
      <c r="I20" s="6" t="s">
        <v>76</v>
      </c>
      <c r="J20" s="6" t="s">
        <v>80</v>
      </c>
      <c r="K20" s="6" t="s">
        <v>50</v>
      </c>
    </row>
    <row r="21">
      <c r="A21" s="6">
        <v>20.0</v>
      </c>
      <c r="B21" s="7">
        <v>44179.0</v>
      </c>
      <c r="C21" s="8" t="s">
        <v>9</v>
      </c>
      <c r="D21" s="8" t="s">
        <v>81</v>
      </c>
      <c r="E21" s="11">
        <f>+918888091461</f>
        <v>918888091461</v>
      </c>
      <c r="F21" s="8" t="s">
        <v>82</v>
      </c>
      <c r="G21" s="8" t="s">
        <v>16</v>
      </c>
      <c r="H21" s="14" t="s">
        <v>83</v>
      </c>
      <c r="I21" s="6" t="s">
        <v>36</v>
      </c>
    </row>
    <row r="22">
      <c r="A22" s="6">
        <v>21.0</v>
      </c>
      <c r="B22" s="7">
        <v>44179.0</v>
      </c>
      <c r="C22" s="8" t="s">
        <v>9</v>
      </c>
      <c r="D22" s="8" t="s">
        <v>84</v>
      </c>
      <c r="E22" s="11">
        <f>+919416248162</f>
        <v>919416248162</v>
      </c>
      <c r="F22" s="8" t="s">
        <v>85</v>
      </c>
      <c r="G22" s="8" t="s">
        <v>16</v>
      </c>
      <c r="H22" s="14" t="s">
        <v>86</v>
      </c>
    </row>
    <row r="23">
      <c r="A23" s="6">
        <v>22.0</v>
      </c>
      <c r="B23" s="7">
        <v>44179.0</v>
      </c>
      <c r="C23" s="8" t="s">
        <v>9</v>
      </c>
      <c r="D23" s="8" t="s">
        <v>87</v>
      </c>
      <c r="E23" s="11">
        <f>+919075048268</f>
        <v>919075048268</v>
      </c>
      <c r="F23" s="8" t="s">
        <v>88</v>
      </c>
      <c r="G23" s="8" t="s">
        <v>16</v>
      </c>
      <c r="H23" s="14" t="s">
        <v>89</v>
      </c>
    </row>
    <row r="24">
      <c r="A24" s="6">
        <v>23.0</v>
      </c>
      <c r="B24" s="7">
        <v>44179.0</v>
      </c>
      <c r="C24" s="8" t="s">
        <v>9</v>
      </c>
      <c r="D24" s="8" t="s">
        <v>90</v>
      </c>
      <c r="E24" s="11">
        <f>+919860766221</f>
        <v>919860766221</v>
      </c>
      <c r="F24" s="8" t="s">
        <v>91</v>
      </c>
      <c r="G24" s="8" t="s">
        <v>92</v>
      </c>
      <c r="H24" s="14" t="s">
        <v>93</v>
      </c>
      <c r="I24" s="6" t="s">
        <v>36</v>
      </c>
      <c r="J24" s="6" t="s">
        <v>94</v>
      </c>
      <c r="K24" s="6" t="s">
        <v>50</v>
      </c>
      <c r="L24" s="6" t="s">
        <v>46</v>
      </c>
    </row>
    <row r="25">
      <c r="A25" s="6">
        <v>24.0</v>
      </c>
      <c r="B25" s="7">
        <v>44179.0</v>
      </c>
      <c r="C25" s="8" t="s">
        <v>18</v>
      </c>
      <c r="D25" s="8" t="s">
        <v>95</v>
      </c>
      <c r="E25" s="11">
        <f>+917038708484</f>
        <v>917038708484</v>
      </c>
      <c r="F25" s="8" t="s">
        <v>96</v>
      </c>
      <c r="G25" s="8" t="s">
        <v>16</v>
      </c>
      <c r="H25" s="14" t="s">
        <v>97</v>
      </c>
    </row>
    <row r="26">
      <c r="A26" s="6">
        <v>25.0</v>
      </c>
      <c r="B26" s="7">
        <v>44179.0</v>
      </c>
      <c r="C26" s="8" t="s">
        <v>18</v>
      </c>
      <c r="D26" s="8" t="s">
        <v>98</v>
      </c>
      <c r="E26" s="11">
        <f>+918237576716</f>
        <v>918237576716</v>
      </c>
      <c r="F26" s="8" t="s">
        <v>99</v>
      </c>
      <c r="G26" s="8" t="s">
        <v>16</v>
      </c>
      <c r="H26" s="14" t="s">
        <v>100</v>
      </c>
      <c r="K26" s="6" t="s">
        <v>50</v>
      </c>
    </row>
    <row r="27">
      <c r="A27" s="6">
        <v>26.0</v>
      </c>
      <c r="B27" s="7">
        <v>44180.0</v>
      </c>
      <c r="C27" s="8" t="s">
        <v>18</v>
      </c>
      <c r="D27" s="8" t="s">
        <v>101</v>
      </c>
      <c r="E27" s="11">
        <f>+918237466364</f>
        <v>918237466364</v>
      </c>
      <c r="F27" s="8" t="s">
        <v>102</v>
      </c>
      <c r="G27" s="8" t="s">
        <v>16</v>
      </c>
      <c r="H27" s="14" t="s">
        <v>89</v>
      </c>
      <c r="K27" s="6" t="s">
        <v>38</v>
      </c>
    </row>
    <row r="28">
      <c r="A28" s="6">
        <v>27.0</v>
      </c>
      <c r="B28" s="7">
        <v>44180.0</v>
      </c>
      <c r="C28" s="8" t="s">
        <v>18</v>
      </c>
      <c r="D28" s="8" t="s">
        <v>103</v>
      </c>
      <c r="E28" s="11">
        <f>+917977238189</f>
        <v>917977238189</v>
      </c>
      <c r="F28" s="8" t="s">
        <v>104</v>
      </c>
      <c r="G28" s="8" t="s">
        <v>105</v>
      </c>
      <c r="H28" s="14" t="s">
        <v>106</v>
      </c>
      <c r="K28" s="6" t="s">
        <v>38</v>
      </c>
    </row>
    <row r="29">
      <c r="A29" s="6">
        <v>28.0</v>
      </c>
      <c r="B29" s="7">
        <v>44180.0</v>
      </c>
      <c r="C29" s="8" t="s">
        <v>9</v>
      </c>
      <c r="D29" s="8" t="s">
        <v>107</v>
      </c>
      <c r="E29" s="11">
        <f>+919766415086</f>
        <v>919766415086</v>
      </c>
      <c r="F29" s="8" t="s">
        <v>108</v>
      </c>
      <c r="G29" s="8" t="s">
        <v>109</v>
      </c>
      <c r="H29" s="14" t="s">
        <v>56</v>
      </c>
      <c r="K29" s="6" t="s">
        <v>38</v>
      </c>
    </row>
    <row r="30">
      <c r="A30" s="6">
        <v>29.0</v>
      </c>
      <c r="B30" s="7">
        <v>44180.0</v>
      </c>
      <c r="C30" s="8" t="s">
        <v>22</v>
      </c>
      <c r="D30" s="8" t="s">
        <v>110</v>
      </c>
      <c r="E30" s="11">
        <f>+919860075084</f>
        <v>919860075084</v>
      </c>
      <c r="F30" s="8" t="s">
        <v>111</v>
      </c>
      <c r="G30" s="8" t="s">
        <v>16</v>
      </c>
      <c r="H30" s="14" t="s">
        <v>112</v>
      </c>
      <c r="K30" s="6" t="s">
        <v>38</v>
      </c>
    </row>
    <row r="31">
      <c r="A31" s="6">
        <v>30.0</v>
      </c>
      <c r="B31" s="7">
        <v>44180.0</v>
      </c>
      <c r="C31" s="8" t="s">
        <v>9</v>
      </c>
      <c r="D31" s="8" t="s">
        <v>113</v>
      </c>
      <c r="E31" s="11">
        <f>+919923286630</f>
        <v>919923286630</v>
      </c>
      <c r="F31" s="8" t="s">
        <v>114</v>
      </c>
      <c r="G31" s="8" t="s">
        <v>12</v>
      </c>
      <c r="H31" s="14" t="s">
        <v>115</v>
      </c>
      <c r="K31" s="6" t="s">
        <v>38</v>
      </c>
    </row>
    <row r="32">
      <c r="A32" s="6">
        <v>31.0</v>
      </c>
      <c r="B32" s="7">
        <v>44180.0</v>
      </c>
      <c r="C32" s="8" t="s">
        <v>9</v>
      </c>
      <c r="D32" s="8" t="s">
        <v>116</v>
      </c>
      <c r="E32" s="11">
        <f>+919823160277</f>
        <v>919823160277</v>
      </c>
      <c r="F32" s="8" t="s">
        <v>117</v>
      </c>
      <c r="G32" s="8" t="s">
        <v>118</v>
      </c>
      <c r="H32" s="14" t="s">
        <v>119</v>
      </c>
      <c r="K32" s="6" t="s">
        <v>38</v>
      </c>
    </row>
    <row r="33">
      <c r="A33" s="6">
        <v>32.0</v>
      </c>
      <c r="B33" s="7">
        <v>44180.0</v>
      </c>
      <c r="C33" s="8" t="s">
        <v>18</v>
      </c>
      <c r="D33" s="8" t="s">
        <v>120</v>
      </c>
      <c r="E33" s="11">
        <f>+917709000901</f>
        <v>917709000901</v>
      </c>
      <c r="F33" s="8" t="s">
        <v>121</v>
      </c>
      <c r="G33" s="8" t="s">
        <v>16</v>
      </c>
      <c r="H33" s="14" t="s">
        <v>122</v>
      </c>
    </row>
    <row r="34">
      <c r="A34" s="6">
        <v>33.0</v>
      </c>
      <c r="B34" s="7">
        <v>44180.0</v>
      </c>
      <c r="C34" s="8" t="s">
        <v>22</v>
      </c>
      <c r="D34" s="8" t="s">
        <v>123</v>
      </c>
      <c r="E34" s="11">
        <f>+919860330064</f>
        <v>919860330064</v>
      </c>
      <c r="F34" s="8" t="s">
        <v>124</v>
      </c>
      <c r="G34" s="8" t="s">
        <v>16</v>
      </c>
      <c r="H34" s="14" t="s">
        <v>125</v>
      </c>
      <c r="I34" s="6" t="s">
        <v>126</v>
      </c>
      <c r="K34" s="6" t="s">
        <v>50</v>
      </c>
    </row>
    <row r="35">
      <c r="A35" s="6">
        <v>34.0</v>
      </c>
      <c r="B35" s="7">
        <v>44181.0</v>
      </c>
      <c r="C35" s="8" t="s">
        <v>18</v>
      </c>
      <c r="D35" s="8" t="s">
        <v>127</v>
      </c>
      <c r="E35" s="11">
        <f>+919511873791</f>
        <v>919511873791</v>
      </c>
      <c r="F35" s="8" t="s">
        <v>128</v>
      </c>
      <c r="G35" s="8" t="s">
        <v>16</v>
      </c>
      <c r="H35" s="14" t="s">
        <v>129</v>
      </c>
    </row>
    <row r="36">
      <c r="A36" s="6">
        <v>35.0</v>
      </c>
      <c r="B36" s="7">
        <v>44181.0</v>
      </c>
      <c r="C36" s="8" t="s">
        <v>18</v>
      </c>
      <c r="D36" s="8" t="s">
        <v>130</v>
      </c>
      <c r="E36" s="11">
        <f>+919595699454</f>
        <v>919595699454</v>
      </c>
      <c r="F36" s="8" t="s">
        <v>131</v>
      </c>
      <c r="G36" s="8" t="s">
        <v>16</v>
      </c>
      <c r="H36" s="14" t="s">
        <v>132</v>
      </c>
    </row>
    <row r="37">
      <c r="A37" s="6">
        <v>36.0</v>
      </c>
      <c r="B37" s="7">
        <v>44181.0</v>
      </c>
      <c r="C37" s="8" t="s">
        <v>9</v>
      </c>
      <c r="D37" s="8" t="s">
        <v>133</v>
      </c>
      <c r="E37" s="11">
        <f>+918793611312</f>
        <v>918793611312</v>
      </c>
      <c r="F37" s="8" t="s">
        <v>134</v>
      </c>
      <c r="G37" s="8" t="s">
        <v>16</v>
      </c>
      <c r="H37" s="14" t="s">
        <v>135</v>
      </c>
      <c r="I37" s="6" t="s">
        <v>36</v>
      </c>
      <c r="J37" s="6" t="s">
        <v>136</v>
      </c>
      <c r="K37" s="6" t="s">
        <v>38</v>
      </c>
    </row>
    <row r="38">
      <c r="A38" s="6">
        <v>37.0</v>
      </c>
      <c r="B38" s="7">
        <v>44181.0</v>
      </c>
      <c r="C38" s="8" t="s">
        <v>18</v>
      </c>
      <c r="D38" s="8" t="s">
        <v>137</v>
      </c>
      <c r="E38" s="11">
        <f>+918551816841</f>
        <v>918551816841</v>
      </c>
      <c r="F38" s="8" t="s">
        <v>138</v>
      </c>
      <c r="G38" s="8" t="s">
        <v>16</v>
      </c>
      <c r="H38" s="14" t="s">
        <v>139</v>
      </c>
      <c r="I38" s="6" t="s">
        <v>36</v>
      </c>
      <c r="K38" s="6" t="s">
        <v>38</v>
      </c>
    </row>
    <row r="39">
      <c r="A39" s="6">
        <v>38.0</v>
      </c>
      <c r="B39" s="7">
        <v>44183.0</v>
      </c>
      <c r="C39" s="8" t="s">
        <v>9</v>
      </c>
      <c r="D39" s="8" t="s">
        <v>140</v>
      </c>
      <c r="E39" s="11">
        <f>+917744005704</f>
        <v>917744005704</v>
      </c>
      <c r="F39" s="8" t="s">
        <v>141</v>
      </c>
      <c r="G39" s="8" t="s">
        <v>16</v>
      </c>
      <c r="H39" s="14" t="s">
        <v>142</v>
      </c>
      <c r="K39" s="6" t="s">
        <v>45</v>
      </c>
    </row>
    <row r="40">
      <c r="A40" s="6">
        <v>39.0</v>
      </c>
      <c r="B40" s="7">
        <v>44183.0</v>
      </c>
      <c r="C40" s="8" t="s">
        <v>18</v>
      </c>
      <c r="D40" s="8" t="s">
        <v>143</v>
      </c>
      <c r="E40" s="11">
        <f>+919527317656</f>
        <v>919527317656</v>
      </c>
      <c r="F40" s="8" t="s">
        <v>144</v>
      </c>
      <c r="G40" s="8" t="s">
        <v>16</v>
      </c>
      <c r="H40" s="14" t="s">
        <v>145</v>
      </c>
      <c r="K40" s="6" t="s">
        <v>50</v>
      </c>
    </row>
    <row r="41">
      <c r="A41" s="6">
        <v>40.0</v>
      </c>
      <c r="B41" s="7">
        <v>44183.0</v>
      </c>
      <c r="C41" s="8" t="s">
        <v>18</v>
      </c>
      <c r="D41" s="8" t="s">
        <v>146</v>
      </c>
      <c r="E41" s="11">
        <f>+919579649035</f>
        <v>919579649035</v>
      </c>
      <c r="F41" s="8" t="s">
        <v>147</v>
      </c>
      <c r="G41" s="8" t="s">
        <v>16</v>
      </c>
      <c r="H41" s="6" t="s">
        <v>148</v>
      </c>
      <c r="K41" s="6" t="s">
        <v>50</v>
      </c>
    </row>
    <row r="42">
      <c r="A42" s="6">
        <v>41.0</v>
      </c>
      <c r="B42" s="7">
        <v>44183.0</v>
      </c>
      <c r="C42" s="8" t="s">
        <v>18</v>
      </c>
      <c r="D42" s="8" t="s">
        <v>149</v>
      </c>
      <c r="E42" s="11">
        <f>+919096295251</f>
        <v>919096295251</v>
      </c>
      <c r="F42" s="8" t="s">
        <v>150</v>
      </c>
      <c r="G42" s="8" t="s">
        <v>12</v>
      </c>
      <c r="H42" s="14" t="s">
        <v>148</v>
      </c>
      <c r="K42" s="6" t="s">
        <v>50</v>
      </c>
    </row>
    <row r="43">
      <c r="A43" s="6">
        <v>42.0</v>
      </c>
      <c r="B43" s="7">
        <v>44183.0</v>
      </c>
      <c r="C43" s="8" t="s">
        <v>18</v>
      </c>
      <c r="D43" s="8" t="s">
        <v>151</v>
      </c>
      <c r="E43" s="11">
        <f>+919175297589</f>
        <v>919175297589</v>
      </c>
      <c r="F43" s="8" t="s">
        <v>152</v>
      </c>
      <c r="G43" s="8" t="s">
        <v>16</v>
      </c>
      <c r="H43" s="14" t="s">
        <v>89</v>
      </c>
      <c r="K43" s="6" t="s">
        <v>38</v>
      </c>
    </row>
    <row r="44">
      <c r="A44" s="6">
        <v>43.0</v>
      </c>
      <c r="B44" s="7">
        <v>44184.0</v>
      </c>
      <c r="C44" s="8" t="s">
        <v>22</v>
      </c>
      <c r="D44" s="8" t="s">
        <v>153</v>
      </c>
      <c r="E44" s="11">
        <f>+919848022338</f>
        <v>919848022338</v>
      </c>
      <c r="F44" s="8" t="s">
        <v>154</v>
      </c>
      <c r="G44" s="8" t="s">
        <v>16</v>
      </c>
      <c r="H44" s="14" t="s">
        <v>155</v>
      </c>
      <c r="K44" s="6" t="s">
        <v>45</v>
      </c>
    </row>
    <row r="45">
      <c r="A45" s="6">
        <v>44.0</v>
      </c>
      <c r="B45" s="7">
        <v>44184.0</v>
      </c>
      <c r="C45" s="8" t="s">
        <v>9</v>
      </c>
      <c r="D45" s="8" t="s">
        <v>156</v>
      </c>
      <c r="E45" s="11">
        <f>+918103370688</f>
        <v>918103370688</v>
      </c>
      <c r="F45" s="8" t="s">
        <v>157</v>
      </c>
      <c r="G45" s="8" t="s">
        <v>12</v>
      </c>
      <c r="H45" s="14" t="s">
        <v>158</v>
      </c>
      <c r="I45" s="6" t="s">
        <v>36</v>
      </c>
      <c r="J45" s="6" t="s">
        <v>159</v>
      </c>
      <c r="K45" s="6" t="s">
        <v>50</v>
      </c>
    </row>
    <row r="46">
      <c r="A46" s="6">
        <v>45.0</v>
      </c>
      <c r="B46" s="7">
        <v>44184.0</v>
      </c>
      <c r="C46" s="8" t="s">
        <v>9</v>
      </c>
      <c r="D46" s="8" t="s">
        <v>160</v>
      </c>
      <c r="E46" s="11">
        <f>+917876008131</f>
        <v>917876008131</v>
      </c>
      <c r="F46" s="8" t="s">
        <v>161</v>
      </c>
      <c r="G46" s="8" t="s">
        <v>16</v>
      </c>
      <c r="H46" s="14" t="s">
        <v>132</v>
      </c>
      <c r="K46" s="6" t="s">
        <v>50</v>
      </c>
    </row>
    <row r="47">
      <c r="A47" s="6">
        <v>46.0</v>
      </c>
      <c r="B47" s="7">
        <v>44184.0</v>
      </c>
      <c r="C47" s="8" t="s">
        <v>18</v>
      </c>
      <c r="D47" s="8" t="s">
        <v>162</v>
      </c>
      <c r="E47" s="11">
        <f>+919422034979</f>
        <v>919422034979</v>
      </c>
      <c r="F47" s="8" t="s">
        <v>163</v>
      </c>
      <c r="G47" s="8" t="s">
        <v>12</v>
      </c>
      <c r="H47" s="14" t="s">
        <v>164</v>
      </c>
      <c r="K47" s="6" t="s">
        <v>50</v>
      </c>
    </row>
    <row r="48">
      <c r="A48" s="6">
        <v>47.0</v>
      </c>
      <c r="B48" s="7">
        <v>44184.0</v>
      </c>
      <c r="C48" s="8" t="s">
        <v>22</v>
      </c>
      <c r="D48" s="8" t="s">
        <v>165</v>
      </c>
      <c r="E48" s="11">
        <f>+919604064567</f>
        <v>919604064567</v>
      </c>
      <c r="F48" s="8" t="s">
        <v>166</v>
      </c>
      <c r="G48" s="8" t="s">
        <v>16</v>
      </c>
      <c r="H48" s="14" t="s">
        <v>167</v>
      </c>
      <c r="K48" s="6" t="s">
        <v>38</v>
      </c>
    </row>
    <row r="49">
      <c r="A49" s="6">
        <v>48.0</v>
      </c>
      <c r="B49" s="7">
        <v>44184.0</v>
      </c>
      <c r="C49" s="8" t="s">
        <v>22</v>
      </c>
      <c r="D49" s="8" t="s">
        <v>168</v>
      </c>
      <c r="E49" s="11">
        <f>+919850048230</f>
        <v>919850048230</v>
      </c>
      <c r="F49" s="8" t="s">
        <v>169</v>
      </c>
      <c r="G49" s="8" t="s">
        <v>16</v>
      </c>
      <c r="H49" s="14" t="s">
        <v>170</v>
      </c>
      <c r="K49" s="6" t="s">
        <v>38</v>
      </c>
    </row>
    <row r="50">
      <c r="A50" s="6">
        <v>49.0</v>
      </c>
      <c r="B50" s="7">
        <v>44184.0</v>
      </c>
      <c r="C50" s="8" t="s">
        <v>9</v>
      </c>
      <c r="D50" s="8" t="s">
        <v>171</v>
      </c>
      <c r="E50" s="11">
        <f>+918087637778</f>
        <v>918087637778</v>
      </c>
      <c r="F50" s="8" t="s">
        <v>172</v>
      </c>
      <c r="G50" s="8" t="s">
        <v>16</v>
      </c>
      <c r="H50" s="14" t="s">
        <v>173</v>
      </c>
      <c r="K50" s="6" t="s">
        <v>38</v>
      </c>
    </row>
    <row r="51">
      <c r="A51" s="6">
        <v>50.0</v>
      </c>
      <c r="B51" s="7">
        <v>44184.0</v>
      </c>
      <c r="C51" s="8" t="s">
        <v>18</v>
      </c>
      <c r="D51" s="8" t="s">
        <v>174</v>
      </c>
      <c r="E51" s="11">
        <f>+919860929084</f>
        <v>919860929084</v>
      </c>
      <c r="F51" s="8" t="s">
        <v>175</v>
      </c>
      <c r="G51" s="8" t="s">
        <v>16</v>
      </c>
      <c r="H51" s="14" t="s">
        <v>176</v>
      </c>
      <c r="K51" s="6" t="s">
        <v>50</v>
      </c>
    </row>
    <row r="52">
      <c r="A52" s="6">
        <v>51.0</v>
      </c>
      <c r="B52" s="7">
        <v>44184.0</v>
      </c>
      <c r="C52" s="8" t="s">
        <v>22</v>
      </c>
      <c r="D52" s="8" t="s">
        <v>177</v>
      </c>
      <c r="E52" s="9">
        <v>8.329156891E9</v>
      </c>
      <c r="F52" s="8" t="s">
        <v>178</v>
      </c>
      <c r="G52" s="8" t="s">
        <v>12</v>
      </c>
      <c r="H52" s="14" t="s">
        <v>179</v>
      </c>
      <c r="K52" s="6" t="s">
        <v>50</v>
      </c>
    </row>
    <row r="53">
      <c r="A53" s="6">
        <v>52.0</v>
      </c>
      <c r="B53" s="7">
        <v>44184.0</v>
      </c>
      <c r="C53" s="8" t="s">
        <v>9</v>
      </c>
      <c r="D53" s="8" t="s">
        <v>180</v>
      </c>
      <c r="E53" s="11">
        <f>+17745015143</f>
        <v>17745015143</v>
      </c>
      <c r="F53" s="8" t="s">
        <v>181</v>
      </c>
      <c r="G53" s="8" t="s">
        <v>16</v>
      </c>
      <c r="H53" s="14" t="s">
        <v>89</v>
      </c>
      <c r="K53" s="6" t="s">
        <v>38</v>
      </c>
    </row>
    <row r="54">
      <c r="A54" s="6">
        <v>53.0</v>
      </c>
      <c r="B54" s="7">
        <v>44184.0</v>
      </c>
      <c r="C54" s="8" t="s">
        <v>18</v>
      </c>
      <c r="D54" s="8" t="s">
        <v>182</v>
      </c>
      <c r="E54" s="11">
        <f>+918805191146</f>
        <v>918805191146</v>
      </c>
      <c r="F54" s="8" t="s">
        <v>183</v>
      </c>
      <c r="G54" s="8" t="s">
        <v>16</v>
      </c>
      <c r="H54" s="14" t="s">
        <v>184</v>
      </c>
      <c r="K54" s="6" t="s">
        <v>38</v>
      </c>
    </row>
    <row r="55">
      <c r="A55" s="6">
        <v>54.0</v>
      </c>
      <c r="B55" s="7">
        <v>44185.0</v>
      </c>
      <c r="C55" s="8" t="s">
        <v>18</v>
      </c>
      <c r="D55" s="8" t="s">
        <v>185</v>
      </c>
      <c r="E55" s="11">
        <f>+919922402740</f>
        <v>919922402740</v>
      </c>
      <c r="F55" s="8" t="s">
        <v>186</v>
      </c>
      <c r="G55" s="8" t="s">
        <v>16</v>
      </c>
      <c r="H55" s="14" t="s">
        <v>187</v>
      </c>
      <c r="K55" s="6" t="s">
        <v>38</v>
      </c>
    </row>
    <row r="56">
      <c r="A56" s="6">
        <v>55.0</v>
      </c>
      <c r="B56" s="7">
        <v>44185.0</v>
      </c>
      <c r="C56" s="8" t="s">
        <v>22</v>
      </c>
      <c r="D56" s="8" t="s">
        <v>188</v>
      </c>
      <c r="E56" s="11">
        <f>+9822157971</f>
        <v>9822157971</v>
      </c>
      <c r="F56" s="8" t="s">
        <v>189</v>
      </c>
      <c r="G56" s="8" t="s">
        <v>16</v>
      </c>
      <c r="H56" s="14" t="s">
        <v>190</v>
      </c>
      <c r="K56" s="6" t="s">
        <v>38</v>
      </c>
    </row>
    <row r="57">
      <c r="A57" s="6">
        <v>56.0</v>
      </c>
      <c r="B57" s="7">
        <v>44185.0</v>
      </c>
      <c r="C57" s="8" t="s">
        <v>18</v>
      </c>
      <c r="D57" s="8" t="s">
        <v>191</v>
      </c>
      <c r="E57" s="11">
        <f>+919175499365</f>
        <v>919175499365</v>
      </c>
      <c r="F57" s="8" t="s">
        <v>192</v>
      </c>
      <c r="G57" s="8" t="s">
        <v>16</v>
      </c>
      <c r="H57" s="14" t="s">
        <v>193</v>
      </c>
      <c r="K57" s="6" t="s">
        <v>38</v>
      </c>
    </row>
    <row r="58">
      <c r="A58" s="6">
        <v>57.0</v>
      </c>
      <c r="B58" s="7">
        <v>44185.0</v>
      </c>
      <c r="C58" s="8" t="s">
        <v>22</v>
      </c>
      <c r="D58" s="8" t="s">
        <v>194</v>
      </c>
      <c r="E58" s="11">
        <f>+919422042929</f>
        <v>919422042929</v>
      </c>
      <c r="F58" s="8" t="s">
        <v>195</v>
      </c>
      <c r="G58" s="8" t="s">
        <v>196</v>
      </c>
      <c r="H58" s="14" t="s">
        <v>197</v>
      </c>
      <c r="K58" s="6" t="s">
        <v>38</v>
      </c>
    </row>
    <row r="59">
      <c r="A59" s="6">
        <v>58.0</v>
      </c>
      <c r="B59" s="7">
        <v>44185.0</v>
      </c>
      <c r="C59" s="8" t="s">
        <v>18</v>
      </c>
      <c r="D59" s="8" t="s">
        <v>198</v>
      </c>
      <c r="E59" s="11">
        <f>+919511776261</f>
        <v>919511776261</v>
      </c>
      <c r="F59" s="8" t="s">
        <v>199</v>
      </c>
      <c r="G59" s="8" t="s">
        <v>200</v>
      </c>
      <c r="H59" s="14" t="s">
        <v>201</v>
      </c>
      <c r="K59" s="6" t="s">
        <v>38</v>
      </c>
    </row>
    <row r="60">
      <c r="A60" s="6">
        <v>59.0</v>
      </c>
      <c r="B60" s="7">
        <v>44185.0</v>
      </c>
      <c r="C60" s="8" t="s">
        <v>22</v>
      </c>
      <c r="D60" s="8" t="s">
        <v>202</v>
      </c>
      <c r="E60" s="11">
        <f>+918879738085</f>
        <v>918879738085</v>
      </c>
      <c r="F60" s="8" t="s">
        <v>203</v>
      </c>
      <c r="G60" s="8" t="s">
        <v>16</v>
      </c>
      <c r="H60" s="14" t="s">
        <v>204</v>
      </c>
      <c r="K60" s="6" t="s">
        <v>38</v>
      </c>
    </row>
    <row r="61">
      <c r="A61" s="6">
        <v>60.0</v>
      </c>
      <c r="B61" s="7">
        <v>44185.0</v>
      </c>
      <c r="C61" s="8" t="s">
        <v>22</v>
      </c>
      <c r="D61" s="8" t="s">
        <v>205</v>
      </c>
      <c r="E61" s="11">
        <f>+918605003716</f>
        <v>918605003716</v>
      </c>
      <c r="F61" s="8" t="s">
        <v>206</v>
      </c>
      <c r="G61" s="8" t="s">
        <v>16</v>
      </c>
      <c r="H61" s="14" t="s">
        <v>190</v>
      </c>
      <c r="K61" s="6" t="s">
        <v>38</v>
      </c>
    </row>
    <row r="62">
      <c r="A62" s="6">
        <v>61.0</v>
      </c>
      <c r="B62" s="7">
        <v>44185.0</v>
      </c>
      <c r="C62" s="8" t="s">
        <v>9</v>
      </c>
      <c r="D62" s="8" t="s">
        <v>207</v>
      </c>
      <c r="E62" s="11">
        <f>+919545330309</f>
        <v>919545330309</v>
      </c>
      <c r="F62" s="8" t="s">
        <v>208</v>
      </c>
      <c r="G62" s="8" t="s">
        <v>16</v>
      </c>
      <c r="H62" s="14" t="s">
        <v>209</v>
      </c>
      <c r="K62" s="6" t="s">
        <v>38</v>
      </c>
    </row>
    <row r="63">
      <c r="A63" s="6">
        <v>62.0</v>
      </c>
      <c r="B63" s="7">
        <v>44185.0</v>
      </c>
      <c r="C63" s="8" t="s">
        <v>22</v>
      </c>
      <c r="D63" s="8" t="s">
        <v>210</v>
      </c>
      <c r="E63" s="11">
        <f>+919960506039</f>
        <v>919960506039</v>
      </c>
      <c r="F63" s="8" t="s">
        <v>211</v>
      </c>
      <c r="G63" s="8" t="s">
        <v>12</v>
      </c>
      <c r="H63" s="14" t="s">
        <v>212</v>
      </c>
      <c r="K63" s="6" t="s">
        <v>50</v>
      </c>
    </row>
    <row r="64">
      <c r="A64" s="6">
        <v>63.0</v>
      </c>
      <c r="B64" s="7">
        <v>44185.0</v>
      </c>
      <c r="C64" s="8" t="s">
        <v>9</v>
      </c>
      <c r="D64" s="8" t="s">
        <v>213</v>
      </c>
      <c r="E64" s="11">
        <f>+918179874586</f>
        <v>918179874586</v>
      </c>
      <c r="F64" s="8" t="s">
        <v>214</v>
      </c>
      <c r="G64" s="8" t="s">
        <v>16</v>
      </c>
      <c r="H64" s="14" t="s">
        <v>215</v>
      </c>
      <c r="K64" s="6" t="s">
        <v>50</v>
      </c>
    </row>
    <row r="65">
      <c r="A65" s="6">
        <v>64.0</v>
      </c>
      <c r="B65" s="7">
        <v>44185.0</v>
      </c>
      <c r="C65" s="8" t="s">
        <v>22</v>
      </c>
      <c r="D65" s="8" t="s">
        <v>216</v>
      </c>
      <c r="E65" s="11">
        <f>+919922686819</f>
        <v>919922686819</v>
      </c>
      <c r="F65" s="8" t="s">
        <v>217</v>
      </c>
      <c r="G65" s="8" t="s">
        <v>16</v>
      </c>
      <c r="H65" s="14" t="s">
        <v>218</v>
      </c>
      <c r="K65" s="6" t="s">
        <v>50</v>
      </c>
    </row>
    <row r="66">
      <c r="A66" s="6">
        <v>65.0</v>
      </c>
      <c r="B66" s="7">
        <v>44185.0</v>
      </c>
      <c r="C66" s="8" t="s">
        <v>22</v>
      </c>
      <c r="D66" s="8" t="s">
        <v>219</v>
      </c>
      <c r="E66" s="11">
        <f>+919890361224</f>
        <v>919890361224</v>
      </c>
      <c r="F66" s="8" t="s">
        <v>220</v>
      </c>
      <c r="G66" s="8" t="s">
        <v>16</v>
      </c>
      <c r="H66" s="14" t="s">
        <v>221</v>
      </c>
      <c r="K66" s="6" t="s">
        <v>50</v>
      </c>
    </row>
    <row r="67">
      <c r="A67" s="6">
        <v>66.0</v>
      </c>
      <c r="B67" s="7">
        <v>44186.0</v>
      </c>
      <c r="C67" s="8" t="s">
        <v>22</v>
      </c>
      <c r="D67" s="8" t="s">
        <v>222</v>
      </c>
      <c r="E67" s="11">
        <f>+919326972164</f>
        <v>919326972164</v>
      </c>
      <c r="F67" s="8" t="s">
        <v>223</v>
      </c>
      <c r="G67" s="8" t="s">
        <v>16</v>
      </c>
      <c r="H67" s="6" t="s">
        <v>224</v>
      </c>
      <c r="K67" s="6" t="s">
        <v>50</v>
      </c>
    </row>
    <row r="68">
      <c r="A68" s="6">
        <v>67.0</v>
      </c>
      <c r="B68" s="7">
        <v>44186.0</v>
      </c>
      <c r="C68" s="8" t="s">
        <v>22</v>
      </c>
      <c r="D68" s="8" t="s">
        <v>225</v>
      </c>
      <c r="E68" s="11">
        <f>+918237512532</f>
        <v>918237512532</v>
      </c>
      <c r="F68" s="8" t="s">
        <v>226</v>
      </c>
      <c r="G68" s="8" t="s">
        <v>16</v>
      </c>
      <c r="H68" s="14" t="s">
        <v>227</v>
      </c>
      <c r="K68" s="6" t="s">
        <v>38</v>
      </c>
    </row>
    <row r="69">
      <c r="A69" s="6">
        <v>68.0</v>
      </c>
      <c r="B69" s="7">
        <v>44186.0</v>
      </c>
      <c r="C69" s="8" t="s">
        <v>22</v>
      </c>
      <c r="D69" s="8" t="s">
        <v>228</v>
      </c>
      <c r="E69" s="11">
        <f>+917678475751</f>
        <v>917678475751</v>
      </c>
      <c r="F69" s="8" t="s">
        <v>229</v>
      </c>
      <c r="G69" s="8" t="s">
        <v>230</v>
      </c>
      <c r="H69" s="14" t="s">
        <v>106</v>
      </c>
      <c r="K69" s="6" t="s">
        <v>38</v>
      </c>
    </row>
    <row r="70">
      <c r="A70" s="6">
        <v>69.0</v>
      </c>
      <c r="B70" s="7">
        <v>44186.0</v>
      </c>
      <c r="C70" s="8" t="s">
        <v>9</v>
      </c>
      <c r="D70" s="8" t="s">
        <v>231</v>
      </c>
      <c r="E70" s="11">
        <f>+919967967541</f>
        <v>919967967541</v>
      </c>
      <c r="F70" s="8" t="s">
        <v>232</v>
      </c>
      <c r="G70" s="8" t="s">
        <v>12</v>
      </c>
      <c r="H70" s="14" t="s">
        <v>233</v>
      </c>
      <c r="K70" s="6" t="s">
        <v>38</v>
      </c>
    </row>
    <row r="71">
      <c r="A71" s="6">
        <v>70.0</v>
      </c>
      <c r="B71" s="7">
        <v>44186.0</v>
      </c>
      <c r="C71" s="8" t="s">
        <v>22</v>
      </c>
      <c r="D71" s="8" t="s">
        <v>234</v>
      </c>
      <c r="E71" s="11">
        <f>+919730791382</f>
        <v>919730791382</v>
      </c>
      <c r="F71" s="8" t="s">
        <v>235</v>
      </c>
      <c r="G71" s="8" t="s">
        <v>16</v>
      </c>
      <c r="H71" s="14" t="s">
        <v>89</v>
      </c>
      <c r="K71" s="6" t="s">
        <v>38</v>
      </c>
    </row>
    <row r="72">
      <c r="A72" s="6">
        <v>71.0</v>
      </c>
      <c r="B72" s="7">
        <v>44186.0</v>
      </c>
      <c r="C72" s="8" t="s">
        <v>22</v>
      </c>
      <c r="D72" s="8" t="s">
        <v>236</v>
      </c>
      <c r="E72" s="11">
        <f>+919158731266</f>
        <v>919158731266</v>
      </c>
      <c r="F72" s="8" t="s">
        <v>237</v>
      </c>
      <c r="G72" s="8" t="s">
        <v>12</v>
      </c>
      <c r="H72" s="14" t="s">
        <v>238</v>
      </c>
      <c r="K72" s="6" t="s">
        <v>50</v>
      </c>
    </row>
    <row r="73">
      <c r="A73" s="6">
        <v>72.0</v>
      </c>
      <c r="B73" s="7">
        <v>44186.0</v>
      </c>
      <c r="C73" s="8" t="s">
        <v>22</v>
      </c>
      <c r="D73" s="8" t="s">
        <v>239</v>
      </c>
      <c r="E73" s="11">
        <f>+919595968142</f>
        <v>919595968142</v>
      </c>
      <c r="F73" s="8" t="s">
        <v>240</v>
      </c>
      <c r="G73" s="8" t="s">
        <v>16</v>
      </c>
      <c r="H73" s="14" t="s">
        <v>241</v>
      </c>
      <c r="I73" s="6" t="s">
        <v>36</v>
      </c>
      <c r="K73" s="6" t="s">
        <v>50</v>
      </c>
    </row>
    <row r="74">
      <c r="A74" s="6">
        <v>73.0</v>
      </c>
      <c r="B74" s="7">
        <v>44186.0</v>
      </c>
      <c r="C74" s="8" t="s">
        <v>22</v>
      </c>
      <c r="D74" s="8" t="s">
        <v>242</v>
      </c>
      <c r="E74" s="11">
        <f>+917709031672</f>
        <v>917709031672</v>
      </c>
      <c r="F74" s="8" t="s">
        <v>243</v>
      </c>
      <c r="G74" s="8" t="s">
        <v>244</v>
      </c>
      <c r="H74" s="14" t="s">
        <v>241</v>
      </c>
      <c r="I74" s="6" t="s">
        <v>36</v>
      </c>
      <c r="K74" s="6" t="s">
        <v>50</v>
      </c>
    </row>
    <row r="75">
      <c r="A75" s="6">
        <v>74.0</v>
      </c>
      <c r="B75" s="7">
        <v>44186.0</v>
      </c>
      <c r="C75" s="8" t="s">
        <v>18</v>
      </c>
      <c r="D75" s="8" t="s">
        <v>245</v>
      </c>
      <c r="E75" s="11">
        <f>+917798804719</f>
        <v>917798804719</v>
      </c>
      <c r="F75" s="8" t="s">
        <v>246</v>
      </c>
      <c r="G75" s="8" t="s">
        <v>16</v>
      </c>
      <c r="H75" s="14" t="s">
        <v>241</v>
      </c>
      <c r="I75" s="6" t="s">
        <v>36</v>
      </c>
      <c r="K75" s="6" t="s">
        <v>50</v>
      </c>
    </row>
    <row r="76">
      <c r="A76" s="6">
        <v>75.0</v>
      </c>
      <c r="B76" s="7">
        <v>44187.0</v>
      </c>
      <c r="C76" s="8" t="s">
        <v>9</v>
      </c>
      <c r="D76" s="8" t="s">
        <v>247</v>
      </c>
      <c r="E76" s="11">
        <f>+919975481230</f>
        <v>919975481230</v>
      </c>
      <c r="F76" s="8" t="s">
        <v>248</v>
      </c>
      <c r="G76" s="8" t="s">
        <v>16</v>
      </c>
      <c r="H76" s="14" t="s">
        <v>249</v>
      </c>
      <c r="I76" s="6" t="s">
        <v>36</v>
      </c>
      <c r="J76" s="6" t="s">
        <v>250</v>
      </c>
      <c r="K76" s="6" t="s">
        <v>50</v>
      </c>
    </row>
    <row r="77">
      <c r="A77" s="6">
        <v>76.0</v>
      </c>
      <c r="B77" s="7">
        <v>44187.0</v>
      </c>
      <c r="C77" s="8" t="s">
        <v>9</v>
      </c>
      <c r="D77" s="8" t="s">
        <v>251</v>
      </c>
      <c r="E77" s="11">
        <f>+919921174043</f>
        <v>919921174043</v>
      </c>
      <c r="F77" s="8" t="s">
        <v>252</v>
      </c>
      <c r="G77" s="8" t="s">
        <v>16</v>
      </c>
      <c r="H77" s="14" t="s">
        <v>253</v>
      </c>
      <c r="K77" s="6" t="s">
        <v>38</v>
      </c>
    </row>
    <row r="78">
      <c r="A78" s="6">
        <v>77.0</v>
      </c>
      <c r="B78" s="7">
        <v>44187.0</v>
      </c>
      <c r="C78" s="8" t="s">
        <v>22</v>
      </c>
      <c r="D78" s="8" t="s">
        <v>254</v>
      </c>
      <c r="E78" s="11">
        <f>+917674077765</f>
        <v>917674077765</v>
      </c>
      <c r="F78" s="8" t="s">
        <v>255</v>
      </c>
      <c r="G78" s="8" t="s">
        <v>16</v>
      </c>
      <c r="H78" s="14" t="s">
        <v>253</v>
      </c>
      <c r="K78" s="6" t="s">
        <v>38</v>
      </c>
    </row>
    <row r="79">
      <c r="A79" s="6">
        <v>78.0</v>
      </c>
      <c r="B79" s="7">
        <v>44187.0</v>
      </c>
      <c r="C79" s="8" t="s">
        <v>22</v>
      </c>
      <c r="D79" s="8" t="s">
        <v>256</v>
      </c>
      <c r="E79" s="11">
        <f>+919637345274</f>
        <v>919637345274</v>
      </c>
      <c r="F79" s="8" t="s">
        <v>257</v>
      </c>
      <c r="G79" s="8" t="s">
        <v>16</v>
      </c>
      <c r="H79" s="15"/>
      <c r="K79" s="6" t="s">
        <v>50</v>
      </c>
    </row>
    <row r="80">
      <c r="A80" s="6">
        <v>79.0</v>
      </c>
      <c r="B80" s="7">
        <v>44187.0</v>
      </c>
      <c r="C80" s="8" t="s">
        <v>9</v>
      </c>
      <c r="D80" s="8" t="s">
        <v>258</v>
      </c>
      <c r="E80" s="11">
        <f>+919665385534</f>
        <v>919665385534</v>
      </c>
      <c r="F80" s="8" t="s">
        <v>259</v>
      </c>
      <c r="G80" s="8" t="s">
        <v>16</v>
      </c>
      <c r="H80" s="15"/>
      <c r="K80" s="6" t="s">
        <v>50</v>
      </c>
    </row>
    <row r="81">
      <c r="A81" s="6">
        <v>80.0</v>
      </c>
      <c r="B81" s="7">
        <v>44187.0</v>
      </c>
      <c r="C81" s="8" t="s">
        <v>9</v>
      </c>
      <c r="D81" s="8" t="s">
        <v>260</v>
      </c>
      <c r="E81" s="11">
        <f>+919665307519</f>
        <v>919665307519</v>
      </c>
      <c r="F81" s="8" t="s">
        <v>261</v>
      </c>
      <c r="G81" s="8" t="s">
        <v>262</v>
      </c>
      <c r="H81" s="14" t="s">
        <v>263</v>
      </c>
      <c r="K81" s="6" t="s">
        <v>50</v>
      </c>
    </row>
    <row r="82">
      <c r="A82" s="6">
        <v>81.0</v>
      </c>
      <c r="B82" s="7">
        <v>44187.0</v>
      </c>
      <c r="C82" s="8" t="s">
        <v>22</v>
      </c>
      <c r="D82" s="8" t="s">
        <v>264</v>
      </c>
      <c r="E82" s="11">
        <f>+919028046466</f>
        <v>919028046466</v>
      </c>
      <c r="F82" s="8" t="s">
        <v>265</v>
      </c>
      <c r="G82" s="8" t="s">
        <v>16</v>
      </c>
      <c r="H82" s="14" t="s">
        <v>266</v>
      </c>
      <c r="K82" s="6" t="s">
        <v>50</v>
      </c>
    </row>
    <row r="83">
      <c r="A83" s="6">
        <v>82.0</v>
      </c>
      <c r="B83" s="7">
        <v>44187.0</v>
      </c>
      <c r="C83" s="8" t="s">
        <v>9</v>
      </c>
      <c r="D83" s="8" t="s">
        <v>267</v>
      </c>
      <c r="E83" s="11">
        <f>+919595016648</f>
        <v>919595016648</v>
      </c>
      <c r="F83" s="8" t="s">
        <v>268</v>
      </c>
      <c r="G83" s="8" t="s">
        <v>16</v>
      </c>
      <c r="H83" s="14" t="s">
        <v>266</v>
      </c>
      <c r="K83" s="6" t="s">
        <v>50</v>
      </c>
    </row>
    <row r="84">
      <c r="A84" s="6">
        <v>83.0</v>
      </c>
      <c r="B84" s="7">
        <v>44187.0</v>
      </c>
      <c r="C84" s="8" t="s">
        <v>18</v>
      </c>
      <c r="D84" s="8" t="s">
        <v>269</v>
      </c>
      <c r="E84" s="11">
        <f>+918668680484</f>
        <v>918668680484</v>
      </c>
      <c r="F84" s="8" t="s">
        <v>270</v>
      </c>
      <c r="G84" s="8" t="s">
        <v>16</v>
      </c>
      <c r="H84" s="14" t="s">
        <v>271</v>
      </c>
      <c r="K84" s="6" t="s">
        <v>50</v>
      </c>
    </row>
    <row r="85">
      <c r="A85" s="6">
        <v>84.0</v>
      </c>
      <c r="B85" s="7">
        <v>44187.0</v>
      </c>
      <c r="C85" s="8" t="s">
        <v>9</v>
      </c>
      <c r="D85" s="8" t="s">
        <v>272</v>
      </c>
      <c r="E85" s="11">
        <f>+918291581919</f>
        <v>918291581919</v>
      </c>
      <c r="F85" s="8" t="s">
        <v>273</v>
      </c>
      <c r="G85" s="8" t="s">
        <v>16</v>
      </c>
      <c r="H85" s="14" t="s">
        <v>274</v>
      </c>
      <c r="K85" s="6" t="s">
        <v>50</v>
      </c>
    </row>
    <row r="86">
      <c r="A86" s="6">
        <v>85.0</v>
      </c>
      <c r="B86" s="7">
        <v>44187.0</v>
      </c>
      <c r="C86" s="8" t="s">
        <v>18</v>
      </c>
      <c r="D86" s="8" t="s">
        <v>275</v>
      </c>
      <c r="E86" s="11">
        <f>+919881472031</f>
        <v>919881472031</v>
      </c>
      <c r="F86" s="8" t="s">
        <v>276</v>
      </c>
      <c r="G86" s="8" t="s">
        <v>16</v>
      </c>
      <c r="H86" s="14" t="s">
        <v>277</v>
      </c>
      <c r="K86" s="6" t="s">
        <v>50</v>
      </c>
    </row>
    <row r="87">
      <c r="A87" s="6">
        <v>86.0</v>
      </c>
      <c r="B87" s="7">
        <v>44188.0</v>
      </c>
      <c r="C87" s="8" t="s">
        <v>22</v>
      </c>
      <c r="D87" s="8" t="s">
        <v>278</v>
      </c>
      <c r="E87" s="11">
        <f>+919765723195</f>
        <v>919765723195</v>
      </c>
      <c r="F87" s="8" t="s">
        <v>279</v>
      </c>
      <c r="G87" s="8" t="s">
        <v>16</v>
      </c>
      <c r="H87" s="14" t="s">
        <v>271</v>
      </c>
      <c r="K87" s="6" t="s">
        <v>50</v>
      </c>
    </row>
    <row r="88">
      <c r="A88" s="6">
        <v>87.0</v>
      </c>
      <c r="B88" s="7">
        <v>44188.0</v>
      </c>
      <c r="C88" s="8" t="s">
        <v>18</v>
      </c>
      <c r="D88" s="8" t="s">
        <v>280</v>
      </c>
      <c r="E88" s="11">
        <f>+919892537856</f>
        <v>919892537856</v>
      </c>
      <c r="F88" s="8" t="s">
        <v>281</v>
      </c>
      <c r="G88" s="8" t="s">
        <v>282</v>
      </c>
      <c r="H88" s="14" t="s">
        <v>283</v>
      </c>
      <c r="K88" s="6" t="s">
        <v>50</v>
      </c>
    </row>
    <row r="89">
      <c r="A89" s="6">
        <v>88.0</v>
      </c>
      <c r="B89" s="7">
        <v>44188.0</v>
      </c>
      <c r="C89" s="8" t="s">
        <v>9</v>
      </c>
      <c r="D89" s="8" t="s">
        <v>284</v>
      </c>
      <c r="E89" s="11">
        <f>+9107757021972</f>
        <v>9107757021972</v>
      </c>
      <c r="F89" s="8" t="s">
        <v>285</v>
      </c>
      <c r="G89" s="8" t="s">
        <v>286</v>
      </c>
      <c r="H89" s="14" t="s">
        <v>287</v>
      </c>
      <c r="K89" s="6" t="s">
        <v>38</v>
      </c>
    </row>
    <row r="90">
      <c r="A90" s="6">
        <v>89.0</v>
      </c>
      <c r="B90" s="7">
        <v>44188.0</v>
      </c>
      <c r="C90" s="8" t="s">
        <v>22</v>
      </c>
      <c r="D90" s="8" t="s">
        <v>288</v>
      </c>
      <c r="E90" s="11">
        <f>+919328240618</f>
        <v>919328240618</v>
      </c>
      <c r="F90" s="8" t="s">
        <v>289</v>
      </c>
      <c r="G90" s="8" t="s">
        <v>16</v>
      </c>
      <c r="H90" s="14" t="s">
        <v>263</v>
      </c>
      <c r="K90" s="6" t="s">
        <v>38</v>
      </c>
    </row>
    <row r="91">
      <c r="A91" s="6">
        <v>90.0</v>
      </c>
      <c r="B91" s="7">
        <v>44188.0</v>
      </c>
      <c r="C91" s="8" t="s">
        <v>18</v>
      </c>
      <c r="D91" s="8" t="s">
        <v>290</v>
      </c>
      <c r="E91" s="11">
        <f>+917058374148</f>
        <v>917058374148</v>
      </c>
      <c r="F91" s="8" t="s">
        <v>291</v>
      </c>
      <c r="G91" s="8" t="s">
        <v>292</v>
      </c>
      <c r="H91" s="14" t="s">
        <v>293</v>
      </c>
      <c r="K91" s="6" t="s">
        <v>38</v>
      </c>
    </row>
    <row r="92">
      <c r="A92" s="6">
        <v>91.0</v>
      </c>
      <c r="B92" s="7">
        <v>44188.0</v>
      </c>
      <c r="C92" s="8" t="s">
        <v>22</v>
      </c>
      <c r="D92" s="8" t="s">
        <v>254</v>
      </c>
      <c r="E92" s="11">
        <f>+917674077765</f>
        <v>917674077765</v>
      </c>
      <c r="F92" s="8" t="s">
        <v>255</v>
      </c>
      <c r="G92" s="8" t="s">
        <v>16</v>
      </c>
      <c r="H92" s="14" t="s">
        <v>287</v>
      </c>
      <c r="K92" s="6" t="s">
        <v>38</v>
      </c>
    </row>
    <row r="93">
      <c r="A93" s="6">
        <v>92.0</v>
      </c>
      <c r="B93" s="7">
        <v>44188.0</v>
      </c>
      <c r="C93" s="8" t="s">
        <v>18</v>
      </c>
      <c r="D93" s="8" t="s">
        <v>294</v>
      </c>
      <c r="E93" s="11">
        <f>+919970157490</f>
        <v>919970157490</v>
      </c>
      <c r="F93" s="8" t="s">
        <v>295</v>
      </c>
      <c r="G93" s="8" t="s">
        <v>16</v>
      </c>
      <c r="H93" s="14" t="s">
        <v>296</v>
      </c>
      <c r="K93" s="6" t="s">
        <v>38</v>
      </c>
    </row>
    <row r="94">
      <c r="A94" s="6">
        <v>93.0</v>
      </c>
      <c r="B94" s="7">
        <v>44188.0</v>
      </c>
      <c r="C94" s="8" t="s">
        <v>22</v>
      </c>
      <c r="D94" s="8" t="s">
        <v>297</v>
      </c>
      <c r="E94" s="11">
        <f>+919422808403</f>
        <v>919422808403</v>
      </c>
      <c r="F94" s="8" t="s">
        <v>298</v>
      </c>
      <c r="G94" s="8" t="s">
        <v>299</v>
      </c>
      <c r="H94" s="14" t="s">
        <v>89</v>
      </c>
      <c r="K94" s="6" t="s">
        <v>38</v>
      </c>
    </row>
    <row r="95">
      <c r="A95" s="6">
        <v>94.0</v>
      </c>
      <c r="B95" s="7">
        <v>44188.0</v>
      </c>
      <c r="C95" s="8" t="s">
        <v>22</v>
      </c>
      <c r="D95" s="8" t="s">
        <v>300</v>
      </c>
      <c r="E95" s="11">
        <f>+919172222461</f>
        <v>919172222461</v>
      </c>
      <c r="F95" s="8" t="s">
        <v>301</v>
      </c>
      <c r="G95" s="8" t="s">
        <v>16</v>
      </c>
      <c r="H95" s="14" t="s">
        <v>119</v>
      </c>
      <c r="K95" s="6" t="s">
        <v>38</v>
      </c>
    </row>
    <row r="96">
      <c r="A96" s="6">
        <v>95.0</v>
      </c>
      <c r="B96" s="7">
        <v>44188.0</v>
      </c>
      <c r="C96" s="8" t="s">
        <v>22</v>
      </c>
      <c r="D96" s="8" t="s">
        <v>302</v>
      </c>
      <c r="E96" s="11">
        <f>+919867666615</f>
        <v>919867666615</v>
      </c>
      <c r="F96" s="8" t="s">
        <v>303</v>
      </c>
      <c r="G96" s="8" t="s">
        <v>105</v>
      </c>
      <c r="H96" s="14" t="s">
        <v>304</v>
      </c>
      <c r="K96" s="6" t="s">
        <v>38</v>
      </c>
    </row>
    <row r="97">
      <c r="A97" s="6">
        <v>96.0</v>
      </c>
      <c r="B97" s="7">
        <v>44188.0</v>
      </c>
      <c r="C97" s="8" t="s">
        <v>18</v>
      </c>
      <c r="D97" s="8" t="s">
        <v>305</v>
      </c>
      <c r="E97" s="11">
        <f>+917276013033</f>
        <v>917276013033</v>
      </c>
      <c r="F97" s="8" t="s">
        <v>306</v>
      </c>
      <c r="G97" s="8" t="s">
        <v>307</v>
      </c>
      <c r="H97" s="14" t="s">
        <v>308</v>
      </c>
      <c r="K97" s="6" t="s">
        <v>50</v>
      </c>
    </row>
    <row r="98">
      <c r="A98" s="6">
        <v>97.0</v>
      </c>
      <c r="B98" s="7">
        <v>44190.0</v>
      </c>
      <c r="C98" s="8" t="s">
        <v>9</v>
      </c>
      <c r="D98" s="8" t="s">
        <v>309</v>
      </c>
      <c r="E98" s="11">
        <f>+919769602323</f>
        <v>919769602323</v>
      </c>
      <c r="F98" s="8" t="s">
        <v>310</v>
      </c>
      <c r="G98" s="8" t="s">
        <v>282</v>
      </c>
      <c r="H98" s="14" t="s">
        <v>311</v>
      </c>
      <c r="K98" s="6" t="s">
        <v>50</v>
      </c>
    </row>
    <row r="99">
      <c r="A99" s="6">
        <v>98.0</v>
      </c>
      <c r="B99" s="7">
        <v>44190.0</v>
      </c>
      <c r="C99" s="8" t="s">
        <v>22</v>
      </c>
      <c r="D99" s="8" t="s">
        <v>312</v>
      </c>
      <c r="E99" s="11">
        <f>+917498069306</f>
        <v>917498069306</v>
      </c>
      <c r="F99" s="8" t="s">
        <v>313</v>
      </c>
      <c r="G99" s="8" t="s">
        <v>12</v>
      </c>
      <c r="H99" s="14" t="s">
        <v>314</v>
      </c>
      <c r="K99" s="6" t="s">
        <v>50</v>
      </c>
    </row>
    <row r="100">
      <c r="A100" s="6">
        <v>99.0</v>
      </c>
      <c r="B100" s="7">
        <v>44190.0</v>
      </c>
      <c r="C100" s="8" t="s">
        <v>22</v>
      </c>
      <c r="D100" s="8" t="s">
        <v>315</v>
      </c>
      <c r="E100" s="11">
        <f>+919765903630</f>
        <v>919765903630</v>
      </c>
      <c r="F100" s="8" t="s">
        <v>316</v>
      </c>
      <c r="G100" s="8" t="s">
        <v>16</v>
      </c>
      <c r="H100" s="14" t="s">
        <v>317</v>
      </c>
      <c r="K100" s="6" t="s">
        <v>50</v>
      </c>
    </row>
    <row r="101">
      <c r="A101" s="6">
        <v>100.0</v>
      </c>
      <c r="B101" s="7">
        <v>44190.0</v>
      </c>
      <c r="C101" s="8" t="s">
        <v>9</v>
      </c>
      <c r="D101" s="8" t="s">
        <v>318</v>
      </c>
      <c r="E101" s="11">
        <f>+919637157157</f>
        <v>919637157157</v>
      </c>
      <c r="F101" s="8" t="s">
        <v>319</v>
      </c>
      <c r="G101" s="8" t="s">
        <v>16</v>
      </c>
      <c r="H101" s="14" t="s">
        <v>320</v>
      </c>
      <c r="K101" s="6" t="s">
        <v>50</v>
      </c>
    </row>
    <row r="102">
      <c r="A102" s="6">
        <v>101.0</v>
      </c>
      <c r="B102" s="7">
        <v>44191.0</v>
      </c>
      <c r="C102" s="8" t="s">
        <v>9</v>
      </c>
      <c r="D102" s="8" t="s">
        <v>321</v>
      </c>
      <c r="E102" s="11">
        <f>+919762045909</f>
        <v>919762045909</v>
      </c>
      <c r="F102" s="8" t="s">
        <v>322</v>
      </c>
      <c r="G102" s="8" t="s">
        <v>16</v>
      </c>
      <c r="H102" s="14" t="s">
        <v>106</v>
      </c>
      <c r="K102" s="6" t="s">
        <v>45</v>
      </c>
    </row>
    <row r="103">
      <c r="A103" s="6">
        <v>102.0</v>
      </c>
      <c r="B103" s="7">
        <v>44191.0</v>
      </c>
      <c r="C103" s="8" t="s">
        <v>18</v>
      </c>
      <c r="D103" s="8" t="s">
        <v>323</v>
      </c>
      <c r="E103" s="11">
        <f>+919503118664</f>
        <v>919503118664</v>
      </c>
      <c r="F103" s="8" t="s">
        <v>324</v>
      </c>
      <c r="G103" s="8" t="s">
        <v>16</v>
      </c>
      <c r="H103" s="14" t="s">
        <v>325</v>
      </c>
      <c r="K103" s="6" t="s">
        <v>45</v>
      </c>
    </row>
    <row r="104">
      <c r="A104" s="6">
        <v>103.0</v>
      </c>
      <c r="B104" s="7">
        <v>44191.0</v>
      </c>
      <c r="C104" s="8" t="s">
        <v>22</v>
      </c>
      <c r="D104" s="8" t="s">
        <v>326</v>
      </c>
      <c r="E104" s="9">
        <v>8.668995993E9</v>
      </c>
      <c r="F104" s="8" t="s">
        <v>327</v>
      </c>
      <c r="G104" s="8" t="s">
        <v>16</v>
      </c>
      <c r="H104" s="14" t="s">
        <v>164</v>
      </c>
      <c r="K104" s="6" t="s">
        <v>45</v>
      </c>
    </row>
    <row r="105">
      <c r="A105" s="6">
        <v>104.0</v>
      </c>
      <c r="B105" s="7">
        <v>44191.0</v>
      </c>
      <c r="C105" s="8" t="s">
        <v>18</v>
      </c>
      <c r="D105" s="8" t="s">
        <v>328</v>
      </c>
      <c r="E105" s="11">
        <f>+917507734792</f>
        <v>917507734792</v>
      </c>
      <c r="F105" s="8" t="s">
        <v>329</v>
      </c>
      <c r="G105" s="8" t="s">
        <v>16</v>
      </c>
      <c r="H105" s="14" t="s">
        <v>89</v>
      </c>
      <c r="K105" s="6" t="s">
        <v>45</v>
      </c>
    </row>
    <row r="106">
      <c r="A106" s="6">
        <v>105.0</v>
      </c>
      <c r="B106" s="7">
        <v>44191.0</v>
      </c>
      <c r="C106" s="8" t="s">
        <v>22</v>
      </c>
      <c r="D106" s="8" t="s">
        <v>330</v>
      </c>
      <c r="E106" s="11">
        <f>+918308647152</f>
        <v>918308647152</v>
      </c>
      <c r="F106" s="8" t="s">
        <v>331</v>
      </c>
      <c r="G106" s="8" t="s">
        <v>16</v>
      </c>
      <c r="H106" s="14" t="s">
        <v>332</v>
      </c>
      <c r="K106" s="6" t="s">
        <v>50</v>
      </c>
    </row>
    <row r="107">
      <c r="A107" s="6">
        <v>106.0</v>
      </c>
      <c r="B107" s="7">
        <v>44191.0</v>
      </c>
      <c r="C107" s="8" t="s">
        <v>9</v>
      </c>
      <c r="D107" s="8" t="s">
        <v>333</v>
      </c>
      <c r="E107" s="11">
        <f>+917066159335</f>
        <v>917066159335</v>
      </c>
      <c r="F107" s="8" t="s">
        <v>334</v>
      </c>
      <c r="G107" s="8" t="s">
        <v>12</v>
      </c>
      <c r="H107" s="14" t="s">
        <v>335</v>
      </c>
      <c r="K107" s="6" t="s">
        <v>50</v>
      </c>
    </row>
    <row r="108">
      <c r="A108" s="6">
        <v>107.0</v>
      </c>
      <c r="B108" s="16">
        <v>44191.0</v>
      </c>
      <c r="C108" s="17" t="s">
        <v>22</v>
      </c>
      <c r="D108" s="17" t="s">
        <v>336</v>
      </c>
      <c r="E108" s="17">
        <f>+918805576670</f>
        <v>918805576670</v>
      </c>
      <c r="F108" s="17" t="s">
        <v>337</v>
      </c>
      <c r="G108" s="17" t="s">
        <v>16</v>
      </c>
      <c r="H108" s="14" t="s">
        <v>338</v>
      </c>
      <c r="K108" s="6" t="s">
        <v>45</v>
      </c>
    </row>
    <row r="109">
      <c r="A109" s="6">
        <v>108.0</v>
      </c>
      <c r="B109" s="7">
        <v>44191.0</v>
      </c>
      <c r="C109" s="8" t="s">
        <v>18</v>
      </c>
      <c r="D109" s="8" t="s">
        <v>339</v>
      </c>
      <c r="E109" s="9">
        <v>9.284040193E9</v>
      </c>
      <c r="F109" s="8" t="s">
        <v>340</v>
      </c>
      <c r="G109" s="8" t="s">
        <v>16</v>
      </c>
      <c r="H109" s="14" t="s">
        <v>341</v>
      </c>
      <c r="K109" s="6" t="s">
        <v>342</v>
      </c>
    </row>
    <row r="110">
      <c r="A110" s="6">
        <v>109.0</v>
      </c>
      <c r="B110" s="7">
        <v>44191.0</v>
      </c>
      <c r="C110" s="8" t="s">
        <v>22</v>
      </c>
      <c r="D110" s="8" t="s">
        <v>343</v>
      </c>
      <c r="E110" s="11">
        <f>+918087544316</f>
        <v>918087544316</v>
      </c>
      <c r="F110" s="8" t="s">
        <v>344</v>
      </c>
      <c r="G110" s="8" t="s">
        <v>16</v>
      </c>
      <c r="H110" s="14" t="s">
        <v>345</v>
      </c>
      <c r="K110" s="6" t="s">
        <v>342</v>
      </c>
    </row>
    <row r="111">
      <c r="A111" s="6">
        <v>110.0</v>
      </c>
      <c r="B111" s="7">
        <v>44192.0</v>
      </c>
      <c r="C111" s="8" t="s">
        <v>22</v>
      </c>
      <c r="D111" s="8" t="s">
        <v>346</v>
      </c>
      <c r="E111" s="11">
        <f>+917558577880</f>
        <v>917558577880</v>
      </c>
      <c r="F111" s="8" t="s">
        <v>347</v>
      </c>
      <c r="G111" s="8" t="s">
        <v>16</v>
      </c>
      <c r="H111" s="14" t="s">
        <v>345</v>
      </c>
      <c r="K111" s="6" t="s">
        <v>342</v>
      </c>
    </row>
    <row r="112">
      <c r="A112" s="6">
        <v>111.0</v>
      </c>
      <c r="B112" s="7">
        <v>44192.0</v>
      </c>
      <c r="C112" s="8" t="s">
        <v>22</v>
      </c>
      <c r="D112" s="8" t="s">
        <v>348</v>
      </c>
      <c r="E112" s="11">
        <f>+918007658343</f>
        <v>918007658343</v>
      </c>
      <c r="F112" s="8" t="s">
        <v>349</v>
      </c>
      <c r="G112" s="8" t="s">
        <v>16</v>
      </c>
      <c r="H112" s="14" t="s">
        <v>345</v>
      </c>
      <c r="K112" s="6" t="s">
        <v>342</v>
      </c>
    </row>
    <row r="113">
      <c r="A113" s="6">
        <v>112.0</v>
      </c>
      <c r="B113" s="7">
        <v>44192.0</v>
      </c>
      <c r="C113" s="8" t="s">
        <v>9</v>
      </c>
      <c r="D113" s="8" t="s">
        <v>350</v>
      </c>
      <c r="E113" s="11">
        <f>+919422168364</f>
        <v>919422168364</v>
      </c>
      <c r="F113" s="8" t="s">
        <v>351</v>
      </c>
      <c r="G113" s="8" t="s">
        <v>16</v>
      </c>
      <c r="H113" s="14" t="s">
        <v>352</v>
      </c>
      <c r="K113" s="6" t="s">
        <v>353</v>
      </c>
    </row>
    <row r="114">
      <c r="A114" s="6">
        <v>113.0</v>
      </c>
      <c r="B114" s="7">
        <v>44192.0</v>
      </c>
      <c r="C114" s="8" t="s">
        <v>9</v>
      </c>
      <c r="D114" s="8" t="s">
        <v>354</v>
      </c>
      <c r="E114" s="11">
        <f>+919225835678</f>
        <v>919225835678</v>
      </c>
      <c r="F114" s="8" t="s">
        <v>355</v>
      </c>
      <c r="G114" s="8" t="s">
        <v>356</v>
      </c>
      <c r="H114" s="14" t="s">
        <v>357</v>
      </c>
      <c r="K114" s="6" t="s">
        <v>353</v>
      </c>
    </row>
    <row r="115">
      <c r="A115" s="6">
        <v>114.0</v>
      </c>
      <c r="B115" s="7">
        <v>44192.0</v>
      </c>
      <c r="C115" s="8" t="s">
        <v>9</v>
      </c>
      <c r="D115" s="8" t="s">
        <v>358</v>
      </c>
      <c r="E115" s="11">
        <f>+917058041398</f>
        <v>917058041398</v>
      </c>
      <c r="F115" s="8" t="s">
        <v>359</v>
      </c>
      <c r="G115" s="8" t="s">
        <v>16</v>
      </c>
      <c r="H115" s="14" t="s">
        <v>360</v>
      </c>
      <c r="K115" s="6" t="s">
        <v>361</v>
      </c>
    </row>
    <row r="116">
      <c r="A116" s="6">
        <v>115.0</v>
      </c>
      <c r="B116" s="7">
        <v>44192.0</v>
      </c>
      <c r="C116" s="8" t="s">
        <v>9</v>
      </c>
      <c r="D116" s="8" t="s">
        <v>362</v>
      </c>
      <c r="E116" s="11">
        <f>+919595682442</f>
        <v>919595682442</v>
      </c>
      <c r="F116" s="8" t="s">
        <v>363</v>
      </c>
      <c r="G116" s="8" t="s">
        <v>364</v>
      </c>
      <c r="H116" s="14" t="s">
        <v>365</v>
      </c>
      <c r="K116" s="6" t="s">
        <v>361</v>
      </c>
    </row>
    <row r="117">
      <c r="A117" s="6">
        <v>116.0</v>
      </c>
      <c r="B117" s="7">
        <v>44192.0</v>
      </c>
      <c r="C117" s="8" t="s">
        <v>18</v>
      </c>
      <c r="D117" s="8" t="s">
        <v>366</v>
      </c>
      <c r="E117" s="11">
        <f>+918983777924</f>
        <v>918983777924</v>
      </c>
      <c r="F117" s="8" t="s">
        <v>367</v>
      </c>
      <c r="G117" s="8" t="s">
        <v>16</v>
      </c>
      <c r="H117" s="14" t="s">
        <v>277</v>
      </c>
      <c r="K117" s="6" t="s">
        <v>361</v>
      </c>
    </row>
    <row r="118">
      <c r="A118" s="6">
        <v>117.0</v>
      </c>
      <c r="B118" s="7">
        <v>44192.0</v>
      </c>
      <c r="C118" s="8" t="s">
        <v>22</v>
      </c>
      <c r="D118" s="8" t="s">
        <v>368</v>
      </c>
      <c r="E118" s="11">
        <f>+917350334190</f>
        <v>917350334190</v>
      </c>
      <c r="F118" s="8" t="s">
        <v>369</v>
      </c>
      <c r="G118" s="8" t="s">
        <v>16</v>
      </c>
      <c r="H118" s="14" t="s">
        <v>370</v>
      </c>
      <c r="K118" s="6" t="s">
        <v>361</v>
      </c>
    </row>
    <row r="119">
      <c r="A119" s="6">
        <v>118.0</v>
      </c>
      <c r="B119" s="7">
        <v>44193.0</v>
      </c>
      <c r="C119" s="8" t="s">
        <v>9</v>
      </c>
      <c r="D119" s="8" t="s">
        <v>371</v>
      </c>
      <c r="E119" s="11">
        <f>+919422296497</f>
        <v>919422296497</v>
      </c>
      <c r="F119" s="8" t="s">
        <v>372</v>
      </c>
      <c r="G119" s="8" t="s">
        <v>16</v>
      </c>
      <c r="H119" s="14" t="s">
        <v>373</v>
      </c>
      <c r="K119" s="6" t="s">
        <v>361</v>
      </c>
    </row>
    <row r="120">
      <c r="A120" s="6">
        <v>119.0</v>
      </c>
      <c r="B120" s="7">
        <v>44193.0</v>
      </c>
      <c r="C120" s="8" t="s">
        <v>18</v>
      </c>
      <c r="D120" s="8" t="s">
        <v>374</v>
      </c>
      <c r="E120" s="11">
        <f>+917588626422</f>
        <v>917588626422</v>
      </c>
      <c r="F120" s="8" t="s">
        <v>375</v>
      </c>
      <c r="G120" s="8" t="s">
        <v>16</v>
      </c>
      <c r="H120" s="14" t="s">
        <v>376</v>
      </c>
      <c r="K120" s="6" t="s">
        <v>361</v>
      </c>
    </row>
    <row r="121">
      <c r="A121" s="6">
        <v>120.0</v>
      </c>
      <c r="B121" s="7">
        <v>44193.0</v>
      </c>
      <c r="C121" s="8" t="s">
        <v>22</v>
      </c>
      <c r="D121" s="8" t="s">
        <v>377</v>
      </c>
      <c r="E121" s="11">
        <f>+918600379136</f>
        <v>918600379136</v>
      </c>
      <c r="F121" s="8" t="s">
        <v>378</v>
      </c>
      <c r="G121" s="8" t="s">
        <v>16</v>
      </c>
      <c r="H121" s="14" t="s">
        <v>379</v>
      </c>
      <c r="K121" s="6" t="s">
        <v>361</v>
      </c>
    </row>
    <row r="122">
      <c r="A122" s="6">
        <v>121.0</v>
      </c>
      <c r="B122" s="7">
        <v>44193.0</v>
      </c>
      <c r="C122" s="8" t="s">
        <v>22</v>
      </c>
      <c r="D122" s="8" t="s">
        <v>380</v>
      </c>
      <c r="E122" s="11">
        <f>+917698093399</f>
        <v>917698093399</v>
      </c>
      <c r="F122" s="8" t="s">
        <v>381</v>
      </c>
      <c r="G122" s="8" t="s">
        <v>12</v>
      </c>
      <c r="H122" s="14" t="s">
        <v>382</v>
      </c>
      <c r="K122" s="6" t="s">
        <v>353</v>
      </c>
    </row>
    <row r="123">
      <c r="A123" s="6">
        <v>122.0</v>
      </c>
      <c r="B123" s="7">
        <v>44193.0</v>
      </c>
      <c r="C123" s="8" t="s">
        <v>22</v>
      </c>
      <c r="D123" s="8" t="s">
        <v>383</v>
      </c>
      <c r="E123" s="11">
        <f>+919881989917</f>
        <v>919881989917</v>
      </c>
      <c r="F123" s="8" t="s">
        <v>384</v>
      </c>
      <c r="G123" s="8" t="s">
        <v>16</v>
      </c>
      <c r="H123" s="14" t="s">
        <v>385</v>
      </c>
      <c r="K123" s="6" t="s">
        <v>353</v>
      </c>
    </row>
    <row r="124">
      <c r="A124" s="6">
        <v>123.0</v>
      </c>
      <c r="B124" s="7">
        <v>44193.0</v>
      </c>
      <c r="C124" s="8" t="s">
        <v>9</v>
      </c>
      <c r="D124" s="8" t="s">
        <v>386</v>
      </c>
      <c r="E124" s="11">
        <f>+918446472384</f>
        <v>918446472384</v>
      </c>
      <c r="F124" s="8" t="s">
        <v>387</v>
      </c>
      <c r="G124" s="8" t="s">
        <v>16</v>
      </c>
      <c r="H124" s="14" t="s">
        <v>388</v>
      </c>
      <c r="K124" s="6" t="s">
        <v>353</v>
      </c>
    </row>
    <row r="125">
      <c r="A125" s="6">
        <v>124.0</v>
      </c>
      <c r="B125" s="7">
        <v>44193.0</v>
      </c>
      <c r="C125" s="8" t="s">
        <v>22</v>
      </c>
      <c r="D125" s="8" t="s">
        <v>389</v>
      </c>
      <c r="E125" s="11">
        <f>+918275021388</f>
        <v>918275021388</v>
      </c>
      <c r="F125" s="8" t="s">
        <v>390</v>
      </c>
      <c r="G125" s="8" t="s">
        <v>391</v>
      </c>
      <c r="H125" s="14" t="s">
        <v>263</v>
      </c>
      <c r="K125" s="6" t="s">
        <v>353</v>
      </c>
    </row>
    <row r="126">
      <c r="A126" s="6">
        <v>125.0</v>
      </c>
      <c r="B126" s="7">
        <v>44194.0</v>
      </c>
      <c r="C126" s="8" t="s">
        <v>22</v>
      </c>
      <c r="D126" s="8" t="s">
        <v>392</v>
      </c>
      <c r="E126" s="11">
        <f>+919602109706</f>
        <v>919602109706</v>
      </c>
      <c r="F126" s="8" t="s">
        <v>393</v>
      </c>
      <c r="G126" s="8" t="s">
        <v>12</v>
      </c>
      <c r="H126" s="14" t="s">
        <v>345</v>
      </c>
      <c r="K126" s="6" t="s">
        <v>342</v>
      </c>
    </row>
    <row r="127">
      <c r="A127" s="6">
        <v>126.0</v>
      </c>
      <c r="B127" s="7">
        <v>44194.0</v>
      </c>
      <c r="C127" s="8" t="s">
        <v>9</v>
      </c>
      <c r="D127" s="8" t="s">
        <v>394</v>
      </c>
      <c r="E127" s="11">
        <f>+917038184250</f>
        <v>917038184250</v>
      </c>
      <c r="F127" s="8" t="s">
        <v>395</v>
      </c>
      <c r="G127" s="8" t="s">
        <v>396</v>
      </c>
      <c r="H127" s="14" t="s">
        <v>345</v>
      </c>
      <c r="K127" s="6" t="s">
        <v>342</v>
      </c>
    </row>
    <row r="128">
      <c r="A128" s="6">
        <v>127.0</v>
      </c>
      <c r="B128" s="7">
        <v>44194.0</v>
      </c>
      <c r="C128" s="8" t="s">
        <v>22</v>
      </c>
      <c r="D128" s="8" t="s">
        <v>397</v>
      </c>
      <c r="E128" s="11">
        <f>+919922957394</f>
        <v>919922957394</v>
      </c>
      <c r="F128" s="8" t="s">
        <v>398</v>
      </c>
      <c r="G128" s="8" t="s">
        <v>16</v>
      </c>
      <c r="H128" s="14" t="s">
        <v>345</v>
      </c>
      <c r="K128" s="6" t="s">
        <v>342</v>
      </c>
    </row>
    <row r="129">
      <c r="A129" s="6">
        <v>128.0</v>
      </c>
      <c r="B129" s="7">
        <v>44194.0</v>
      </c>
      <c r="C129" s="8" t="s">
        <v>9</v>
      </c>
      <c r="D129" s="8" t="s">
        <v>399</v>
      </c>
      <c r="E129" s="11">
        <f>+918087246708</f>
        <v>918087246708</v>
      </c>
      <c r="F129" s="8" t="s">
        <v>400</v>
      </c>
      <c r="G129" s="8" t="s">
        <v>16</v>
      </c>
      <c r="H129" s="14" t="s">
        <v>401</v>
      </c>
      <c r="K129" s="6" t="s">
        <v>353</v>
      </c>
    </row>
    <row r="130">
      <c r="A130" s="6">
        <v>129.0</v>
      </c>
      <c r="B130" s="7">
        <v>44194.0</v>
      </c>
      <c r="C130" s="8" t="s">
        <v>9</v>
      </c>
      <c r="D130" s="8" t="s">
        <v>402</v>
      </c>
      <c r="E130" s="11">
        <f>+918830681798</f>
        <v>918830681798</v>
      </c>
      <c r="F130" s="8" t="s">
        <v>403</v>
      </c>
      <c r="G130" s="8" t="s">
        <v>16</v>
      </c>
      <c r="H130" s="14" t="s">
        <v>404</v>
      </c>
      <c r="K130" s="6" t="s">
        <v>353</v>
      </c>
    </row>
    <row r="131">
      <c r="A131" s="6">
        <v>130.0</v>
      </c>
      <c r="B131" s="7">
        <v>44194.0</v>
      </c>
      <c r="C131" s="8" t="s">
        <v>18</v>
      </c>
      <c r="D131" s="8" t="s">
        <v>405</v>
      </c>
      <c r="E131" s="11">
        <f>+918446336286</f>
        <v>918446336286</v>
      </c>
      <c r="F131" s="8" t="s">
        <v>406</v>
      </c>
      <c r="G131" s="8" t="s">
        <v>16</v>
      </c>
      <c r="H131" s="14" t="s">
        <v>407</v>
      </c>
      <c r="K131" s="6" t="s">
        <v>361</v>
      </c>
    </row>
    <row r="132">
      <c r="A132" s="6">
        <v>131.0</v>
      </c>
      <c r="B132" s="7">
        <v>44194.0</v>
      </c>
      <c r="C132" s="8" t="s">
        <v>22</v>
      </c>
      <c r="D132" s="8" t="s">
        <v>408</v>
      </c>
      <c r="E132" s="11">
        <f>+918888851127</f>
        <v>918888851127</v>
      </c>
      <c r="F132" s="8" t="s">
        <v>409</v>
      </c>
      <c r="G132" s="8" t="s">
        <v>16</v>
      </c>
      <c r="H132" s="14" t="s">
        <v>410</v>
      </c>
      <c r="K132" s="6" t="s">
        <v>361</v>
      </c>
    </row>
    <row r="133">
      <c r="A133" s="6">
        <v>132.0</v>
      </c>
      <c r="B133" s="7">
        <v>44195.0</v>
      </c>
      <c r="C133" s="8" t="s">
        <v>9</v>
      </c>
      <c r="D133" s="8" t="s">
        <v>411</v>
      </c>
      <c r="E133" s="9">
        <v>8.605740503E9</v>
      </c>
      <c r="F133" s="8" t="s">
        <v>412</v>
      </c>
      <c r="G133" s="8" t="s">
        <v>16</v>
      </c>
      <c r="H133" s="14" t="s">
        <v>413</v>
      </c>
      <c r="K133" s="6" t="s">
        <v>414</v>
      </c>
    </row>
    <row r="134">
      <c r="A134" s="6">
        <v>133.0</v>
      </c>
      <c r="B134" s="7">
        <v>44195.0</v>
      </c>
      <c r="C134" s="8" t="s">
        <v>9</v>
      </c>
      <c r="D134" s="8" t="s">
        <v>415</v>
      </c>
      <c r="E134" s="11">
        <f>+91998562356</f>
        <v>91998562356</v>
      </c>
      <c r="F134" s="8" t="s">
        <v>416</v>
      </c>
      <c r="G134" s="8" t="s">
        <v>16</v>
      </c>
      <c r="H134" s="14" t="s">
        <v>345</v>
      </c>
      <c r="K134" s="6" t="s">
        <v>414</v>
      </c>
    </row>
    <row r="135">
      <c r="A135" s="6">
        <v>134.0</v>
      </c>
      <c r="B135" s="7">
        <v>44195.0</v>
      </c>
      <c r="C135" s="8" t="s">
        <v>18</v>
      </c>
      <c r="D135" s="8" t="s">
        <v>417</v>
      </c>
      <c r="E135" s="11">
        <f>+917276635470</f>
        <v>917276635470</v>
      </c>
      <c r="F135" s="8" t="s">
        <v>418</v>
      </c>
      <c r="G135" s="8" t="s">
        <v>16</v>
      </c>
      <c r="H135" s="14" t="s">
        <v>345</v>
      </c>
      <c r="K135" s="6" t="s">
        <v>419</v>
      </c>
    </row>
    <row r="136">
      <c r="A136" s="6">
        <v>135.0</v>
      </c>
      <c r="B136" s="7">
        <v>44195.0</v>
      </c>
      <c r="C136" s="8" t="s">
        <v>9</v>
      </c>
      <c r="D136" s="8" t="s">
        <v>420</v>
      </c>
      <c r="E136" s="11">
        <f>+917709956691</f>
        <v>917709956691</v>
      </c>
      <c r="F136" s="8" t="s">
        <v>421</v>
      </c>
      <c r="G136" s="8" t="s">
        <v>16</v>
      </c>
      <c r="H136" s="14" t="s">
        <v>422</v>
      </c>
      <c r="K136" s="6" t="s">
        <v>419</v>
      </c>
    </row>
    <row r="137">
      <c r="A137" s="6">
        <v>136.0</v>
      </c>
      <c r="B137" s="7">
        <v>44195.0</v>
      </c>
      <c r="C137" s="8" t="s">
        <v>18</v>
      </c>
      <c r="D137" s="8" t="s">
        <v>423</v>
      </c>
      <c r="E137" s="9">
        <v>9.762569325E9</v>
      </c>
      <c r="F137" s="8" t="s">
        <v>424</v>
      </c>
      <c r="G137" s="8" t="s">
        <v>16</v>
      </c>
      <c r="H137" s="14" t="s">
        <v>422</v>
      </c>
      <c r="K137" s="6" t="s">
        <v>419</v>
      </c>
    </row>
    <row r="138">
      <c r="A138" s="6">
        <v>137.0</v>
      </c>
      <c r="B138" s="7">
        <v>44195.0</v>
      </c>
      <c r="C138" s="8" t="s">
        <v>22</v>
      </c>
      <c r="D138" s="8" t="s">
        <v>425</v>
      </c>
      <c r="E138" s="11">
        <f>+919665717334</f>
        <v>919665717334</v>
      </c>
      <c r="F138" s="8" t="s">
        <v>426</v>
      </c>
      <c r="G138" s="8" t="s">
        <v>16</v>
      </c>
      <c r="H138" s="14" t="s">
        <v>427</v>
      </c>
      <c r="K138" s="6" t="s">
        <v>353</v>
      </c>
    </row>
    <row r="139">
      <c r="A139" s="6">
        <v>138.0</v>
      </c>
      <c r="B139" s="7">
        <v>44195.0</v>
      </c>
      <c r="C139" s="8" t="s">
        <v>22</v>
      </c>
      <c r="D139" s="8" t="s">
        <v>428</v>
      </c>
      <c r="E139" s="11">
        <f>+919168980888</f>
        <v>919168980888</v>
      </c>
      <c r="F139" s="8" t="s">
        <v>429</v>
      </c>
      <c r="G139" s="8" t="s">
        <v>16</v>
      </c>
      <c r="H139" s="15"/>
      <c r="K139" s="6" t="s">
        <v>353</v>
      </c>
    </row>
    <row r="140">
      <c r="A140" s="6">
        <v>139.0</v>
      </c>
      <c r="B140" s="7">
        <v>44195.0</v>
      </c>
      <c r="C140" s="8" t="s">
        <v>9</v>
      </c>
      <c r="D140" s="8" t="s">
        <v>430</v>
      </c>
      <c r="E140" s="11">
        <f>+919860691441</f>
        <v>919860691441</v>
      </c>
      <c r="F140" s="8" t="s">
        <v>431</v>
      </c>
      <c r="G140" s="8" t="s">
        <v>16</v>
      </c>
      <c r="H140" s="14" t="s">
        <v>427</v>
      </c>
      <c r="K140" s="6" t="s">
        <v>353</v>
      </c>
    </row>
    <row r="141">
      <c r="A141" s="6">
        <v>140.0</v>
      </c>
      <c r="B141" s="7">
        <v>44195.0</v>
      </c>
      <c r="C141" s="8" t="s">
        <v>22</v>
      </c>
      <c r="D141" s="8" t="s">
        <v>432</v>
      </c>
      <c r="E141" s="11">
        <f>+918275273056</f>
        <v>918275273056</v>
      </c>
      <c r="F141" s="8" t="s">
        <v>433</v>
      </c>
      <c r="G141" s="8" t="s">
        <v>16</v>
      </c>
      <c r="H141" s="14" t="s">
        <v>345</v>
      </c>
      <c r="K141" s="6" t="s">
        <v>342</v>
      </c>
    </row>
    <row r="142">
      <c r="A142" s="6">
        <v>141.0</v>
      </c>
      <c r="B142" s="7">
        <v>44195.0</v>
      </c>
      <c r="C142" s="8" t="s">
        <v>18</v>
      </c>
      <c r="D142" s="8" t="s">
        <v>434</v>
      </c>
      <c r="E142" s="11">
        <f>+918103110021</f>
        <v>918103110021</v>
      </c>
      <c r="F142" s="8" t="s">
        <v>435</v>
      </c>
      <c r="G142" s="8" t="s">
        <v>16</v>
      </c>
      <c r="H142" s="14" t="s">
        <v>345</v>
      </c>
      <c r="K142" s="6" t="s">
        <v>342</v>
      </c>
    </row>
    <row r="143">
      <c r="A143" s="6">
        <v>142.0</v>
      </c>
      <c r="B143" s="7">
        <v>44195.0</v>
      </c>
      <c r="C143" s="8" t="s">
        <v>18</v>
      </c>
      <c r="D143" s="8" t="s">
        <v>436</v>
      </c>
      <c r="E143" s="11">
        <f>+919920911022</f>
        <v>919920911022</v>
      </c>
      <c r="F143" s="8" t="s">
        <v>437</v>
      </c>
      <c r="G143" s="8" t="s">
        <v>16</v>
      </c>
      <c r="H143" s="14" t="s">
        <v>345</v>
      </c>
      <c r="K143" s="6" t="s">
        <v>342</v>
      </c>
    </row>
    <row r="144">
      <c r="A144" s="6">
        <v>143.0</v>
      </c>
      <c r="B144" s="7"/>
      <c r="C144" s="8"/>
      <c r="D144" s="8"/>
      <c r="E144" s="11"/>
      <c r="F144" s="8"/>
      <c r="G144" s="8"/>
      <c r="H144" s="15"/>
    </row>
    <row r="145">
      <c r="A145" s="6">
        <v>144.0</v>
      </c>
      <c r="H145" s="15"/>
    </row>
    <row r="146">
      <c r="H146" s="15"/>
    </row>
    <row r="147">
      <c r="H147" s="15"/>
    </row>
    <row r="148">
      <c r="H148" s="15"/>
    </row>
    <row r="149">
      <c r="H149" s="15"/>
    </row>
    <row r="150">
      <c r="H150" s="15"/>
    </row>
    <row r="151">
      <c r="H151" s="15"/>
    </row>
    <row r="152">
      <c r="H152" s="15"/>
    </row>
    <row r="153">
      <c r="H153" s="15"/>
    </row>
    <row r="154">
      <c r="H154" s="15"/>
    </row>
    <row r="155">
      <c r="H155" s="15"/>
    </row>
    <row r="156">
      <c r="H156" s="15"/>
    </row>
    <row r="157">
      <c r="H157" s="15"/>
    </row>
    <row r="158">
      <c r="H158" s="15"/>
    </row>
    <row r="159">
      <c r="H159" s="15"/>
    </row>
    <row r="160">
      <c r="H160" s="15"/>
    </row>
    <row r="161">
      <c r="H161" s="15"/>
    </row>
    <row r="162">
      <c r="H162" s="15"/>
    </row>
    <row r="163">
      <c r="H163" s="15"/>
    </row>
    <row r="164">
      <c r="H164" s="15"/>
    </row>
    <row r="165">
      <c r="H165" s="15"/>
    </row>
    <row r="166">
      <c r="H166" s="15"/>
    </row>
    <row r="167">
      <c r="H167" s="15"/>
    </row>
    <row r="168">
      <c r="H168" s="15"/>
    </row>
    <row r="169">
      <c r="H169" s="15"/>
    </row>
    <row r="170">
      <c r="H170" s="15"/>
    </row>
    <row r="171">
      <c r="H171" s="15"/>
    </row>
    <row r="172">
      <c r="H172" s="15"/>
    </row>
    <row r="173">
      <c r="H173" s="15"/>
    </row>
    <row r="174">
      <c r="H174" s="15"/>
    </row>
    <row r="175">
      <c r="H175" s="15"/>
    </row>
    <row r="176">
      <c r="H176" s="15"/>
    </row>
    <row r="177">
      <c r="H177" s="15"/>
    </row>
    <row r="178">
      <c r="H178" s="15"/>
    </row>
    <row r="179">
      <c r="H179" s="15"/>
    </row>
    <row r="180">
      <c r="H180" s="15"/>
    </row>
    <row r="181">
      <c r="H181" s="15"/>
    </row>
    <row r="182">
      <c r="H182" s="15"/>
    </row>
    <row r="183">
      <c r="H183" s="15"/>
    </row>
    <row r="184">
      <c r="H184" s="15"/>
    </row>
    <row r="185">
      <c r="H185" s="15"/>
    </row>
    <row r="186">
      <c r="H186" s="15"/>
    </row>
    <row r="187">
      <c r="H187" s="15"/>
    </row>
    <row r="188">
      <c r="H188" s="15"/>
    </row>
    <row r="189">
      <c r="H189" s="15"/>
    </row>
    <row r="190">
      <c r="H190" s="15"/>
    </row>
    <row r="191">
      <c r="H191" s="15"/>
    </row>
    <row r="192">
      <c r="H192" s="15"/>
    </row>
    <row r="193">
      <c r="H193" s="15"/>
    </row>
    <row r="194">
      <c r="H194" s="15"/>
    </row>
    <row r="195">
      <c r="H195" s="15"/>
    </row>
    <row r="196">
      <c r="H196" s="15"/>
    </row>
    <row r="197">
      <c r="H197" s="15"/>
    </row>
    <row r="198">
      <c r="H198" s="15"/>
    </row>
    <row r="199">
      <c r="H199" s="15"/>
    </row>
    <row r="200">
      <c r="H200" s="15"/>
    </row>
    <row r="201">
      <c r="H201" s="15"/>
    </row>
    <row r="202">
      <c r="H202" s="15"/>
    </row>
    <row r="203">
      <c r="H203" s="15"/>
    </row>
    <row r="204">
      <c r="H204" s="15"/>
    </row>
    <row r="205">
      <c r="H205" s="15"/>
    </row>
    <row r="206">
      <c r="H206" s="15"/>
    </row>
    <row r="207">
      <c r="H207" s="15"/>
    </row>
    <row r="208">
      <c r="H208" s="15"/>
    </row>
    <row r="209">
      <c r="H209" s="15"/>
    </row>
    <row r="210">
      <c r="H210" s="15"/>
    </row>
    <row r="211">
      <c r="H211" s="15"/>
    </row>
    <row r="212">
      <c r="H212" s="15"/>
    </row>
    <row r="213">
      <c r="H213" s="15"/>
    </row>
    <row r="214">
      <c r="H214" s="15"/>
    </row>
    <row r="215">
      <c r="H215" s="15"/>
    </row>
    <row r="216">
      <c r="H216" s="15"/>
    </row>
    <row r="217">
      <c r="H217" s="15"/>
    </row>
    <row r="218">
      <c r="H218" s="15"/>
    </row>
    <row r="219">
      <c r="H219" s="15"/>
    </row>
    <row r="220">
      <c r="H220" s="15"/>
    </row>
    <row r="221">
      <c r="H221" s="15"/>
    </row>
    <row r="222">
      <c r="H222" s="15"/>
    </row>
    <row r="223">
      <c r="H223" s="15"/>
    </row>
    <row r="224">
      <c r="H224" s="15"/>
    </row>
    <row r="225">
      <c r="H225" s="15"/>
    </row>
    <row r="226">
      <c r="H226" s="15"/>
    </row>
    <row r="227">
      <c r="H227" s="15"/>
    </row>
    <row r="228">
      <c r="H228" s="15"/>
    </row>
    <row r="229">
      <c r="H229" s="15"/>
    </row>
    <row r="230">
      <c r="H230" s="15"/>
    </row>
    <row r="231">
      <c r="H231" s="15"/>
    </row>
    <row r="232">
      <c r="H232" s="15"/>
    </row>
    <row r="233">
      <c r="H233" s="15"/>
    </row>
    <row r="234">
      <c r="H234" s="15"/>
    </row>
    <row r="235">
      <c r="H235" s="15"/>
    </row>
    <row r="236">
      <c r="H236" s="15"/>
    </row>
    <row r="237">
      <c r="H237" s="15"/>
    </row>
    <row r="238">
      <c r="H238" s="15"/>
    </row>
    <row r="239">
      <c r="H239" s="15"/>
    </row>
    <row r="240">
      <c r="H240" s="15"/>
    </row>
    <row r="241">
      <c r="H241" s="15"/>
    </row>
    <row r="242">
      <c r="H242" s="15"/>
    </row>
    <row r="243">
      <c r="H243" s="15"/>
    </row>
    <row r="244">
      <c r="H244" s="15"/>
    </row>
    <row r="245">
      <c r="H245" s="15"/>
    </row>
    <row r="246">
      <c r="H246" s="15"/>
    </row>
    <row r="247">
      <c r="H247" s="15"/>
    </row>
    <row r="248">
      <c r="H248" s="15"/>
    </row>
    <row r="249">
      <c r="H249" s="15"/>
    </row>
    <row r="250">
      <c r="H250" s="15"/>
    </row>
    <row r="251">
      <c r="H251" s="15"/>
    </row>
    <row r="252">
      <c r="H252" s="15"/>
    </row>
    <row r="253">
      <c r="H253" s="15"/>
    </row>
    <row r="254">
      <c r="H254" s="15"/>
    </row>
    <row r="255">
      <c r="H255" s="15"/>
    </row>
    <row r="256">
      <c r="H256" s="15"/>
    </row>
    <row r="257">
      <c r="H257" s="15"/>
    </row>
    <row r="258">
      <c r="H258" s="15"/>
    </row>
    <row r="259">
      <c r="H259" s="15"/>
    </row>
    <row r="260">
      <c r="H260" s="15"/>
    </row>
    <row r="261">
      <c r="H261" s="15"/>
    </row>
    <row r="262">
      <c r="H262" s="15"/>
    </row>
    <row r="263">
      <c r="H263" s="15"/>
    </row>
    <row r="264">
      <c r="H264" s="15"/>
    </row>
    <row r="265">
      <c r="H265" s="15"/>
    </row>
    <row r="266">
      <c r="H266" s="15"/>
    </row>
    <row r="267">
      <c r="H267" s="15"/>
    </row>
    <row r="268">
      <c r="H268" s="15"/>
    </row>
    <row r="269">
      <c r="H269" s="15"/>
    </row>
    <row r="270">
      <c r="H270" s="15"/>
    </row>
    <row r="271">
      <c r="H271" s="15"/>
    </row>
    <row r="272">
      <c r="H272" s="15"/>
    </row>
    <row r="273">
      <c r="H273" s="15"/>
    </row>
    <row r="274">
      <c r="H274" s="15"/>
    </row>
    <row r="275">
      <c r="H275" s="15"/>
    </row>
    <row r="276">
      <c r="H276" s="15"/>
    </row>
    <row r="277">
      <c r="H277" s="15"/>
    </row>
    <row r="278">
      <c r="H278" s="15"/>
    </row>
    <row r="279">
      <c r="H279" s="15"/>
    </row>
    <row r="280">
      <c r="H280" s="15"/>
    </row>
    <row r="281">
      <c r="H281" s="15"/>
    </row>
    <row r="282">
      <c r="H282" s="15"/>
    </row>
    <row r="283">
      <c r="H283" s="15"/>
    </row>
    <row r="284">
      <c r="H284" s="15"/>
    </row>
    <row r="285">
      <c r="H285" s="15"/>
    </row>
    <row r="286">
      <c r="H286" s="15"/>
    </row>
    <row r="287">
      <c r="H287" s="15"/>
    </row>
    <row r="288">
      <c r="H288" s="15"/>
    </row>
    <row r="289">
      <c r="H289" s="15"/>
    </row>
    <row r="290">
      <c r="H290" s="15"/>
    </row>
    <row r="291">
      <c r="H291" s="15"/>
    </row>
    <row r="292">
      <c r="H292" s="15"/>
    </row>
    <row r="293">
      <c r="H293" s="15"/>
    </row>
    <row r="294">
      <c r="H294" s="15"/>
    </row>
    <row r="295">
      <c r="H295" s="15"/>
    </row>
    <row r="296">
      <c r="H296" s="15"/>
    </row>
    <row r="297">
      <c r="H297" s="15"/>
    </row>
    <row r="298">
      <c r="H298" s="15"/>
    </row>
    <row r="299">
      <c r="H299" s="15"/>
    </row>
    <row r="300">
      <c r="H300" s="15"/>
    </row>
    <row r="301">
      <c r="H301" s="15"/>
    </row>
    <row r="302">
      <c r="H302" s="15"/>
    </row>
    <row r="303">
      <c r="H303" s="15"/>
    </row>
    <row r="304">
      <c r="H304" s="15"/>
    </row>
    <row r="305">
      <c r="H305" s="15"/>
    </row>
    <row r="306">
      <c r="H306" s="15"/>
    </row>
    <row r="307">
      <c r="H307" s="15"/>
    </row>
    <row r="308">
      <c r="H308" s="15"/>
    </row>
    <row r="309">
      <c r="H309" s="15"/>
    </row>
    <row r="310">
      <c r="H310" s="15"/>
    </row>
    <row r="311">
      <c r="H311" s="15"/>
    </row>
    <row r="312">
      <c r="H312" s="15"/>
    </row>
    <row r="313">
      <c r="H313" s="15"/>
    </row>
    <row r="314">
      <c r="H314" s="15"/>
    </row>
    <row r="315">
      <c r="H315" s="15"/>
    </row>
    <row r="316">
      <c r="H316" s="15"/>
    </row>
    <row r="317">
      <c r="H317" s="15"/>
    </row>
    <row r="318">
      <c r="H318" s="15"/>
    </row>
    <row r="319">
      <c r="H319" s="15"/>
    </row>
    <row r="320">
      <c r="H320" s="15"/>
    </row>
    <row r="321">
      <c r="H321" s="15"/>
    </row>
    <row r="322">
      <c r="H322" s="15"/>
    </row>
    <row r="323">
      <c r="H323" s="15"/>
    </row>
    <row r="324">
      <c r="H324" s="15"/>
    </row>
    <row r="325">
      <c r="H325" s="15"/>
    </row>
    <row r="326">
      <c r="H326" s="15"/>
    </row>
    <row r="327">
      <c r="H327" s="15"/>
    </row>
    <row r="328">
      <c r="H328" s="15"/>
    </row>
    <row r="329">
      <c r="H329" s="15"/>
    </row>
    <row r="330">
      <c r="H330" s="15"/>
    </row>
    <row r="331">
      <c r="H331" s="15"/>
    </row>
    <row r="332">
      <c r="H332" s="15"/>
    </row>
    <row r="333">
      <c r="H333" s="15"/>
    </row>
    <row r="334">
      <c r="H334" s="15"/>
    </row>
    <row r="335">
      <c r="H335" s="15"/>
    </row>
    <row r="336">
      <c r="H336" s="15"/>
    </row>
    <row r="337">
      <c r="H337" s="15"/>
    </row>
    <row r="338">
      <c r="H338" s="15"/>
    </row>
    <row r="339">
      <c r="H339" s="15"/>
    </row>
    <row r="340">
      <c r="H340" s="15"/>
    </row>
    <row r="341">
      <c r="H341" s="15"/>
    </row>
    <row r="342">
      <c r="H342" s="15"/>
    </row>
    <row r="343">
      <c r="H343" s="15"/>
    </row>
    <row r="344">
      <c r="H344" s="15"/>
    </row>
    <row r="345">
      <c r="H345" s="15"/>
    </row>
    <row r="346">
      <c r="H346" s="15"/>
    </row>
    <row r="347">
      <c r="H347" s="15"/>
    </row>
    <row r="348">
      <c r="H348" s="15"/>
    </row>
    <row r="349">
      <c r="H349" s="15"/>
    </row>
    <row r="350">
      <c r="H350" s="15"/>
    </row>
    <row r="351">
      <c r="H351" s="15"/>
    </row>
    <row r="352">
      <c r="H352" s="15"/>
    </row>
    <row r="353">
      <c r="H353" s="15"/>
    </row>
    <row r="354">
      <c r="H354" s="15"/>
    </row>
    <row r="355">
      <c r="H355" s="15"/>
    </row>
    <row r="356">
      <c r="H356" s="15"/>
    </row>
    <row r="357">
      <c r="H357" s="15"/>
    </row>
    <row r="358">
      <c r="H358" s="15"/>
    </row>
    <row r="359">
      <c r="H359" s="15"/>
    </row>
    <row r="360">
      <c r="H360" s="15"/>
    </row>
    <row r="361">
      <c r="H361" s="15"/>
    </row>
    <row r="362">
      <c r="H362" s="15"/>
    </row>
    <row r="363">
      <c r="H363" s="15"/>
    </row>
    <row r="364">
      <c r="H364" s="15"/>
    </row>
    <row r="365">
      <c r="H365" s="15"/>
    </row>
    <row r="366">
      <c r="H366" s="15"/>
    </row>
    <row r="367">
      <c r="H367" s="15"/>
    </row>
    <row r="368">
      <c r="H368" s="15"/>
    </row>
    <row r="369">
      <c r="H369" s="15"/>
    </row>
    <row r="370">
      <c r="H370" s="15"/>
    </row>
    <row r="371">
      <c r="H371" s="15"/>
    </row>
    <row r="372">
      <c r="H372" s="15"/>
    </row>
    <row r="373">
      <c r="H373" s="15"/>
    </row>
    <row r="374">
      <c r="H374" s="15"/>
    </row>
    <row r="375">
      <c r="H375" s="15"/>
    </row>
    <row r="376">
      <c r="H376" s="15"/>
    </row>
    <row r="377">
      <c r="H377" s="15"/>
    </row>
    <row r="378">
      <c r="H378" s="15"/>
    </row>
    <row r="379">
      <c r="H379" s="15"/>
    </row>
    <row r="380">
      <c r="H380" s="15"/>
    </row>
    <row r="381">
      <c r="H381" s="15"/>
    </row>
    <row r="382">
      <c r="H382" s="15"/>
    </row>
    <row r="383">
      <c r="H383" s="15"/>
    </row>
    <row r="384">
      <c r="H384" s="15"/>
    </row>
    <row r="385">
      <c r="H385" s="15"/>
    </row>
    <row r="386">
      <c r="H386" s="15"/>
    </row>
    <row r="387">
      <c r="H387" s="15"/>
    </row>
    <row r="388">
      <c r="H388" s="15"/>
    </row>
    <row r="389">
      <c r="H389" s="15"/>
    </row>
    <row r="390">
      <c r="H390" s="15"/>
    </row>
    <row r="391">
      <c r="H391" s="15"/>
    </row>
    <row r="392">
      <c r="H392" s="15"/>
    </row>
    <row r="393">
      <c r="H393" s="15"/>
    </row>
    <row r="394">
      <c r="H394" s="15"/>
    </row>
    <row r="395">
      <c r="H395" s="15"/>
    </row>
    <row r="396">
      <c r="H396" s="15"/>
    </row>
    <row r="397">
      <c r="H397" s="15"/>
    </row>
    <row r="398">
      <c r="H398" s="15"/>
    </row>
    <row r="399">
      <c r="H399" s="15"/>
    </row>
    <row r="400">
      <c r="H400" s="15"/>
    </row>
    <row r="401">
      <c r="H401" s="15"/>
    </row>
    <row r="402">
      <c r="H402" s="15"/>
    </row>
    <row r="403">
      <c r="H403" s="15"/>
    </row>
    <row r="404">
      <c r="H404" s="15"/>
    </row>
    <row r="405">
      <c r="H405" s="15"/>
    </row>
    <row r="406">
      <c r="H406" s="15"/>
    </row>
    <row r="407">
      <c r="H407" s="15"/>
    </row>
    <row r="408">
      <c r="H408" s="15"/>
    </row>
    <row r="409">
      <c r="H409" s="15"/>
    </row>
    <row r="410">
      <c r="H410" s="15"/>
    </row>
    <row r="411">
      <c r="H411" s="15"/>
    </row>
    <row r="412">
      <c r="H412" s="15"/>
    </row>
    <row r="413">
      <c r="H413" s="15"/>
    </row>
    <row r="414">
      <c r="H414" s="15"/>
    </row>
    <row r="415">
      <c r="H415" s="15"/>
    </row>
    <row r="416">
      <c r="H416" s="15"/>
    </row>
    <row r="417">
      <c r="H417" s="15"/>
    </row>
    <row r="418">
      <c r="H418" s="15"/>
    </row>
    <row r="419">
      <c r="H419" s="15"/>
    </row>
    <row r="420">
      <c r="H420" s="15"/>
    </row>
    <row r="421">
      <c r="H421" s="15"/>
    </row>
    <row r="422">
      <c r="H422" s="15"/>
    </row>
    <row r="423">
      <c r="H423" s="15"/>
    </row>
    <row r="424">
      <c r="H424" s="15"/>
    </row>
    <row r="425">
      <c r="H425" s="15"/>
    </row>
    <row r="426">
      <c r="H426" s="15"/>
    </row>
    <row r="427">
      <c r="H427" s="15"/>
    </row>
    <row r="428">
      <c r="H428" s="15"/>
    </row>
    <row r="429">
      <c r="H429" s="15"/>
    </row>
    <row r="430">
      <c r="H430" s="15"/>
    </row>
    <row r="431">
      <c r="H431" s="15"/>
    </row>
    <row r="432">
      <c r="H432" s="15"/>
    </row>
    <row r="433">
      <c r="H433" s="15"/>
    </row>
    <row r="434">
      <c r="H434" s="15"/>
    </row>
    <row r="435">
      <c r="H435" s="15"/>
    </row>
    <row r="436">
      <c r="H436" s="15"/>
    </row>
    <row r="437">
      <c r="H437" s="15"/>
    </row>
    <row r="438">
      <c r="H438" s="15"/>
    </row>
    <row r="439">
      <c r="H439" s="15"/>
    </row>
    <row r="440">
      <c r="H440" s="15"/>
    </row>
    <row r="441">
      <c r="H441" s="15"/>
    </row>
    <row r="442">
      <c r="H442" s="15"/>
    </row>
    <row r="443">
      <c r="H443" s="15"/>
    </row>
    <row r="444">
      <c r="H444" s="15"/>
    </row>
    <row r="445">
      <c r="H445" s="15"/>
    </row>
    <row r="446">
      <c r="H446" s="15"/>
    </row>
    <row r="447">
      <c r="H447" s="15"/>
    </row>
    <row r="448">
      <c r="H448" s="15"/>
    </row>
    <row r="449">
      <c r="H449" s="15"/>
    </row>
    <row r="450">
      <c r="H450" s="15"/>
    </row>
    <row r="451">
      <c r="H451" s="15"/>
    </row>
    <row r="452">
      <c r="H452" s="15"/>
    </row>
    <row r="453">
      <c r="H453" s="15"/>
    </row>
    <row r="454">
      <c r="H454" s="15"/>
    </row>
    <row r="455">
      <c r="H455" s="15"/>
    </row>
    <row r="456">
      <c r="H456" s="15"/>
    </row>
    <row r="457">
      <c r="H457" s="15"/>
    </row>
    <row r="458">
      <c r="H458" s="15"/>
    </row>
    <row r="459">
      <c r="H459" s="15"/>
    </row>
    <row r="460">
      <c r="H460" s="15"/>
    </row>
    <row r="461">
      <c r="H461" s="15"/>
    </row>
    <row r="462">
      <c r="H462" s="15"/>
    </row>
    <row r="463">
      <c r="H463" s="15"/>
    </row>
    <row r="464">
      <c r="H464" s="15"/>
    </row>
    <row r="465">
      <c r="H465" s="15"/>
    </row>
    <row r="466">
      <c r="H466" s="15"/>
    </row>
    <row r="467">
      <c r="H467" s="15"/>
    </row>
    <row r="468">
      <c r="H468" s="15"/>
    </row>
    <row r="469">
      <c r="H469" s="15"/>
    </row>
    <row r="470">
      <c r="H470" s="15"/>
    </row>
    <row r="471">
      <c r="H471" s="15"/>
    </row>
    <row r="472">
      <c r="H472" s="15"/>
    </row>
    <row r="473">
      <c r="H473" s="15"/>
    </row>
    <row r="474">
      <c r="H474" s="15"/>
    </row>
    <row r="475">
      <c r="H475" s="15"/>
    </row>
    <row r="476">
      <c r="H476" s="15"/>
    </row>
    <row r="477">
      <c r="H477" s="15"/>
    </row>
    <row r="478">
      <c r="H478" s="15"/>
    </row>
    <row r="479">
      <c r="H479" s="15"/>
    </row>
    <row r="480">
      <c r="H480" s="15"/>
    </row>
    <row r="481">
      <c r="H481" s="15"/>
    </row>
    <row r="482">
      <c r="H482" s="15"/>
    </row>
    <row r="483">
      <c r="H483" s="15"/>
    </row>
    <row r="484">
      <c r="H484" s="15"/>
    </row>
    <row r="485">
      <c r="H485" s="15"/>
    </row>
    <row r="486">
      <c r="H486" s="15"/>
    </row>
    <row r="487">
      <c r="H487" s="15"/>
    </row>
    <row r="488">
      <c r="H488" s="15"/>
    </row>
    <row r="489">
      <c r="H489" s="15"/>
    </row>
    <row r="490">
      <c r="H490" s="15"/>
    </row>
    <row r="491">
      <c r="H491" s="15"/>
    </row>
    <row r="492">
      <c r="H492" s="15"/>
    </row>
    <row r="493">
      <c r="H493" s="15"/>
    </row>
    <row r="494">
      <c r="H494" s="15"/>
    </row>
    <row r="495">
      <c r="H495" s="15"/>
    </row>
    <row r="496">
      <c r="H496" s="15"/>
    </row>
    <row r="497">
      <c r="H497" s="15"/>
    </row>
    <row r="498">
      <c r="H498" s="15"/>
    </row>
    <row r="499">
      <c r="H499" s="15"/>
    </row>
    <row r="500">
      <c r="H500" s="15"/>
    </row>
    <row r="501">
      <c r="H501" s="15"/>
    </row>
    <row r="502">
      <c r="H502" s="15"/>
    </row>
    <row r="503">
      <c r="H503" s="15"/>
    </row>
    <row r="504">
      <c r="H504" s="15"/>
    </row>
    <row r="505">
      <c r="H505" s="15"/>
    </row>
    <row r="506">
      <c r="H506" s="15"/>
    </row>
    <row r="507">
      <c r="H507" s="15"/>
    </row>
    <row r="508">
      <c r="H508" s="15"/>
    </row>
    <row r="509">
      <c r="H509" s="15"/>
    </row>
    <row r="510">
      <c r="H510" s="15"/>
    </row>
    <row r="511">
      <c r="H511" s="15"/>
    </row>
    <row r="512">
      <c r="H512" s="15"/>
    </row>
    <row r="513">
      <c r="H513" s="15"/>
    </row>
    <row r="514">
      <c r="H514" s="15"/>
    </row>
    <row r="515">
      <c r="H515" s="15"/>
    </row>
    <row r="516">
      <c r="H516" s="15"/>
    </row>
    <row r="517">
      <c r="H517" s="15"/>
    </row>
    <row r="518">
      <c r="H518" s="15"/>
    </row>
    <row r="519">
      <c r="H519" s="15"/>
    </row>
    <row r="520">
      <c r="H520" s="15"/>
    </row>
    <row r="521">
      <c r="H521" s="15"/>
    </row>
    <row r="522">
      <c r="H522" s="15"/>
    </row>
    <row r="523">
      <c r="H523" s="15"/>
    </row>
    <row r="524">
      <c r="H524" s="15"/>
    </row>
    <row r="525">
      <c r="H525" s="15"/>
    </row>
    <row r="526">
      <c r="H526" s="15"/>
    </row>
    <row r="527">
      <c r="H527" s="15"/>
    </row>
    <row r="528">
      <c r="H528" s="15"/>
    </row>
    <row r="529">
      <c r="H529" s="15"/>
    </row>
    <row r="530">
      <c r="H530" s="15"/>
    </row>
    <row r="531">
      <c r="H531" s="15"/>
    </row>
    <row r="532">
      <c r="H532" s="15"/>
    </row>
    <row r="533">
      <c r="H533" s="15"/>
    </row>
    <row r="534">
      <c r="H534" s="15"/>
    </row>
    <row r="535">
      <c r="H535" s="15"/>
    </row>
    <row r="536">
      <c r="H536" s="15"/>
    </row>
    <row r="537">
      <c r="H537" s="15"/>
    </row>
    <row r="538">
      <c r="H538" s="15"/>
    </row>
    <row r="539">
      <c r="H539" s="15"/>
    </row>
    <row r="540">
      <c r="H540" s="15"/>
    </row>
    <row r="541">
      <c r="H541" s="15"/>
    </row>
    <row r="542">
      <c r="H542" s="15"/>
    </row>
    <row r="543">
      <c r="H543" s="15"/>
    </row>
    <row r="544">
      <c r="H544" s="15"/>
    </row>
    <row r="545">
      <c r="H545" s="15"/>
    </row>
    <row r="546">
      <c r="H546" s="15"/>
    </row>
    <row r="547">
      <c r="H547" s="15"/>
    </row>
    <row r="548">
      <c r="H548" s="15"/>
    </row>
    <row r="549">
      <c r="H549" s="15"/>
    </row>
    <row r="550">
      <c r="H550" s="15"/>
    </row>
    <row r="551">
      <c r="H551" s="15"/>
    </row>
    <row r="552">
      <c r="H552" s="15"/>
    </row>
    <row r="553">
      <c r="H553" s="15"/>
    </row>
    <row r="554">
      <c r="H554" s="15"/>
    </row>
    <row r="555">
      <c r="H555" s="15"/>
    </row>
    <row r="556">
      <c r="H556" s="15"/>
    </row>
    <row r="557">
      <c r="H557" s="15"/>
    </row>
    <row r="558">
      <c r="H558" s="15"/>
    </row>
    <row r="559">
      <c r="H559" s="15"/>
    </row>
    <row r="560">
      <c r="H560" s="15"/>
    </row>
    <row r="561">
      <c r="H561" s="15"/>
    </row>
    <row r="562">
      <c r="H562" s="15"/>
    </row>
    <row r="563">
      <c r="H563" s="15"/>
    </row>
    <row r="564">
      <c r="H564" s="15"/>
    </row>
    <row r="565">
      <c r="H565" s="15"/>
    </row>
    <row r="566">
      <c r="H566" s="15"/>
    </row>
    <row r="567">
      <c r="H567" s="15"/>
    </row>
    <row r="568">
      <c r="H568" s="15"/>
    </row>
    <row r="569">
      <c r="H569" s="15"/>
    </row>
    <row r="570">
      <c r="H570" s="15"/>
    </row>
    <row r="571">
      <c r="H571" s="15"/>
    </row>
    <row r="572">
      <c r="H572" s="15"/>
    </row>
    <row r="573">
      <c r="H573" s="15"/>
    </row>
    <row r="574">
      <c r="H574" s="15"/>
    </row>
    <row r="575">
      <c r="H575" s="15"/>
    </row>
    <row r="576">
      <c r="H576" s="15"/>
    </row>
    <row r="577">
      <c r="H577" s="15"/>
    </row>
    <row r="578">
      <c r="H578" s="15"/>
    </row>
    <row r="579">
      <c r="H579" s="15"/>
    </row>
    <row r="580">
      <c r="H580" s="15"/>
    </row>
    <row r="581">
      <c r="H581" s="15"/>
    </row>
    <row r="582">
      <c r="H582" s="15"/>
    </row>
    <row r="583">
      <c r="H583" s="15"/>
    </row>
    <row r="584">
      <c r="H584" s="15"/>
    </row>
    <row r="585">
      <c r="H585" s="15"/>
    </row>
    <row r="586">
      <c r="H586" s="15"/>
    </row>
    <row r="587">
      <c r="H587" s="15"/>
    </row>
    <row r="588">
      <c r="H588" s="15"/>
    </row>
    <row r="589">
      <c r="H589" s="15"/>
    </row>
    <row r="590">
      <c r="H590" s="15"/>
    </row>
    <row r="591">
      <c r="H591" s="15"/>
    </row>
    <row r="592">
      <c r="H592" s="15"/>
    </row>
    <row r="593">
      <c r="H593" s="15"/>
    </row>
    <row r="594">
      <c r="H594" s="15"/>
    </row>
    <row r="595">
      <c r="H595" s="15"/>
    </row>
    <row r="596">
      <c r="H596" s="15"/>
    </row>
    <row r="597">
      <c r="H597" s="15"/>
    </row>
    <row r="598">
      <c r="H598" s="15"/>
    </row>
    <row r="599">
      <c r="H599" s="15"/>
    </row>
    <row r="600">
      <c r="H600" s="15"/>
    </row>
    <row r="601">
      <c r="H601" s="15"/>
    </row>
    <row r="602">
      <c r="H602" s="15"/>
    </row>
    <row r="603">
      <c r="H603" s="15"/>
    </row>
    <row r="604">
      <c r="H604" s="15"/>
    </row>
    <row r="605">
      <c r="H605" s="15"/>
    </row>
    <row r="606">
      <c r="H606" s="15"/>
    </row>
    <row r="607">
      <c r="H607" s="15"/>
    </row>
    <row r="608">
      <c r="H608" s="15"/>
    </row>
    <row r="609">
      <c r="H609" s="15"/>
    </row>
    <row r="610">
      <c r="H610" s="15"/>
    </row>
    <row r="611">
      <c r="H611" s="15"/>
    </row>
    <row r="612">
      <c r="H612" s="15"/>
    </row>
    <row r="613">
      <c r="H613" s="15"/>
    </row>
    <row r="614">
      <c r="H614" s="15"/>
    </row>
    <row r="615">
      <c r="H615" s="15"/>
    </row>
    <row r="616">
      <c r="H616" s="15"/>
    </row>
    <row r="617">
      <c r="H617" s="15"/>
    </row>
    <row r="618">
      <c r="H618" s="15"/>
    </row>
    <row r="619">
      <c r="H619" s="15"/>
    </row>
    <row r="620">
      <c r="H620" s="15"/>
    </row>
    <row r="621">
      <c r="H621" s="15"/>
    </row>
    <row r="622">
      <c r="H622" s="15"/>
    </row>
    <row r="623">
      <c r="H623" s="15"/>
    </row>
    <row r="624">
      <c r="H624" s="15"/>
    </row>
    <row r="625">
      <c r="H625" s="15"/>
    </row>
    <row r="626">
      <c r="H626" s="15"/>
    </row>
    <row r="627">
      <c r="H627" s="15"/>
    </row>
    <row r="628">
      <c r="H628" s="15"/>
    </row>
    <row r="629">
      <c r="H629" s="15"/>
    </row>
    <row r="630">
      <c r="H630" s="15"/>
    </row>
    <row r="631">
      <c r="H631" s="15"/>
    </row>
    <row r="632">
      <c r="H632" s="15"/>
    </row>
    <row r="633">
      <c r="H633" s="15"/>
    </row>
    <row r="634">
      <c r="H634" s="15"/>
    </row>
    <row r="635">
      <c r="H635" s="15"/>
    </row>
    <row r="636">
      <c r="H636" s="15"/>
    </row>
    <row r="637">
      <c r="H637" s="15"/>
    </row>
    <row r="638">
      <c r="H638" s="15"/>
    </row>
    <row r="639">
      <c r="H639" s="15"/>
    </row>
    <row r="640">
      <c r="H640" s="15"/>
    </row>
    <row r="641">
      <c r="H641" s="15"/>
    </row>
    <row r="642">
      <c r="H642" s="15"/>
    </row>
    <row r="643">
      <c r="H643" s="15"/>
    </row>
    <row r="644">
      <c r="H644" s="15"/>
    </row>
    <row r="645">
      <c r="H645" s="15"/>
    </row>
    <row r="646">
      <c r="H646" s="15"/>
    </row>
    <row r="647">
      <c r="H647" s="15"/>
    </row>
    <row r="648">
      <c r="H648" s="15"/>
    </row>
    <row r="649">
      <c r="H649" s="15"/>
    </row>
    <row r="650">
      <c r="H650" s="15"/>
    </row>
    <row r="651">
      <c r="H651" s="15"/>
    </row>
    <row r="652">
      <c r="H652" s="15"/>
    </row>
    <row r="653">
      <c r="H653" s="15"/>
    </row>
    <row r="654">
      <c r="H654" s="15"/>
    </row>
    <row r="655">
      <c r="H655" s="15"/>
    </row>
    <row r="656">
      <c r="H656" s="15"/>
    </row>
    <row r="657">
      <c r="H657" s="15"/>
    </row>
    <row r="658">
      <c r="H658" s="15"/>
    </row>
    <row r="659">
      <c r="H659" s="15"/>
    </row>
    <row r="660">
      <c r="H660" s="15"/>
    </row>
    <row r="661">
      <c r="H661" s="15"/>
    </row>
    <row r="662">
      <c r="H662" s="15"/>
    </row>
    <row r="663">
      <c r="H663" s="15"/>
    </row>
    <row r="664">
      <c r="H664" s="15"/>
    </row>
    <row r="665">
      <c r="H665" s="15"/>
    </row>
    <row r="666">
      <c r="H666" s="15"/>
    </row>
    <row r="667">
      <c r="H667" s="15"/>
    </row>
    <row r="668">
      <c r="H668" s="15"/>
    </row>
    <row r="669">
      <c r="H669" s="15"/>
    </row>
    <row r="670">
      <c r="H670" s="15"/>
    </row>
    <row r="671">
      <c r="H671" s="15"/>
    </row>
    <row r="672">
      <c r="H672" s="15"/>
    </row>
    <row r="673">
      <c r="H673" s="15"/>
    </row>
    <row r="674">
      <c r="H674" s="15"/>
    </row>
    <row r="675">
      <c r="H675" s="15"/>
    </row>
    <row r="676">
      <c r="H676" s="15"/>
    </row>
    <row r="677">
      <c r="H677" s="15"/>
    </row>
    <row r="678">
      <c r="H678" s="15"/>
    </row>
    <row r="679">
      <c r="H679" s="15"/>
    </row>
    <row r="680">
      <c r="H680" s="15"/>
    </row>
    <row r="681">
      <c r="H681" s="15"/>
    </row>
    <row r="682">
      <c r="H682" s="15"/>
    </row>
    <row r="683">
      <c r="H683" s="15"/>
    </row>
    <row r="684">
      <c r="H684" s="15"/>
    </row>
    <row r="685">
      <c r="H685" s="15"/>
    </row>
    <row r="686">
      <c r="H686" s="15"/>
    </row>
    <row r="687">
      <c r="H687" s="15"/>
    </row>
    <row r="688">
      <c r="H688" s="15"/>
    </row>
    <row r="689">
      <c r="H689" s="15"/>
    </row>
    <row r="690">
      <c r="H690" s="15"/>
    </row>
    <row r="691">
      <c r="H691" s="15"/>
    </row>
    <row r="692">
      <c r="H692" s="15"/>
    </row>
    <row r="693">
      <c r="H693" s="15"/>
    </row>
    <row r="694">
      <c r="H694" s="15"/>
    </row>
    <row r="695">
      <c r="H695" s="15"/>
    </row>
    <row r="696">
      <c r="H696" s="15"/>
    </row>
    <row r="697">
      <c r="H697" s="15"/>
    </row>
    <row r="698">
      <c r="H698" s="15"/>
    </row>
    <row r="699">
      <c r="H699" s="15"/>
    </row>
    <row r="700">
      <c r="H700" s="15"/>
    </row>
    <row r="701">
      <c r="H701" s="15"/>
    </row>
    <row r="702">
      <c r="H702" s="15"/>
    </row>
    <row r="703">
      <c r="H703" s="15"/>
    </row>
    <row r="704">
      <c r="H704" s="15"/>
    </row>
    <row r="705">
      <c r="H705" s="15"/>
    </row>
    <row r="706">
      <c r="H706" s="15"/>
    </row>
    <row r="707">
      <c r="H707" s="15"/>
    </row>
    <row r="708">
      <c r="H708" s="15"/>
    </row>
    <row r="709">
      <c r="H709" s="15"/>
    </row>
    <row r="710">
      <c r="H710" s="15"/>
    </row>
    <row r="711">
      <c r="H711" s="15"/>
    </row>
    <row r="712">
      <c r="H712" s="15"/>
    </row>
    <row r="713">
      <c r="H713" s="15"/>
    </row>
    <row r="714">
      <c r="H714" s="15"/>
    </row>
    <row r="715">
      <c r="H715" s="15"/>
    </row>
    <row r="716">
      <c r="H716" s="15"/>
    </row>
    <row r="717">
      <c r="H717" s="15"/>
    </row>
    <row r="718">
      <c r="H718" s="15"/>
    </row>
    <row r="719">
      <c r="H719" s="15"/>
    </row>
    <row r="720">
      <c r="H720" s="15"/>
    </row>
    <row r="721">
      <c r="H721" s="15"/>
    </row>
    <row r="722">
      <c r="H722" s="15"/>
    </row>
    <row r="723">
      <c r="H723" s="15"/>
    </row>
    <row r="724">
      <c r="H724" s="15"/>
    </row>
    <row r="725">
      <c r="H725" s="15"/>
    </row>
    <row r="726">
      <c r="H726" s="15"/>
    </row>
    <row r="727">
      <c r="H727" s="15"/>
    </row>
    <row r="728">
      <c r="H728" s="15"/>
    </row>
    <row r="729">
      <c r="H729" s="15"/>
    </row>
    <row r="730">
      <c r="H730" s="15"/>
    </row>
    <row r="731">
      <c r="H731" s="15"/>
    </row>
    <row r="732">
      <c r="H732" s="15"/>
    </row>
    <row r="733">
      <c r="H733" s="15"/>
    </row>
    <row r="734">
      <c r="H734" s="15"/>
    </row>
    <row r="735">
      <c r="H735" s="15"/>
    </row>
    <row r="736">
      <c r="H736" s="15"/>
    </row>
    <row r="737">
      <c r="H737" s="15"/>
    </row>
    <row r="738">
      <c r="H738" s="15"/>
    </row>
    <row r="739">
      <c r="H739" s="15"/>
    </row>
    <row r="740">
      <c r="H740" s="15"/>
    </row>
    <row r="741">
      <c r="H741" s="15"/>
    </row>
    <row r="742">
      <c r="H742" s="15"/>
    </row>
    <row r="743">
      <c r="H743" s="15"/>
    </row>
    <row r="744">
      <c r="H744" s="15"/>
    </row>
    <row r="745">
      <c r="H745" s="15"/>
    </row>
    <row r="746">
      <c r="H746" s="15"/>
    </row>
    <row r="747">
      <c r="H747" s="15"/>
    </row>
    <row r="748">
      <c r="H748" s="15"/>
    </row>
    <row r="749">
      <c r="H749" s="15"/>
    </row>
    <row r="750">
      <c r="H750" s="15"/>
    </row>
    <row r="751">
      <c r="H751" s="15"/>
    </row>
    <row r="752">
      <c r="H752" s="15"/>
    </row>
    <row r="753">
      <c r="H753" s="15"/>
    </row>
    <row r="754">
      <c r="H754" s="15"/>
    </row>
    <row r="755">
      <c r="H755" s="15"/>
    </row>
    <row r="756">
      <c r="H756" s="15"/>
    </row>
    <row r="757">
      <c r="H757" s="15"/>
    </row>
    <row r="758">
      <c r="H758" s="15"/>
    </row>
    <row r="759">
      <c r="H759" s="15"/>
    </row>
    <row r="760">
      <c r="H760" s="15"/>
    </row>
    <row r="761">
      <c r="H761" s="15"/>
    </row>
    <row r="762">
      <c r="H762" s="15"/>
    </row>
    <row r="763">
      <c r="H763" s="15"/>
    </row>
    <row r="764">
      <c r="H764" s="15"/>
    </row>
    <row r="765">
      <c r="H765" s="15"/>
    </row>
    <row r="766">
      <c r="H766" s="15"/>
    </row>
    <row r="767">
      <c r="H767" s="15"/>
    </row>
    <row r="768">
      <c r="H768" s="15"/>
    </row>
    <row r="769">
      <c r="H769" s="15"/>
    </row>
    <row r="770">
      <c r="H770" s="15"/>
    </row>
    <row r="771">
      <c r="H771" s="15"/>
    </row>
    <row r="772">
      <c r="H772" s="15"/>
    </row>
    <row r="773">
      <c r="H773" s="15"/>
    </row>
    <row r="774">
      <c r="H774" s="15"/>
    </row>
    <row r="775">
      <c r="H775" s="15"/>
    </row>
    <row r="776">
      <c r="H776" s="15"/>
    </row>
    <row r="777">
      <c r="H777" s="15"/>
    </row>
    <row r="778">
      <c r="H778" s="15"/>
    </row>
    <row r="779">
      <c r="H779" s="15"/>
    </row>
    <row r="780">
      <c r="H780" s="15"/>
    </row>
    <row r="781">
      <c r="H781" s="15"/>
    </row>
    <row r="782">
      <c r="H782" s="15"/>
    </row>
    <row r="783">
      <c r="H783" s="15"/>
    </row>
    <row r="784">
      <c r="H784" s="15"/>
    </row>
    <row r="785">
      <c r="H785" s="15"/>
    </row>
    <row r="786">
      <c r="H786" s="15"/>
    </row>
    <row r="787">
      <c r="H787" s="15"/>
    </row>
    <row r="788">
      <c r="H788" s="15"/>
    </row>
    <row r="789">
      <c r="H789" s="15"/>
    </row>
    <row r="790">
      <c r="H790" s="15"/>
    </row>
    <row r="791">
      <c r="H791" s="15"/>
    </row>
    <row r="792">
      <c r="H792" s="15"/>
    </row>
    <row r="793">
      <c r="H793" s="15"/>
    </row>
    <row r="794">
      <c r="H794" s="15"/>
    </row>
    <row r="795">
      <c r="H795" s="15"/>
    </row>
    <row r="796">
      <c r="H796" s="15"/>
    </row>
    <row r="797">
      <c r="H797" s="15"/>
    </row>
    <row r="798">
      <c r="H798" s="15"/>
    </row>
    <row r="799">
      <c r="H799" s="15"/>
    </row>
    <row r="800">
      <c r="H800" s="15"/>
    </row>
    <row r="801">
      <c r="H801" s="15"/>
    </row>
    <row r="802">
      <c r="H802" s="15"/>
    </row>
    <row r="803">
      <c r="H803" s="15"/>
    </row>
    <row r="804">
      <c r="H804" s="15"/>
    </row>
    <row r="805">
      <c r="H805" s="15"/>
    </row>
    <row r="806">
      <c r="H806" s="15"/>
    </row>
    <row r="807">
      <c r="H807" s="15"/>
    </row>
    <row r="808">
      <c r="H808" s="15"/>
    </row>
    <row r="809">
      <c r="H809" s="15"/>
    </row>
    <row r="810">
      <c r="H810" s="15"/>
    </row>
    <row r="811">
      <c r="H811" s="15"/>
    </row>
    <row r="812">
      <c r="H812" s="15"/>
    </row>
    <row r="813">
      <c r="H813" s="15"/>
    </row>
    <row r="814">
      <c r="H814" s="15"/>
    </row>
    <row r="815">
      <c r="H815" s="15"/>
    </row>
    <row r="816">
      <c r="H816" s="15"/>
    </row>
    <row r="817">
      <c r="H817" s="15"/>
    </row>
    <row r="818">
      <c r="H818" s="15"/>
    </row>
    <row r="819">
      <c r="H819" s="15"/>
    </row>
    <row r="820">
      <c r="H820" s="15"/>
    </row>
    <row r="821">
      <c r="H821" s="15"/>
    </row>
    <row r="822">
      <c r="H822" s="15"/>
    </row>
    <row r="823">
      <c r="H823" s="15"/>
    </row>
    <row r="824">
      <c r="H824" s="15"/>
    </row>
    <row r="825">
      <c r="H825" s="15"/>
    </row>
    <row r="826">
      <c r="H826" s="15"/>
    </row>
    <row r="827">
      <c r="H827" s="15"/>
    </row>
    <row r="828">
      <c r="H828" s="15"/>
    </row>
    <row r="829">
      <c r="H829" s="15"/>
    </row>
    <row r="830">
      <c r="H830" s="15"/>
    </row>
    <row r="831">
      <c r="H831" s="15"/>
    </row>
    <row r="832">
      <c r="H832" s="15"/>
    </row>
    <row r="833">
      <c r="H833" s="15"/>
    </row>
    <row r="834">
      <c r="H834" s="15"/>
    </row>
    <row r="835">
      <c r="H835" s="15"/>
    </row>
    <row r="836">
      <c r="H836" s="15"/>
    </row>
    <row r="837">
      <c r="H837" s="15"/>
    </row>
    <row r="838">
      <c r="H838" s="15"/>
    </row>
    <row r="839">
      <c r="H839" s="15"/>
    </row>
    <row r="840">
      <c r="H840" s="15"/>
    </row>
    <row r="841">
      <c r="H841" s="15"/>
    </row>
    <row r="842">
      <c r="H842" s="15"/>
    </row>
    <row r="843">
      <c r="H843" s="15"/>
    </row>
    <row r="844">
      <c r="H844" s="15"/>
    </row>
    <row r="845">
      <c r="H845" s="15"/>
    </row>
    <row r="846">
      <c r="H846" s="15"/>
    </row>
    <row r="847">
      <c r="H847" s="15"/>
    </row>
    <row r="848">
      <c r="H848" s="15"/>
    </row>
    <row r="849">
      <c r="H849" s="15"/>
    </row>
    <row r="850">
      <c r="H850" s="15"/>
    </row>
    <row r="851">
      <c r="H851" s="15"/>
    </row>
    <row r="852">
      <c r="H852" s="15"/>
    </row>
    <row r="853">
      <c r="H853" s="15"/>
    </row>
    <row r="854">
      <c r="H854" s="15"/>
    </row>
    <row r="855">
      <c r="H855" s="15"/>
    </row>
    <row r="856">
      <c r="H856" s="15"/>
    </row>
    <row r="857">
      <c r="H857" s="15"/>
    </row>
    <row r="858">
      <c r="H858" s="15"/>
    </row>
    <row r="859">
      <c r="H859" s="15"/>
    </row>
    <row r="860">
      <c r="H860" s="15"/>
    </row>
    <row r="861">
      <c r="H861" s="15"/>
    </row>
    <row r="862">
      <c r="H862" s="15"/>
    </row>
    <row r="863">
      <c r="H863" s="15"/>
    </row>
    <row r="864">
      <c r="H864" s="15"/>
    </row>
    <row r="865">
      <c r="H865" s="15"/>
    </row>
    <row r="866">
      <c r="H866" s="15"/>
    </row>
    <row r="867">
      <c r="H867" s="15"/>
    </row>
    <row r="868">
      <c r="H868" s="15"/>
    </row>
    <row r="869">
      <c r="H869" s="15"/>
    </row>
    <row r="870">
      <c r="H870" s="15"/>
    </row>
    <row r="871">
      <c r="H871" s="15"/>
    </row>
    <row r="872">
      <c r="H872" s="15"/>
    </row>
    <row r="873">
      <c r="H873" s="15"/>
    </row>
    <row r="874">
      <c r="H874" s="15"/>
    </row>
    <row r="875">
      <c r="H875" s="15"/>
    </row>
    <row r="876">
      <c r="H876" s="15"/>
    </row>
    <row r="877">
      <c r="H877" s="15"/>
    </row>
    <row r="878">
      <c r="H878" s="15"/>
    </row>
    <row r="879">
      <c r="H879" s="15"/>
    </row>
    <row r="880">
      <c r="H880" s="15"/>
    </row>
    <row r="881">
      <c r="H881" s="15"/>
    </row>
    <row r="882">
      <c r="H882" s="15"/>
    </row>
    <row r="883">
      <c r="H883" s="15"/>
    </row>
    <row r="884">
      <c r="H884" s="15"/>
    </row>
    <row r="885">
      <c r="H885" s="15"/>
    </row>
    <row r="886">
      <c r="H886" s="15"/>
    </row>
    <row r="887">
      <c r="H887" s="15"/>
    </row>
    <row r="888">
      <c r="H888" s="15"/>
    </row>
    <row r="889">
      <c r="H889" s="15"/>
    </row>
    <row r="890">
      <c r="H890" s="15"/>
    </row>
    <row r="891">
      <c r="H891" s="15"/>
    </row>
    <row r="892">
      <c r="H892" s="15"/>
    </row>
    <row r="893">
      <c r="H893" s="15"/>
    </row>
    <row r="894">
      <c r="H894" s="15"/>
    </row>
    <row r="895">
      <c r="H895" s="15"/>
    </row>
    <row r="896">
      <c r="H896" s="15"/>
    </row>
    <row r="897">
      <c r="H897" s="15"/>
    </row>
    <row r="898">
      <c r="H898" s="15"/>
    </row>
    <row r="899">
      <c r="H899" s="15"/>
    </row>
    <row r="900">
      <c r="H900" s="15"/>
    </row>
    <row r="901">
      <c r="H901" s="15"/>
    </row>
    <row r="902">
      <c r="H902" s="15"/>
    </row>
    <row r="903">
      <c r="H903" s="15"/>
    </row>
    <row r="904">
      <c r="H904" s="15"/>
    </row>
    <row r="905">
      <c r="H905" s="15"/>
    </row>
    <row r="906">
      <c r="H906" s="15"/>
    </row>
    <row r="907">
      <c r="H907" s="15"/>
    </row>
    <row r="908">
      <c r="H908" s="15"/>
    </row>
    <row r="909">
      <c r="H909" s="15"/>
    </row>
    <row r="910">
      <c r="H910" s="15"/>
    </row>
    <row r="911">
      <c r="H911" s="15"/>
    </row>
    <row r="912">
      <c r="H912" s="15"/>
    </row>
    <row r="913">
      <c r="H913" s="15"/>
    </row>
    <row r="914">
      <c r="H914" s="15"/>
    </row>
    <row r="915">
      <c r="H915" s="15"/>
    </row>
    <row r="916">
      <c r="H916" s="15"/>
    </row>
    <row r="917">
      <c r="H917" s="15"/>
    </row>
    <row r="918">
      <c r="H918" s="15"/>
    </row>
    <row r="919">
      <c r="H919" s="15"/>
    </row>
    <row r="920">
      <c r="H920" s="15"/>
    </row>
    <row r="921">
      <c r="H921" s="15"/>
    </row>
    <row r="922">
      <c r="H922" s="15"/>
    </row>
    <row r="923">
      <c r="H923" s="15"/>
    </row>
    <row r="924">
      <c r="H924" s="15"/>
    </row>
    <row r="925">
      <c r="H925" s="15"/>
    </row>
    <row r="926">
      <c r="H926" s="15"/>
    </row>
    <row r="927">
      <c r="H927" s="15"/>
    </row>
    <row r="928">
      <c r="H928" s="15"/>
    </row>
    <row r="929">
      <c r="H929" s="15"/>
    </row>
    <row r="930">
      <c r="H930" s="15"/>
    </row>
  </sheetData>
  <customSheetViews>
    <customSheetView guid="{52E3A86A-DF36-4A02-B5B8-9C2FDD922CA3}" filter="1" showAutoFilter="1">
      <autoFilter ref="$A$1:$Z$143">
        <filterColumn colId="8">
          <filters blank="1">
            <filter val="negative"/>
            <filter val="Negative"/>
          </filters>
        </filterColumn>
      </autoFilter>
    </customSheetView>
    <customSheetView guid="{A68738D8-13BB-4B02-982E-52F947AAD10C}" filter="1" showAutoFilter="1">
      <autoFilter ref="$A$1:$Z$33">
        <filterColumn colId="7">
          <filters>
            <filter val="In Office call After 6"/>
            <filter val="not in service"/>
            <filter val="Busy"/>
            <filter val="not answered"/>
            <filter val="budget low 40lakh 2bhk ravet"/>
            <filter val="call back later"/>
            <filter val="All ready talk other person disconnect call"/>
            <filter val="Looking for 3bhk after 1 month"/>
            <filter val="Deatils Send of VTP/ But not interested"/>
            <filter val="no not exist/wrong no"/>
            <filter val="Invaild No"/>
            <filter val="Coming In Today  VTP Blue water Plan cancel"/>
            <filter val="send details Hinjewadi project done property"/>
            <filter val="not answered/ wrong No."/>
            <filter val="Conversation done Send  details/ Plan Pospond In janauary"/>
            <filter val="Call Back After Some time"/>
            <filter val="not answered/busy not received call"/>
            <filter val="With other CP"/>
            <filter val="Call back later"/>
            <filter val="Call Not Received"/>
            <filter val="Not searching"/>
            <filter val="final in godrej with other CP"/>
            <filter val="Call Cut"/>
            <filter val="Searching for wakad Baner, balewadi Location send details"/>
          </filters>
        </filterColumn>
      </autoFilter>
    </customSheetView>
  </customSheetViews>
  <hyperlinks>
    <hyperlink r:id="rId1" ref="A1"/>
  </hyperlinks>
  <printOptions gridLines="1" horizontalCentered="1"/>
  <pageMargins bottom="0.75" footer="0.0" header="0.0" left="0.25" right="0.25" top="0.75"/>
  <pageSetup fitToHeight="0" paperSize="9" orientation="portrait" pageOrder="overThenDown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5.14"/>
  </cols>
  <sheetData>
    <row r="8">
      <c r="A8" s="6">
        <v>7.0</v>
      </c>
      <c r="B8" s="7">
        <v>44176.0</v>
      </c>
      <c r="C8" s="8" t="s">
        <v>9</v>
      </c>
      <c r="D8" s="8" t="s">
        <v>33</v>
      </c>
      <c r="E8" s="11">
        <f>+917709919762</f>
        <v>917709919762</v>
      </c>
      <c r="F8" s="8" t="s">
        <v>34</v>
      </c>
      <c r="G8" s="8" t="s">
        <v>16</v>
      </c>
      <c r="H8" s="10" t="s">
        <v>35</v>
      </c>
      <c r="I8" s="6" t="s">
        <v>36</v>
      </c>
      <c r="J8" s="12" t="s">
        <v>37</v>
      </c>
      <c r="K8" s="6" t="s">
        <v>38</v>
      </c>
    </row>
    <row r="9">
      <c r="A9" s="6">
        <v>9.0</v>
      </c>
      <c r="B9" s="7">
        <v>44176.0</v>
      </c>
      <c r="C9" s="8" t="s">
        <v>22</v>
      </c>
      <c r="D9" s="8" t="s">
        <v>41</v>
      </c>
      <c r="E9" s="11">
        <f>+919923835942</f>
        <v>919923835942</v>
      </c>
      <c r="F9" s="8" t="s">
        <v>42</v>
      </c>
      <c r="G9" s="8" t="s">
        <v>16</v>
      </c>
      <c r="H9" s="10" t="s">
        <v>43</v>
      </c>
      <c r="J9" s="13" t="s">
        <v>44</v>
      </c>
      <c r="K9" s="6" t="s">
        <v>45</v>
      </c>
      <c r="L9" s="6" t="s">
        <v>46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