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_Data-Den\GitHub\Capstone\Code\_Dennis_Sandbox\_Output\"/>
    </mc:Choice>
  </mc:AlternateContent>
  <xr:revisionPtr revIDLastSave="0" documentId="13_ncr:1_{DC94BC71-D71C-427F-A6BB-B15FEAF85F99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FI Results 20210330a" sheetId="7" r:id="rId1"/>
    <sheet name="Results 20210330a" sheetId="3" r:id="rId2"/>
    <sheet name="DAT205_Output_Pred_RFM_Predicti" sheetId="4" r:id="rId3"/>
    <sheet name="Player Replacement" sheetId="5" r:id="rId4"/>
    <sheet name="Prediction" sheetId="1" r:id="rId5"/>
    <sheet name="Example" sheetId="8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5" i="1" l="1"/>
  <c r="U56" i="1" s="1"/>
  <c r="U54" i="1"/>
  <c r="S54" i="1"/>
  <c r="Q54" i="1"/>
  <c r="P54" i="1"/>
  <c r="T55" i="1"/>
  <c r="R55" i="1"/>
  <c r="T53" i="1"/>
  <c r="Q53" i="1"/>
  <c r="R53" i="1"/>
  <c r="S53" i="1"/>
  <c r="P53" i="1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27" i="3"/>
  <c r="E34" i="1"/>
  <c r="C9" i="1"/>
  <c r="C10" i="1" s="1"/>
  <c r="E5" i="1" s="1"/>
  <c r="J5" i="1"/>
  <c r="J6" i="1"/>
  <c r="O13" i="3" l="1"/>
  <c r="O18" i="3"/>
  <c r="N28" i="3"/>
  <c r="O23" i="3" s="1"/>
  <c r="O15" i="3" l="1"/>
  <c r="O11" i="3"/>
  <c r="O24" i="3"/>
  <c r="O14" i="3"/>
  <c r="O19" i="3"/>
  <c r="O10" i="3"/>
  <c r="O16" i="3"/>
  <c r="O8" i="3"/>
  <c r="O12" i="3"/>
  <c r="O20" i="3"/>
  <c r="O9" i="3"/>
  <c r="O6" i="3"/>
  <c r="O21" i="3"/>
  <c r="O22" i="3"/>
  <c r="O17" i="3"/>
  <c r="O25" i="3"/>
  <c r="O26" i="3"/>
  <c r="O7" i="3"/>
  <c r="O27" i="3"/>
</calcChain>
</file>

<file path=xl/sharedStrings.xml><?xml version="1.0" encoding="utf-8"?>
<sst xmlns="http://schemas.openxmlformats.org/spreadsheetml/2006/main" count="552" uniqueCount="75">
  <si>
    <t>TOV</t>
  </si>
  <si>
    <t>TD3</t>
  </si>
  <si>
    <t>STL</t>
  </si>
  <si>
    <t>PLUS_MINUS</t>
  </si>
  <si>
    <t>PIE</t>
  </si>
  <si>
    <t>PF</t>
  </si>
  <si>
    <t>PER</t>
  </si>
  <si>
    <t>OREB</t>
  </si>
  <si>
    <t>MIN</t>
  </si>
  <si>
    <t>FTA</t>
  </si>
  <si>
    <t>FT_PCT</t>
  </si>
  <si>
    <t>FGM</t>
  </si>
  <si>
    <t>FG3A</t>
  </si>
  <si>
    <t>FG3_PCT</t>
  </si>
  <si>
    <t>FG_PCT</t>
  </si>
  <si>
    <t>DREB</t>
  </si>
  <si>
    <t>DD2</t>
  </si>
  <si>
    <t>BLKA</t>
  </si>
  <si>
    <t>BLK</t>
  </si>
  <si>
    <t>AST</t>
  </si>
  <si>
    <t>Random Forest</t>
  </si>
  <si>
    <t>Logistic Regression</t>
  </si>
  <si>
    <t>Decision Tree</t>
  </si>
  <si>
    <t>Feature</t>
  </si>
  <si>
    <t>Model</t>
  </si>
  <si>
    <t>Feature Importance</t>
  </si>
  <si>
    <t>Logistic Regression (Tuned)</t>
  </si>
  <si>
    <t>Decision Tree (Tuned)</t>
  </si>
  <si>
    <t>Random Forest (Tuned)</t>
  </si>
  <si>
    <t>Accuracy</t>
  </si>
  <si>
    <t>F1 score</t>
  </si>
  <si>
    <t>Sensitivity</t>
  </si>
  <si>
    <t>Specificity</t>
  </si>
  <si>
    <t>Precision</t>
  </si>
  <si>
    <t>Recall</t>
  </si>
  <si>
    <t>================= Model Analysis Summary ==================</t>
  </si>
  <si>
    <t>PTS</t>
  </si>
  <si>
    <t>PFD</t>
  </si>
  <si>
    <t>REB</t>
  </si>
  <si>
    <t>FTM</t>
  </si>
  <si>
    <t>FG3M</t>
  </si>
  <si>
    <t>FGA</t>
  </si>
  <si>
    <t>Y_pred</t>
  </si>
  <si>
    <t>Test case used data for 2019-2020 season</t>
  </si>
  <si>
    <t>Season</t>
  </si>
  <si>
    <t>Forecasted Season</t>
  </si>
  <si>
    <t>Wins</t>
  </si>
  <si>
    <t>Forecasted Season with recommended player selection
Model Accuracy of 96%</t>
  </si>
  <si>
    <t>Improvement</t>
  </si>
  <si>
    <t>% Improvement</t>
  </si>
  <si>
    <t>Total games</t>
  </si>
  <si>
    <t>Wins with Applied Roster Changes</t>
  </si>
  <si>
    <t>Criteria</t>
  </si>
  <si>
    <t>Threshold</t>
  </si>
  <si>
    <t>Description</t>
  </si>
  <si>
    <t>&lt;10</t>
  </si>
  <si>
    <t>&gt; 8.9?</t>
  </si>
  <si>
    <t xml:space="preserve">                   2019-20</t>
  </si>
  <si>
    <t>Average of Feature Importance</t>
  </si>
  <si>
    <t xml:space="preserve">                   2019-2020</t>
  </si>
  <si>
    <t>$$$$</t>
  </si>
  <si>
    <t>My Pay</t>
  </si>
  <si>
    <t>Year</t>
  </si>
  <si>
    <t>W</t>
  </si>
  <si>
    <t>WL</t>
  </si>
  <si>
    <t>GSW vs. NOH</t>
  </si>
  <si>
    <t>2009-10-22T00:00:00</t>
  </si>
  <si>
    <t>0010900107</t>
  </si>
  <si>
    <t>MATCHUP</t>
  </si>
  <si>
    <t>GAME_DATE</t>
  </si>
  <si>
    <t>GAME_ID</t>
  </si>
  <si>
    <t>Loss</t>
  </si>
  <si>
    <t>Win</t>
  </si>
  <si>
    <t>Good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</si>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</sst>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0" fontId="0" fillId="0" borderId="0" xfId="0" pivotButton="1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165" fontId="2" fillId="0" borderId="1" xfId="0" applyNumberFormat="1" applyFont="1" applyBorder="1" applyAlignment="1">
      <alignment vertical="center" wrapText="1"/>
    </xf>
    <xf numFmtId="9" fontId="2" fillId="0" borderId="1" xfId="1" applyFont="1" applyBorder="1" applyAlignment="1">
      <alignment vertical="center" wrapText="1"/>
    </xf>
    <xf numFmtId="164" fontId="2" fillId="0" borderId="1" xfId="1" applyNumberFormat="1" applyFont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165" fontId="2" fillId="0" borderId="0" xfId="0" applyNumberFormat="1" applyFont="1" applyAlignment="1">
      <alignment vertical="center" wrapText="1"/>
    </xf>
    <xf numFmtId="164" fontId="2" fillId="0" borderId="0" xfId="1" applyNumberFormat="1" applyFont="1" applyAlignment="1">
      <alignment vertical="center" wrapText="1"/>
    </xf>
    <xf numFmtId="166" fontId="2" fillId="0" borderId="1" xfId="0" applyNumberFormat="1" applyFont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0" borderId="0" xfId="0" applyFont="1" applyAlignment="1">
      <alignment vertical="top"/>
    </xf>
    <xf numFmtId="0" fontId="3" fillId="2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164" fontId="2" fillId="0" borderId="0" xfId="1" applyNumberFormat="1" applyFont="1" applyAlignment="1">
      <alignment vertical="top"/>
    </xf>
    <xf numFmtId="164" fontId="2" fillId="0" borderId="1" xfId="0" applyNumberFormat="1" applyFont="1" applyBorder="1" applyAlignment="1">
      <alignment vertical="top"/>
    </xf>
    <xf numFmtId="0" fontId="2" fillId="3" borderId="0" xfId="0" applyFont="1" applyFill="1" applyAlignment="1">
      <alignment vertical="top"/>
    </xf>
    <xf numFmtId="0" fontId="2" fillId="0" borderId="0" xfId="0" quotePrefix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1" xfId="0" quotePrefix="1" applyFont="1" applyBorder="1" applyAlignment="1">
      <alignment vertical="top"/>
    </xf>
    <xf numFmtId="0" fontId="2" fillId="0" borderId="0" xfId="0" applyFont="1" applyBorder="1" applyAlignment="1">
      <alignment vertical="center" wrapText="1"/>
    </xf>
    <xf numFmtId="164" fontId="2" fillId="0" borderId="0" xfId="1" applyNumberFormat="1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0" xfId="0" applyFont="1" applyFill="1"/>
    <xf numFmtId="0" fontId="2" fillId="0" borderId="0" xfId="0" applyFont="1"/>
    <xf numFmtId="49" fontId="2" fillId="0" borderId="0" xfId="0" applyNumberFormat="1" applyFont="1"/>
    <xf numFmtId="49" fontId="3" fillId="4" borderId="0" xfId="0" applyNumberFormat="1" applyFont="1" applyFill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E8282"/>
      <color rgb="FFBC0000"/>
      <color rgb="FF990000"/>
      <color rgb="FFCC0000"/>
      <color rgb="FFFFDDDD"/>
      <color rgb="FFFF0000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 205-Group01-Model Analysis Results 202104010a.xlsx]FI Results 20210330a!PivotTable13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="1" i="0" baseline="0">
                <a:effectLst/>
              </a:rPr>
              <a:t>Feature Importance Rating by Feature and Model</a:t>
            </a:r>
            <a:endParaRPr lang="en-CA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E82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DDD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C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355434801971943"/>
          <c:y val="0.15957255683178839"/>
          <c:w val="0.84725984211957295"/>
          <c:h val="0.58277903743707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 Results 20210330a'!$B$3:$B$4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rgbClr val="FE8282"/>
            </a:solidFill>
            <a:ln>
              <a:noFill/>
            </a:ln>
            <a:effectLst/>
          </c:spPr>
          <c:invertIfNegative val="0"/>
          <c:cat>
            <c:strRef>
              <c:f>'FI Results 20210330a'!$A$5:$A$26</c:f>
              <c:strCache>
                <c:ptCount val="22"/>
                <c:pt idx="0">
                  <c:v>AST</c:v>
                </c:pt>
                <c:pt idx="1">
                  <c:v>BLK</c:v>
                </c:pt>
                <c:pt idx="2">
                  <c:v>BLKA</c:v>
                </c:pt>
                <c:pt idx="3">
                  <c:v>DD2</c:v>
                </c:pt>
                <c:pt idx="4">
                  <c:v>DREB</c:v>
                </c:pt>
                <c:pt idx="5">
                  <c:v>FG_PCT</c:v>
                </c:pt>
                <c:pt idx="6">
                  <c:v>FG3_PCT</c:v>
                </c:pt>
                <c:pt idx="7">
                  <c:v>FG3A</c:v>
                </c:pt>
                <c:pt idx="8">
                  <c:v>FG3M</c:v>
                </c:pt>
                <c:pt idx="9">
                  <c:v>FGM</c:v>
                </c:pt>
                <c:pt idx="10">
                  <c:v>FT_PCT</c:v>
                </c:pt>
                <c:pt idx="11">
                  <c:v>FTA</c:v>
                </c:pt>
                <c:pt idx="12">
                  <c:v>MIN</c:v>
                </c:pt>
                <c:pt idx="13">
                  <c:v>OREB</c:v>
                </c:pt>
                <c:pt idx="14">
                  <c:v>PER</c:v>
                </c:pt>
                <c:pt idx="15">
                  <c:v>PF</c:v>
                </c:pt>
                <c:pt idx="16">
                  <c:v>PFD</c:v>
                </c:pt>
                <c:pt idx="17">
                  <c:v>PIE</c:v>
                </c:pt>
                <c:pt idx="18">
                  <c:v>PLUS_MINUS</c:v>
                </c:pt>
                <c:pt idx="19">
                  <c:v>STL</c:v>
                </c:pt>
                <c:pt idx="20">
                  <c:v>TD3</c:v>
                </c:pt>
                <c:pt idx="21">
                  <c:v>TOV</c:v>
                </c:pt>
              </c:strCache>
            </c:strRef>
          </c:cat>
          <c:val>
            <c:numRef>
              <c:f>'FI Results 20210330a'!$B$5:$B$26</c:f>
              <c:numCache>
                <c:formatCode>0.0%</c:formatCode>
                <c:ptCount val="22"/>
                <c:pt idx="0">
                  <c:v>2.6963000000000001E-2</c:v>
                </c:pt>
                <c:pt idx="1">
                  <c:v>1.1747E-2</c:v>
                </c:pt>
                <c:pt idx="2">
                  <c:v>1.2402E-2</c:v>
                </c:pt>
                <c:pt idx="3">
                  <c:v>1.1540000000000001E-3</c:v>
                </c:pt>
                <c:pt idx="4">
                  <c:v>3.6394000000000003E-2</c:v>
                </c:pt>
                <c:pt idx="5">
                  <c:v>3.1247E-2</c:v>
                </c:pt>
                <c:pt idx="6">
                  <c:v>1.7374000000000001E-2</c:v>
                </c:pt>
                <c:pt idx="7">
                  <c:v>2.2832999999999999E-2</c:v>
                </c:pt>
                <c:pt idx="8">
                  <c:v>7.7149999999999996E-3</c:v>
                </c:pt>
                <c:pt idx="9">
                  <c:v>1.7128999999999998E-2</c:v>
                </c:pt>
                <c:pt idx="10">
                  <c:v>1.2625000000000001E-2</c:v>
                </c:pt>
                <c:pt idx="11">
                  <c:v>2.102E-2</c:v>
                </c:pt>
                <c:pt idx="12">
                  <c:v>0.14368400000000001</c:v>
                </c:pt>
                <c:pt idx="13">
                  <c:v>1.9120999999999999E-2</c:v>
                </c:pt>
                <c:pt idx="14">
                  <c:v>0.11049299999999999</c:v>
                </c:pt>
                <c:pt idx="15">
                  <c:v>3.3889000000000002E-2</c:v>
                </c:pt>
                <c:pt idx="16">
                  <c:v>1.9442999999999998E-2</c:v>
                </c:pt>
                <c:pt idx="17">
                  <c:v>0.134212</c:v>
                </c:pt>
                <c:pt idx="18">
                  <c:v>0.28582000000000002</c:v>
                </c:pt>
                <c:pt idx="19">
                  <c:v>1.8638999999999999E-2</c:v>
                </c:pt>
                <c:pt idx="20">
                  <c:v>0</c:v>
                </c:pt>
                <c:pt idx="21">
                  <c:v>1.6097E-2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8-4430-913F-05F1A3D1832D}"/>
            </c:ext>
          </c:extLst>
        </c:ser>
        <c:ser>
          <c:idx val="1"/>
          <c:order val="1"/>
          <c:tx>
            <c:strRef>
              <c:f>'FI Results 20210330a'!$C$3:$C$4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rgbClr val="FFDDDD"/>
            </a:solidFill>
            <a:ln>
              <a:noFill/>
            </a:ln>
            <a:effectLst/>
          </c:spPr>
          <c:invertIfNegative val="0"/>
          <c:cat>
            <c:strRef>
              <c:f>'FI Results 20210330a'!$A$5:$A$26</c:f>
              <c:strCache>
                <c:ptCount val="22"/>
                <c:pt idx="0">
                  <c:v>AST</c:v>
                </c:pt>
                <c:pt idx="1">
                  <c:v>BLK</c:v>
                </c:pt>
                <c:pt idx="2">
                  <c:v>BLKA</c:v>
                </c:pt>
                <c:pt idx="3">
                  <c:v>DD2</c:v>
                </c:pt>
                <c:pt idx="4">
                  <c:v>DREB</c:v>
                </c:pt>
                <c:pt idx="5">
                  <c:v>FG_PCT</c:v>
                </c:pt>
                <c:pt idx="6">
                  <c:v>FG3_PCT</c:v>
                </c:pt>
                <c:pt idx="7">
                  <c:v>FG3A</c:v>
                </c:pt>
                <c:pt idx="8">
                  <c:v>FG3M</c:v>
                </c:pt>
                <c:pt idx="9">
                  <c:v>FGM</c:v>
                </c:pt>
                <c:pt idx="10">
                  <c:v>FT_PCT</c:v>
                </c:pt>
                <c:pt idx="11">
                  <c:v>FTA</c:v>
                </c:pt>
                <c:pt idx="12">
                  <c:v>MIN</c:v>
                </c:pt>
                <c:pt idx="13">
                  <c:v>OREB</c:v>
                </c:pt>
                <c:pt idx="14">
                  <c:v>PER</c:v>
                </c:pt>
                <c:pt idx="15">
                  <c:v>PF</c:v>
                </c:pt>
                <c:pt idx="16">
                  <c:v>PFD</c:v>
                </c:pt>
                <c:pt idx="17">
                  <c:v>PIE</c:v>
                </c:pt>
                <c:pt idx="18">
                  <c:v>PLUS_MINUS</c:v>
                </c:pt>
                <c:pt idx="19">
                  <c:v>STL</c:v>
                </c:pt>
                <c:pt idx="20">
                  <c:v>TD3</c:v>
                </c:pt>
                <c:pt idx="21">
                  <c:v>TOV</c:v>
                </c:pt>
              </c:strCache>
            </c:strRef>
          </c:cat>
          <c:val>
            <c:numRef>
              <c:f>'FI Results 20210330a'!$C$5:$C$26</c:f>
              <c:numCache>
                <c:formatCode>0.0%</c:formatCode>
                <c:ptCount val="22"/>
                <c:pt idx="0">
                  <c:v>5.3940391134572142E-2</c:v>
                </c:pt>
                <c:pt idx="1">
                  <c:v>5.5310631041609125E-2</c:v>
                </c:pt>
                <c:pt idx="2">
                  <c:v>5.7847444484872921E-3</c:v>
                </c:pt>
                <c:pt idx="3">
                  <c:v>2.1043791809824072E-2</c:v>
                </c:pt>
                <c:pt idx="4">
                  <c:v>6.0432713045146351E-2</c:v>
                </c:pt>
                <c:pt idx="5">
                  <c:v>0.12099873297612991</c:v>
                </c:pt>
                <c:pt idx="6">
                  <c:v>4.0380481084084791E-2</c:v>
                </c:pt>
                <c:pt idx="7">
                  <c:v>1.4528237993834257E-2</c:v>
                </c:pt>
                <c:pt idx="8">
                  <c:v>8.8590778061956865E-2</c:v>
                </c:pt>
                <c:pt idx="9">
                  <c:v>6.6296777856409805E-2</c:v>
                </c:pt>
                <c:pt idx="10">
                  <c:v>6.8194824528865258E-2</c:v>
                </c:pt>
                <c:pt idx="11">
                  <c:v>4.2737855715043203E-2</c:v>
                </c:pt>
                <c:pt idx="12">
                  <c:v>2.6920800111247645E-2</c:v>
                </c:pt>
                <c:pt idx="13">
                  <c:v>3.6605075197805849E-2</c:v>
                </c:pt>
                <c:pt idx="14">
                  <c:v>3.1284083832662582E-2</c:v>
                </c:pt>
                <c:pt idx="15">
                  <c:v>0</c:v>
                </c:pt>
                <c:pt idx="16">
                  <c:v>3.5837647922243483E-2</c:v>
                </c:pt>
                <c:pt idx="17">
                  <c:v>1.047947002049829E-2</c:v>
                </c:pt>
                <c:pt idx="18">
                  <c:v>4.6077718688839947E-2</c:v>
                </c:pt>
                <c:pt idx="19">
                  <c:v>5.9791733711917525E-2</c:v>
                </c:pt>
                <c:pt idx="20">
                  <c:v>0.10579997794075269</c:v>
                </c:pt>
                <c:pt idx="21">
                  <c:v>8.9635328780691172E-3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8-4430-913F-05F1A3D1832D}"/>
            </c:ext>
          </c:extLst>
        </c:ser>
        <c:ser>
          <c:idx val="2"/>
          <c:order val="2"/>
          <c:tx>
            <c:strRef>
              <c:f>'FI Results 20210330a'!$D$3:$D$4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rgbClr val="BC0000"/>
            </a:solidFill>
            <a:ln>
              <a:noFill/>
            </a:ln>
            <a:effectLst/>
          </c:spPr>
          <c:invertIfNegative val="0"/>
          <c:cat>
            <c:strRef>
              <c:f>'FI Results 20210330a'!$A$5:$A$26</c:f>
              <c:strCache>
                <c:ptCount val="22"/>
                <c:pt idx="0">
                  <c:v>AST</c:v>
                </c:pt>
                <c:pt idx="1">
                  <c:v>BLK</c:v>
                </c:pt>
                <c:pt idx="2">
                  <c:v>BLKA</c:v>
                </c:pt>
                <c:pt idx="3">
                  <c:v>DD2</c:v>
                </c:pt>
                <c:pt idx="4">
                  <c:v>DREB</c:v>
                </c:pt>
                <c:pt idx="5">
                  <c:v>FG_PCT</c:v>
                </c:pt>
                <c:pt idx="6">
                  <c:v>FG3_PCT</c:v>
                </c:pt>
                <c:pt idx="7">
                  <c:v>FG3A</c:v>
                </c:pt>
                <c:pt idx="8">
                  <c:v>FG3M</c:v>
                </c:pt>
                <c:pt idx="9">
                  <c:v>FGM</c:v>
                </c:pt>
                <c:pt idx="10">
                  <c:v>FT_PCT</c:v>
                </c:pt>
                <c:pt idx="11">
                  <c:v>FTA</c:v>
                </c:pt>
                <c:pt idx="12">
                  <c:v>MIN</c:v>
                </c:pt>
                <c:pt idx="13">
                  <c:v>OREB</c:v>
                </c:pt>
                <c:pt idx="14">
                  <c:v>PER</c:v>
                </c:pt>
                <c:pt idx="15">
                  <c:v>PF</c:v>
                </c:pt>
                <c:pt idx="16">
                  <c:v>PFD</c:v>
                </c:pt>
                <c:pt idx="17">
                  <c:v>PIE</c:v>
                </c:pt>
                <c:pt idx="18">
                  <c:v>PLUS_MINUS</c:v>
                </c:pt>
                <c:pt idx="19">
                  <c:v>STL</c:v>
                </c:pt>
                <c:pt idx="20">
                  <c:v>TD3</c:v>
                </c:pt>
                <c:pt idx="21">
                  <c:v>TOV</c:v>
                </c:pt>
              </c:strCache>
            </c:strRef>
          </c:cat>
          <c:val>
            <c:numRef>
              <c:f>'FI Results 20210330a'!$D$5:$D$26</c:f>
              <c:numCache>
                <c:formatCode>0.0%</c:formatCode>
                <c:ptCount val="22"/>
                <c:pt idx="0">
                  <c:v>8.8769999999999995E-3</c:v>
                </c:pt>
                <c:pt idx="1">
                  <c:v>5.8479999999999999E-3</c:v>
                </c:pt>
                <c:pt idx="2">
                  <c:v>1.5433000000000001E-2</c:v>
                </c:pt>
                <c:pt idx="3">
                  <c:v>0</c:v>
                </c:pt>
                <c:pt idx="4">
                  <c:v>1.6743999999999998E-2</c:v>
                </c:pt>
                <c:pt idx="5">
                  <c:v>6.0081000000000002E-2</c:v>
                </c:pt>
                <c:pt idx="6">
                  <c:v>0.10424600000000001</c:v>
                </c:pt>
                <c:pt idx="7">
                  <c:v>3.5090000000000003E-2</c:v>
                </c:pt>
                <c:pt idx="8">
                  <c:v>6.5473000000000003E-2</c:v>
                </c:pt>
                <c:pt idx="9">
                  <c:v>7.3410000000000003E-3</c:v>
                </c:pt>
                <c:pt idx="10">
                  <c:v>1.7290000000000001E-3</c:v>
                </c:pt>
                <c:pt idx="11">
                  <c:v>3.0140000000000002E-3</c:v>
                </c:pt>
                <c:pt idx="12">
                  <c:v>3.4068000000000001E-2</c:v>
                </c:pt>
                <c:pt idx="13">
                  <c:v>1.9729999999999999E-3</c:v>
                </c:pt>
                <c:pt idx="14">
                  <c:v>0.155338</c:v>
                </c:pt>
                <c:pt idx="15">
                  <c:v>3.0571999999999998E-2</c:v>
                </c:pt>
                <c:pt idx="16">
                  <c:v>2.235E-3</c:v>
                </c:pt>
                <c:pt idx="17">
                  <c:v>0.14959800000000001</c:v>
                </c:pt>
                <c:pt idx="18">
                  <c:v>0.29740899999999998</c:v>
                </c:pt>
                <c:pt idx="19">
                  <c:v>0</c:v>
                </c:pt>
                <c:pt idx="20">
                  <c:v>8.2000000000000001E-5</c:v>
                </c:pt>
                <c:pt idx="21">
                  <c:v>4.8500000000000001E-3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E8-4430-913F-05F1A3D18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3874816"/>
        <c:axId val="1013872736"/>
      </c:barChart>
      <c:catAx>
        <c:axId val="101387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aseline="0"/>
                  <a:t>Features</a:t>
                </a:r>
              </a:p>
            </c:rich>
          </c:tx>
          <c:layout>
            <c:manualLayout>
              <c:xMode val="edge"/>
              <c:yMode val="edge"/>
              <c:x val="0.45934933826134117"/>
              <c:y val="0.83553063720438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72736"/>
        <c:crosses val="autoZero"/>
        <c:auto val="1"/>
        <c:lblAlgn val="ctr"/>
        <c:lblOffset val="100"/>
        <c:noMultiLvlLbl val="0"/>
      </c:catAx>
      <c:valAx>
        <c:axId val="10138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0" i="0" baseline="0">
                    <a:effectLst/>
                  </a:rPr>
                  <a:t>Feature Importance % Rating</a:t>
                </a:r>
                <a:endParaRPr lang="en-CA" sz="16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498286479586548"/>
          <c:y val="0.86897912630031193"/>
          <c:w val="0.45913627133242008"/>
          <c:h val="5.9831748322803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61859767529058"/>
          <c:y val="6.2779141479351819E-2"/>
          <c:w val="0.79423037120359952"/>
          <c:h val="0.7534585730552203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'Results 20210330a'!$B$21</c:f>
              <c:strCache>
                <c:ptCount val="1"/>
                <c:pt idx="0">
                  <c:v>Random Forest (Tuned)</c:v>
                </c:pt>
              </c:strCache>
            </c:strRef>
          </c:tx>
          <c:spPr>
            <a:solidFill>
              <a:srgbClr val="BC0000"/>
            </a:solidFill>
            <a:ln>
              <a:noFill/>
            </a:ln>
            <a:effectLst/>
          </c:spPr>
          <c:invertIfNegative val="0"/>
          <c:cat>
            <c:strRef>
              <c:f>'Results 20210330a'!$C$20:$F$20</c:f>
              <c:strCache>
                <c:ptCount val="4"/>
                <c:pt idx="0">
                  <c:v>Specificity</c:v>
                </c:pt>
                <c:pt idx="1">
                  <c:v>Sensitivity</c:v>
                </c:pt>
                <c:pt idx="2">
                  <c:v>F1 score</c:v>
                </c:pt>
                <c:pt idx="3">
                  <c:v>Accuracy</c:v>
                </c:pt>
              </c:strCache>
            </c:strRef>
          </c:cat>
          <c:val>
            <c:numRef>
              <c:f>'Results 20210330a'!$C$21:$F$21</c:f>
              <c:numCache>
                <c:formatCode>0.0%</c:formatCode>
                <c:ptCount val="4"/>
                <c:pt idx="0">
                  <c:v>0.78132699999999999</c:v>
                </c:pt>
                <c:pt idx="1">
                  <c:v>0.69448699999999997</c:v>
                </c:pt>
                <c:pt idx="2">
                  <c:v>0.75195100000000004</c:v>
                </c:pt>
                <c:pt idx="3">
                  <c:v>0.73853400000000002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7-4F22-8CA5-F45773294800}"/>
            </c:ext>
          </c:extLst>
        </c:ser>
        <c:ser>
          <c:idx val="1"/>
          <c:order val="1"/>
          <c:tx>
            <c:strRef>
              <c:f>'Results 20210330a'!$B$22</c:f>
              <c:strCache>
                <c:ptCount val="1"/>
                <c:pt idx="0">
                  <c:v>Decision Tree (Tuned)</c:v>
                </c:pt>
              </c:strCache>
            </c:strRef>
          </c:tx>
          <c:spPr>
            <a:solidFill>
              <a:srgbClr val="FE8282"/>
            </a:solidFill>
            <a:ln>
              <a:noFill/>
            </a:ln>
            <a:effectLst/>
          </c:spPr>
          <c:invertIfNegative val="0"/>
          <c:cat>
            <c:strRef>
              <c:f>'Results 20210330a'!$C$20:$F$20</c:f>
              <c:strCache>
                <c:ptCount val="4"/>
                <c:pt idx="0">
                  <c:v>Specificity</c:v>
                </c:pt>
                <c:pt idx="1">
                  <c:v>Sensitivity</c:v>
                </c:pt>
                <c:pt idx="2">
                  <c:v>F1 score</c:v>
                </c:pt>
                <c:pt idx="3">
                  <c:v>Accuracy</c:v>
                </c:pt>
              </c:strCache>
            </c:strRef>
          </c:cat>
          <c:val>
            <c:numRef>
              <c:f>'Results 20210330a'!$C$22:$F$22</c:f>
              <c:numCache>
                <c:formatCode>0.0%</c:formatCode>
                <c:ptCount val="4"/>
                <c:pt idx="0">
                  <c:v>0.70417700000000005</c:v>
                </c:pt>
                <c:pt idx="1">
                  <c:v>0.64441099999999996</c:v>
                </c:pt>
                <c:pt idx="2">
                  <c:v>0.68712499999999999</c:v>
                </c:pt>
                <c:pt idx="3">
                  <c:v>0.67472600000000005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7-4F22-8CA5-F45773294800}"/>
            </c:ext>
          </c:extLst>
        </c:ser>
        <c:ser>
          <c:idx val="2"/>
          <c:order val="2"/>
          <c:tx>
            <c:strRef>
              <c:f>'Results 20210330a'!$B$23</c:f>
              <c:strCache>
                <c:ptCount val="1"/>
                <c:pt idx="0">
                  <c:v>Logistic Regression (Tuned)</c:v>
                </c:pt>
              </c:strCache>
            </c:strRef>
          </c:tx>
          <c:spPr>
            <a:solidFill>
              <a:srgbClr val="FFDDDD"/>
            </a:solidFill>
            <a:ln>
              <a:noFill/>
            </a:ln>
            <a:effectLst/>
          </c:spPr>
          <c:invertIfNegative val="0"/>
          <c:cat>
            <c:strRef>
              <c:f>'Results 20210330a'!$C$20:$F$20</c:f>
              <c:strCache>
                <c:ptCount val="4"/>
                <c:pt idx="0">
                  <c:v>Specificity</c:v>
                </c:pt>
                <c:pt idx="1">
                  <c:v>Sensitivity</c:v>
                </c:pt>
                <c:pt idx="2">
                  <c:v>F1 score</c:v>
                </c:pt>
                <c:pt idx="3">
                  <c:v>Accuracy</c:v>
                </c:pt>
              </c:strCache>
            </c:strRef>
          </c:cat>
          <c:val>
            <c:numRef>
              <c:f>'Results 20210330a'!$C$23:$F$23</c:f>
              <c:numCache>
                <c:formatCode>0.0%</c:formatCode>
                <c:ptCount val="4"/>
                <c:pt idx="0">
                  <c:v>0.76461900000000005</c:v>
                </c:pt>
                <c:pt idx="1">
                  <c:v>0.67779500000000004</c:v>
                </c:pt>
                <c:pt idx="2">
                  <c:v>0.73604499999999995</c:v>
                </c:pt>
                <c:pt idx="3">
                  <c:v>0.72183399999999998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7-4F22-8CA5-F45773294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8565616"/>
        <c:axId val="1698563120"/>
      </c:barChart>
      <c:catAx>
        <c:axId val="1698565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Analysis</a:t>
                </a:r>
              </a:p>
            </c:rich>
          </c:tx>
          <c:layout>
            <c:manualLayout>
              <c:xMode val="edge"/>
              <c:yMode val="edge"/>
              <c:x val="2.6991076115485561E-2"/>
              <c:y val="0.4227457357713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563120"/>
        <c:crosses val="autoZero"/>
        <c:auto val="1"/>
        <c:lblAlgn val="ctr"/>
        <c:lblOffset val="100"/>
        <c:noMultiLvlLbl val="0"/>
      </c:catAx>
      <c:valAx>
        <c:axId val="169856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Analysis % Rating</a:t>
                </a:r>
              </a:p>
            </c:rich>
          </c:tx>
          <c:layout>
            <c:manualLayout>
              <c:xMode val="edge"/>
              <c:yMode val="edge"/>
              <c:x val="0.44348136482939632"/>
              <c:y val="0.87439484017472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56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27911511061116"/>
          <c:y val="0.92901200631044711"/>
          <c:w val="0.78787626546681666"/>
          <c:h val="5.1280483734699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Wins in a 72 Game Season </a:t>
            </a:r>
          </a:p>
        </c:rich>
      </c:tx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Prediction!$C$4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CC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Prediction!$B$5:$B$6</c:f>
              <c:strCache>
                <c:ptCount val="2"/>
                <c:pt idx="0">
                  <c:v>Forecasted Season</c:v>
                </c:pt>
                <c:pt idx="1">
                  <c:v>                   2019-2020</c:v>
                </c:pt>
              </c:strCache>
            </c:strRef>
          </c:cat>
          <c:val>
            <c:numRef>
              <c:f>Prediction!$C$5:$C$6</c:f>
              <c:numCache>
                <c:formatCode>General</c:formatCode>
                <c:ptCount val="2"/>
                <c:pt idx="0">
                  <c:v>53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A-4B2D-9DFB-D4B504846688}"/>
            </c:ext>
          </c:extLst>
        </c:ser>
        <c:ser>
          <c:idx val="1"/>
          <c:order val="1"/>
          <c:tx>
            <c:strRef>
              <c:f>Prediction!$D$4</c:f>
              <c:strCache>
                <c:ptCount val="1"/>
                <c:pt idx="0">
                  <c:v>Wins with Applied Roster Changes</c:v>
                </c:pt>
              </c:strCache>
            </c:strRef>
          </c:tx>
          <c:spPr>
            <a:solidFill>
              <a:srgbClr val="FE828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E82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1A-4B2D-9DFB-D4B50484668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207DA0C-DC4D-46E7-84CC-A5D90BCDB8C0}" type="VALUE">
                      <a:rPr lang="en-US" b="0"/>
                      <a:pPr/>
                      <a:t>[VALUE]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E1A-4B2D-9DFB-D4B5048466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Prediction!$B$5:$B$6</c:f>
              <c:strCache>
                <c:ptCount val="2"/>
                <c:pt idx="0">
                  <c:v>Forecasted Season</c:v>
                </c:pt>
                <c:pt idx="1">
                  <c:v>                   2019-2020</c:v>
                </c:pt>
              </c:strCache>
            </c:strRef>
          </c:cat>
          <c:val>
            <c:numRef>
              <c:f>Prediction!$D$5:$D$6</c:f>
              <c:numCache>
                <c:formatCode>General</c:formatCode>
                <c:ptCount val="2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A-4B2D-9DFB-D4B504846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9236335"/>
        <c:axId val="799235087"/>
      </c:barChart>
      <c:catAx>
        <c:axId val="799236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5087"/>
        <c:crosses val="autoZero"/>
        <c:auto val="1"/>
        <c:lblAlgn val="ctr"/>
        <c:lblOffset val="100"/>
        <c:noMultiLvlLbl val="0"/>
      </c:catAx>
      <c:valAx>
        <c:axId val="79923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Wins in a 72 Game Season </a:t>
            </a:r>
          </a:p>
        </c:rich>
      </c:tx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Prediction!$C$33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CC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Prediction!$B$34:$B$35</c:f>
              <c:strCache>
                <c:ptCount val="2"/>
                <c:pt idx="0">
                  <c:v>Forecasted Season</c:v>
                </c:pt>
                <c:pt idx="1">
                  <c:v>                   2019-20</c:v>
                </c:pt>
              </c:strCache>
            </c:strRef>
          </c:cat>
          <c:val>
            <c:numRef>
              <c:f>Prediction!$C$34:$C$35</c:f>
              <c:numCache>
                <c:formatCode>General</c:formatCode>
                <c:ptCount val="2"/>
                <c:pt idx="0">
                  <c:v>53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1-49B0-9467-C90EF125F2A9}"/>
            </c:ext>
          </c:extLst>
        </c:ser>
        <c:ser>
          <c:idx val="1"/>
          <c:order val="1"/>
          <c:tx>
            <c:strRef>
              <c:f>Prediction!$D$33</c:f>
              <c:strCache>
                <c:ptCount val="1"/>
              </c:strCache>
            </c:strRef>
          </c:tx>
          <c:spPr>
            <a:solidFill>
              <a:srgbClr val="FE8282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Prediction!$B$34:$B$35</c:f>
              <c:strCache>
                <c:ptCount val="2"/>
                <c:pt idx="0">
                  <c:v>Forecasted Season</c:v>
                </c:pt>
                <c:pt idx="1">
                  <c:v>                   2019-20</c:v>
                </c:pt>
              </c:strCache>
            </c:strRef>
          </c:cat>
          <c:val>
            <c:numRef>
              <c:f>Prediction!$D$34:$D$35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B1-49B0-9467-C90EF125F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9236335"/>
        <c:axId val="799235087"/>
      </c:barChart>
      <c:catAx>
        <c:axId val="799236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5087"/>
        <c:crosses val="autoZero"/>
        <c:auto val="1"/>
        <c:lblAlgn val="ctr"/>
        <c:lblOffset val="100"/>
        <c:noMultiLvlLbl val="0"/>
      </c:catAx>
      <c:valAx>
        <c:axId val="79923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Wins in a 72 Game Season </a:t>
            </a:r>
          </a:p>
        </c:rich>
      </c:tx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Prediction!$C$61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CC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Prediction!$B$62:$B$62</c:f>
              <c:strCache>
                <c:ptCount val="1"/>
                <c:pt idx="0">
                  <c:v>                   2019-20</c:v>
                </c:pt>
              </c:strCache>
            </c:strRef>
          </c:cat>
          <c:val>
            <c:numRef>
              <c:f>Prediction!$C$62:$C$62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D-485A-964B-86702E7EE0F8}"/>
            </c:ext>
          </c:extLst>
        </c:ser>
        <c:ser>
          <c:idx val="1"/>
          <c:order val="1"/>
          <c:tx>
            <c:strRef>
              <c:f>Prediction!$D$61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Prediction!$B$62:$B$62</c:f>
              <c:strCache>
                <c:ptCount val="1"/>
                <c:pt idx="0">
                  <c:v>                   2019-20</c:v>
                </c:pt>
              </c:strCache>
            </c:strRef>
          </c:cat>
          <c:val>
            <c:numRef>
              <c:f>Prediction!$D$62:$D$62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D-485A-964B-86702E7EE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9236335"/>
        <c:axId val="799235087"/>
      </c:barChart>
      <c:catAx>
        <c:axId val="799236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5087"/>
        <c:crosses val="autoZero"/>
        <c:auto val="1"/>
        <c:lblAlgn val="ctr"/>
        <c:lblOffset val="100"/>
        <c:noMultiLvlLbl val="0"/>
      </c:catAx>
      <c:valAx>
        <c:axId val="79923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Prediction!$O$8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rgbClr val="FE828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Prediction!$N$9:$N$12</c:f>
              <c:strCache>
                <c:ptCount val="4"/>
                <c:pt idx="0">
                  <c:v>Specificity</c:v>
                </c:pt>
                <c:pt idx="1">
                  <c:v>Sensitivity</c:v>
                </c:pt>
                <c:pt idx="2">
                  <c:v>F1 score</c:v>
                </c:pt>
                <c:pt idx="3">
                  <c:v>Accuracy</c:v>
                </c:pt>
              </c:strCache>
            </c:strRef>
          </c:cat>
          <c:val>
            <c:numRef>
              <c:f>Prediction!$O$9:$O$12</c:f>
              <c:numCache>
                <c:formatCode>0.0%</c:formatCode>
                <c:ptCount val="4"/>
                <c:pt idx="0">
                  <c:v>0.97099999999999997</c:v>
                </c:pt>
                <c:pt idx="1">
                  <c:v>0.95099999999999996</c:v>
                </c:pt>
                <c:pt idx="2">
                  <c:v>0.96099999999999997</c:v>
                </c:pt>
                <c:pt idx="3">
                  <c:v>0.96099999999999997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7-4D2A-B3F5-E73339E88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8203007"/>
        <c:axId val="1438208415"/>
      </c:barChart>
      <c:catAx>
        <c:axId val="1438203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208415"/>
        <c:crosses val="autoZero"/>
        <c:auto val="1"/>
        <c:lblAlgn val="ctr"/>
        <c:lblOffset val="100"/>
        <c:noMultiLvlLbl val="0"/>
      </c:catAx>
      <c:valAx>
        <c:axId val="143820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20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Prediction!$O$8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rgbClr val="FE8282"/>
            </a:solidFill>
            <a:ln>
              <a:noFill/>
            </a:ln>
            <a:effectLst/>
          </c:spPr>
          <c:invertIfNegative val="0"/>
          <c:cat>
            <c:strRef>
              <c:f>Prediction!$N$9:$N$12</c:f>
              <c:strCache>
                <c:ptCount val="4"/>
                <c:pt idx="0">
                  <c:v>Specificity</c:v>
                </c:pt>
                <c:pt idx="1">
                  <c:v>Sensitivity</c:v>
                </c:pt>
                <c:pt idx="2">
                  <c:v>F1 score</c:v>
                </c:pt>
                <c:pt idx="3">
                  <c:v>Accuracy</c:v>
                </c:pt>
              </c:strCache>
            </c:strRef>
          </c:cat>
          <c:val>
            <c:numRef>
              <c:f>Prediction!$O$9:$O$12</c:f>
              <c:numCache>
                <c:formatCode>0.0%</c:formatCode>
                <c:ptCount val="4"/>
                <c:pt idx="0">
                  <c:v>0.97099999999999997</c:v>
                </c:pt>
                <c:pt idx="1">
                  <c:v>0.95099999999999996</c:v>
                </c:pt>
                <c:pt idx="2">
                  <c:v>0.96099999999999997</c:v>
                </c:pt>
                <c:pt idx="3">
                  <c:v>0.96099999999999997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4-42F0-BBAF-5AE2230AC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8203007"/>
        <c:axId val="1438208415"/>
      </c:barChart>
      <c:catAx>
        <c:axId val="1438203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208415"/>
        <c:crosses val="autoZero"/>
        <c:auto val="1"/>
        <c:lblAlgn val="ctr"/>
        <c:lblOffset val="100"/>
        <c:noMultiLvlLbl val="0"/>
      </c:catAx>
      <c:valAx>
        <c:axId val="143820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20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209551</xdr:colOff>
      <xdr:row>2</xdr:row>
      <xdr:rowOff>133350</xdr:rowOff>
    </xdr:from>
    <xdr:to>
      <xdr:col>16</xdr:col>
      <xdr:colOff>352425</xdr:colOff>
      <xdr:row>31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AE51F-F87B-4DCC-906D-D8C09D851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390526</xdr:colOff>
      <xdr:row>24</xdr:row>
      <xdr:rowOff>0</xdr:rowOff>
    </xdr:from>
    <xdr:to>
      <xdr:col>8</xdr:col>
      <xdr:colOff>342901</xdr:colOff>
      <xdr:row>48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33A7ED-AF8F-45D4-A051-62E0875EB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77</xdr:row>
      <xdr:rowOff>0</xdr:rowOff>
    </xdr:from>
    <xdr:to>
      <xdr:col>9</xdr:col>
      <xdr:colOff>67622</xdr:colOff>
      <xdr:row>105</xdr:row>
      <xdr:rowOff>19708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EDB448-491B-4988-9EE2-857BFE735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4735175"/>
          <a:ext cx="6782747" cy="47155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39043</xdr:colOff>
      <xdr:row>135</xdr:row>
      <xdr:rowOff>38761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DA1273-1CCA-4D1C-89C6-005603795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9592925"/>
          <a:ext cx="6754168" cy="47345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9</xdr:col>
      <xdr:colOff>105727</xdr:colOff>
      <xdr:row>167</xdr:row>
      <xdr:rowOff>29234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11CDE49-AAA9-41AB-918D-A45D999AC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24774525"/>
          <a:ext cx="6820852" cy="47250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9</xdr:col>
      <xdr:colOff>29516</xdr:colOff>
      <xdr:row>199</xdr:row>
      <xdr:rowOff>29234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CF256C8-3F04-4FDA-A09D-463830266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29956125"/>
          <a:ext cx="6744641" cy="47250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</xdr:colOff>
      <xdr:row>11</xdr:row>
      <xdr:rowOff>14287</xdr:rowOff>
    </xdr:from>
    <xdr:to>
      <xdr:col>10</xdr:col>
      <xdr:colOff>566737</xdr:colOff>
      <xdr:row>28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E7E4B3-0DB0-4578-B855-E390C175C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38</xdr:row>
      <xdr:rowOff>114300</xdr:rowOff>
    </xdr:from>
    <xdr:to>
      <xdr:col>10</xdr:col>
      <xdr:colOff>542925</xdr:colOff>
      <xdr:row>55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6B0143-3FE1-425D-A9A5-415B38D58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</xdr:colOff>
      <xdr:row>66</xdr:row>
      <xdr:rowOff>114300</xdr:rowOff>
    </xdr:from>
    <xdr:to>
      <xdr:col>10</xdr:col>
      <xdr:colOff>542925</xdr:colOff>
      <xdr:row>83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055C3A-8396-4F9B-B3EE-8755DAF69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384663</xdr:colOff>
      <xdr:row>13</xdr:row>
      <xdr:rowOff>57150</xdr:rowOff>
    </xdr:from>
    <xdr:to>
      <xdr:col>20</xdr:col>
      <xdr:colOff>296740</xdr:colOff>
      <xdr:row>30</xdr:row>
      <xdr:rowOff>60080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36C547-16C6-4B77-A679-821F2BD5A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366346</xdr:colOff>
      <xdr:row>31</xdr:row>
      <xdr:rowOff>117231</xdr:rowOff>
    </xdr:from>
    <xdr:to>
      <xdr:col>20</xdr:col>
      <xdr:colOff>278423</xdr:colOff>
      <xdr:row>45</xdr:row>
      <xdr:rowOff>120162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8C3CA1-BB6A-4C5E-AB7F-648270F04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3496163" cy="2638793"/>
    <xdr:pic>
      <xdr:nvPicPr>
        <xdr:cNvPr id="2" name="Picture 1">
          <a:extLst>
            <a:ext uri="{FF2B5EF4-FFF2-40B4-BE49-F238E27FC236}">
              <a16:creationId xmlns:a16="http://schemas.microsoft.com/office/drawing/2014/main" id="{E4FE1352-3A9E-43F7-A9E1-4B11F485D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3496163" cy="26387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4</xdr:row>
      <xdr:rowOff>0</xdr:rowOff>
    </xdr:from>
    <xdr:ext cx="4029637" cy="1819529"/>
    <xdr:pic>
      <xdr:nvPicPr>
        <xdr:cNvPr id="3" name="Picture 2">
          <a:extLst>
            <a:ext uri="{FF2B5EF4-FFF2-40B4-BE49-F238E27FC236}">
              <a16:creationId xmlns:a16="http://schemas.microsoft.com/office/drawing/2014/main" id="{0DEA6C23-AF8C-48C2-937A-8FF71EB7D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762000"/>
          <a:ext cx="4029637" cy="1819529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nis" refreshedDate="44290.89464849537" createdVersion="6" refreshedVersion="6" minRefreshableVersion="3" recordCount="66" xr:uid="{CBA626B3-1D46-471E-98FD-D6B4E6F6F1E8}">
  <cacheSource type="worksheet">
    <worksheetSource ref="J85:L151" sheet="Results 20210330a"/>
  </cacheSource>
  <cacheFields count="3">
    <cacheField name="Model" numFmtId="0">
      <sharedItems count="3">
        <s v="Logistic Regression"/>
        <s v="Decision Tree"/>
        <s v="Random Forest"/>
      </sharedItems>
    </cacheField>
    <cacheField name="Feature" numFmtId="0">
      <sharedItems count="22">
        <s v="FG_PCT"/>
        <s v="TD3"/>
        <s v="FG3M"/>
        <s v="FT_PCT"/>
        <s v="FGM"/>
        <s v="DREB"/>
        <s v="STL"/>
        <s v="BLK"/>
        <s v="AST"/>
        <s v="PLUS_MINUS"/>
        <s v="FTA"/>
        <s v="FG3_PCT"/>
        <s v="OREB"/>
        <s v="PFD"/>
        <s v="PER"/>
        <s v="MIN"/>
        <s v="DD2"/>
        <s v="FG3A"/>
        <s v="PIE"/>
        <s v="TOV"/>
        <s v="BLKA"/>
        <s v="PF"/>
      </sharedItems>
    </cacheField>
    <cacheField name="Feature Importance" numFmtId="164">
      <sharedItems containsSemiMixedTypes="0" containsString="0" containsNumber="1" minValue="0" maxValue="0.297408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n v="0.12099873297612991"/>
  </r>
  <r>
    <x v="0"/>
    <x v="1"/>
    <n v="0.10579997794075269"/>
  </r>
  <r>
    <x v="0"/>
    <x v="2"/>
    <n v="8.8590778061956865E-2"/>
  </r>
  <r>
    <x v="0"/>
    <x v="3"/>
    <n v="6.8194824528865258E-2"/>
  </r>
  <r>
    <x v="0"/>
    <x v="4"/>
    <n v="6.6296777856409805E-2"/>
  </r>
  <r>
    <x v="0"/>
    <x v="5"/>
    <n v="6.0432713045146351E-2"/>
  </r>
  <r>
    <x v="0"/>
    <x v="6"/>
    <n v="5.9791733711917525E-2"/>
  </r>
  <r>
    <x v="0"/>
    <x v="7"/>
    <n v="5.5310631041609125E-2"/>
  </r>
  <r>
    <x v="0"/>
    <x v="8"/>
    <n v="5.3940391134572142E-2"/>
  </r>
  <r>
    <x v="0"/>
    <x v="9"/>
    <n v="4.6077718688839947E-2"/>
  </r>
  <r>
    <x v="0"/>
    <x v="10"/>
    <n v="4.2737855715043203E-2"/>
  </r>
  <r>
    <x v="0"/>
    <x v="11"/>
    <n v="4.0380481084084791E-2"/>
  </r>
  <r>
    <x v="0"/>
    <x v="12"/>
    <n v="3.6605075197805849E-2"/>
  </r>
  <r>
    <x v="0"/>
    <x v="13"/>
    <n v="3.5837647922243483E-2"/>
  </r>
  <r>
    <x v="0"/>
    <x v="14"/>
    <n v="3.1284083832662582E-2"/>
  </r>
  <r>
    <x v="0"/>
    <x v="15"/>
    <n v="2.6920800111247645E-2"/>
  </r>
  <r>
    <x v="0"/>
    <x v="16"/>
    <n v="2.1043791809824072E-2"/>
  </r>
  <r>
    <x v="0"/>
    <x v="17"/>
    <n v="1.4528237993834257E-2"/>
  </r>
  <r>
    <x v="0"/>
    <x v="18"/>
    <n v="1.047947002049829E-2"/>
  </r>
  <r>
    <x v="0"/>
    <x v="19"/>
    <n v="8.9635328780691172E-3"/>
  </r>
  <r>
    <x v="0"/>
    <x v="20"/>
    <n v="5.7847444484872921E-3"/>
  </r>
  <r>
    <x v="0"/>
    <x v="21"/>
    <n v="0"/>
  </r>
  <r>
    <x v="1"/>
    <x v="9"/>
    <n v="0.28582000000000002"/>
  </r>
  <r>
    <x v="1"/>
    <x v="15"/>
    <n v="0.14368400000000001"/>
  </r>
  <r>
    <x v="1"/>
    <x v="18"/>
    <n v="0.134212"/>
  </r>
  <r>
    <x v="1"/>
    <x v="14"/>
    <n v="0.11049299999999999"/>
  </r>
  <r>
    <x v="1"/>
    <x v="5"/>
    <n v="3.6394000000000003E-2"/>
  </r>
  <r>
    <x v="1"/>
    <x v="21"/>
    <n v="3.3889000000000002E-2"/>
  </r>
  <r>
    <x v="1"/>
    <x v="0"/>
    <n v="3.1247E-2"/>
  </r>
  <r>
    <x v="1"/>
    <x v="8"/>
    <n v="2.6963000000000001E-2"/>
  </r>
  <r>
    <x v="1"/>
    <x v="17"/>
    <n v="2.2832999999999999E-2"/>
  </r>
  <r>
    <x v="1"/>
    <x v="10"/>
    <n v="2.102E-2"/>
  </r>
  <r>
    <x v="1"/>
    <x v="13"/>
    <n v="1.9442999999999998E-2"/>
  </r>
  <r>
    <x v="1"/>
    <x v="12"/>
    <n v="1.9120999999999999E-2"/>
  </r>
  <r>
    <x v="1"/>
    <x v="6"/>
    <n v="1.8638999999999999E-2"/>
  </r>
  <r>
    <x v="1"/>
    <x v="11"/>
    <n v="1.7374000000000001E-2"/>
  </r>
  <r>
    <x v="1"/>
    <x v="4"/>
    <n v="1.7128999999999998E-2"/>
  </r>
  <r>
    <x v="1"/>
    <x v="19"/>
    <n v="1.6097E-2"/>
  </r>
  <r>
    <x v="1"/>
    <x v="3"/>
    <n v="1.2625000000000001E-2"/>
  </r>
  <r>
    <x v="1"/>
    <x v="20"/>
    <n v="1.2402E-2"/>
  </r>
  <r>
    <x v="1"/>
    <x v="7"/>
    <n v="1.1747E-2"/>
  </r>
  <r>
    <x v="1"/>
    <x v="2"/>
    <n v="7.7149999999999996E-3"/>
  </r>
  <r>
    <x v="1"/>
    <x v="16"/>
    <n v="1.1540000000000001E-3"/>
  </r>
  <r>
    <x v="1"/>
    <x v="1"/>
    <n v="0"/>
  </r>
  <r>
    <x v="2"/>
    <x v="9"/>
    <n v="0.29740899999999998"/>
  </r>
  <r>
    <x v="2"/>
    <x v="14"/>
    <n v="0.155338"/>
  </r>
  <r>
    <x v="2"/>
    <x v="18"/>
    <n v="0.14959800000000001"/>
  </r>
  <r>
    <x v="2"/>
    <x v="11"/>
    <n v="0.10424600000000001"/>
  </r>
  <r>
    <x v="2"/>
    <x v="2"/>
    <n v="6.5473000000000003E-2"/>
  </r>
  <r>
    <x v="2"/>
    <x v="0"/>
    <n v="6.0081000000000002E-2"/>
  </r>
  <r>
    <x v="2"/>
    <x v="17"/>
    <n v="3.5090000000000003E-2"/>
  </r>
  <r>
    <x v="2"/>
    <x v="15"/>
    <n v="3.4068000000000001E-2"/>
  </r>
  <r>
    <x v="2"/>
    <x v="21"/>
    <n v="3.0571999999999998E-2"/>
  </r>
  <r>
    <x v="2"/>
    <x v="5"/>
    <n v="1.6743999999999998E-2"/>
  </r>
  <r>
    <x v="2"/>
    <x v="20"/>
    <n v="1.5433000000000001E-2"/>
  </r>
  <r>
    <x v="2"/>
    <x v="8"/>
    <n v="8.8769999999999995E-3"/>
  </r>
  <r>
    <x v="2"/>
    <x v="4"/>
    <n v="7.3410000000000003E-3"/>
  </r>
  <r>
    <x v="2"/>
    <x v="7"/>
    <n v="5.8479999999999999E-3"/>
  </r>
  <r>
    <x v="2"/>
    <x v="19"/>
    <n v="4.8500000000000001E-3"/>
  </r>
  <r>
    <x v="2"/>
    <x v="10"/>
    <n v="3.0140000000000002E-3"/>
  </r>
  <r>
    <x v="2"/>
    <x v="13"/>
    <n v="2.235E-3"/>
  </r>
  <r>
    <x v="2"/>
    <x v="12"/>
    <n v="1.9729999999999999E-3"/>
  </r>
  <r>
    <x v="2"/>
    <x v="3"/>
    <n v="1.7290000000000001E-3"/>
  </r>
  <r>
    <x v="2"/>
    <x v="1"/>
    <n v="8.2000000000000001E-5"/>
  </r>
  <r>
    <x v="2"/>
    <x v="6"/>
    <n v="0"/>
  </r>
  <r>
    <x v="2"/>
    <x v="1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D2670-D8E9-43E1-BF0A-531A69CABA23}" name="PivotTable1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D26" firstHeaderRow="1" firstDataRow="2" firstDataCol="1"/>
  <pivotFields count="3">
    <pivotField axis="axisCol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8"/>
        <item x="7"/>
        <item x="20"/>
        <item x="16"/>
        <item x="5"/>
        <item x="0"/>
        <item x="11"/>
        <item x="17"/>
        <item x="2"/>
        <item x="4"/>
        <item x="3"/>
        <item x="10"/>
        <item x="15"/>
        <item x="12"/>
        <item x="14"/>
        <item x="21"/>
        <item x="13"/>
        <item x="18"/>
        <item x="9"/>
        <item x="6"/>
        <item x="1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Fields count="1">
    <field x="0"/>
  </colFields>
  <colItems count="3">
    <i>
      <x/>
    </i>
    <i>
      <x v="1"/>
    </i>
    <i>
      <x v="2"/>
    </i>
  </colItems>
  <dataFields count="1">
    <dataField name="Average of Feature Importance" fld="2" subtotal="average" baseField="1" baseItem="0" numFmtId="164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47612-9FC6-41EC-87D1-C8AC25600F27}">
  <dimension ref="A3:D26"/>
  <sheetViews>
    <sheetView workbookViewId="0">
      <selection activeCell="C36" sqref="C36"/>
    </sheetView>
  </sheetViews>
  <sheetFormatPr defaultRowHeight="15" x14ac:dyDescent="0.25"/>
  <cols>
    <col min="1" max="1" width="29" bestFit="1" customWidth="1"/>
    <col min="2" max="2" width="13.140625" bestFit="1" customWidth="1"/>
    <col min="3" max="3" width="18" bestFit="1" customWidth="1"/>
    <col min="4" max="4" width="14.42578125" bestFit="1" customWidth="1"/>
  </cols>
  <sheetData>
    <row r="3" spans="1:4" x14ac:dyDescent="0.25">
      <c r="A3" s="2" t="s">
        <v>58</v>
      </c>
      <c r="B3" s="2" t="s">
        <v>24</v>
      </c>
    </row>
    <row r="4" spans="1:4" x14ac:dyDescent="0.25">
      <c r="A4" s="2" t="s">
        <v>23</v>
      </c>
      <c r="B4" t="s">
        <v>22</v>
      </c>
      <c r="C4" t="s">
        <v>21</v>
      </c>
      <c r="D4" t="s">
        <v>20</v>
      </c>
    </row>
    <row r="5" spans="1:4" x14ac:dyDescent="0.25">
      <c r="A5" t="s">
        <v>19</v>
      </c>
      <c r="B5" s="1">
        <v>2.6963000000000001E-2</v>
      </c>
      <c r="C5" s="1">
        <v>5.3940391134572142E-2</v>
      </c>
      <c r="D5" s="1">
        <v>8.8769999999999995E-3</v>
      </c>
    </row>
    <row r="6" spans="1:4" x14ac:dyDescent="0.25">
      <c r="A6" t="s">
        <v>18</v>
      </c>
      <c r="B6" s="1">
        <v>1.1747E-2</v>
      </c>
      <c r="C6" s="1">
        <v>5.5310631041609125E-2</v>
      </c>
      <c r="D6" s="1">
        <v>5.8479999999999999E-3</v>
      </c>
    </row>
    <row r="7" spans="1:4" x14ac:dyDescent="0.25">
      <c r="A7" t="s">
        <v>17</v>
      </c>
      <c r="B7" s="1">
        <v>1.2402E-2</v>
      </c>
      <c r="C7" s="1">
        <v>5.7847444484872921E-3</v>
      </c>
      <c r="D7" s="1">
        <v>1.5433000000000001E-2</v>
      </c>
    </row>
    <row r="8" spans="1:4" x14ac:dyDescent="0.25">
      <c r="A8" t="s">
        <v>16</v>
      </c>
      <c r="B8" s="1">
        <v>1.1540000000000001E-3</v>
      </c>
      <c r="C8" s="1">
        <v>2.1043791809824072E-2</v>
      </c>
      <c r="D8" s="1">
        <v>0</v>
      </c>
    </row>
    <row r="9" spans="1:4" x14ac:dyDescent="0.25">
      <c r="A9" t="s">
        <v>15</v>
      </c>
      <c r="B9" s="1">
        <v>3.6394000000000003E-2</v>
      </c>
      <c r="C9" s="1">
        <v>6.0432713045146351E-2</v>
      </c>
      <c r="D9" s="1">
        <v>1.6743999999999998E-2</v>
      </c>
    </row>
    <row r="10" spans="1:4" x14ac:dyDescent="0.25">
      <c r="A10" t="s">
        <v>14</v>
      </c>
      <c r="B10" s="1">
        <v>3.1247E-2</v>
      </c>
      <c r="C10" s="1">
        <v>0.12099873297612991</v>
      </c>
      <c r="D10" s="1">
        <v>6.0081000000000002E-2</v>
      </c>
    </row>
    <row r="11" spans="1:4" x14ac:dyDescent="0.25">
      <c r="A11" t="s">
        <v>13</v>
      </c>
      <c r="B11" s="1">
        <v>1.7374000000000001E-2</v>
      </c>
      <c r="C11" s="1">
        <v>4.0380481084084791E-2</v>
      </c>
      <c r="D11" s="1">
        <v>0.10424600000000001</v>
      </c>
    </row>
    <row r="12" spans="1:4" x14ac:dyDescent="0.25">
      <c r="A12" t="s">
        <v>12</v>
      </c>
      <c r="B12" s="1">
        <v>2.2832999999999999E-2</v>
      </c>
      <c r="C12" s="1">
        <v>1.4528237993834257E-2</v>
      </c>
      <c r="D12" s="1">
        <v>3.5090000000000003E-2</v>
      </c>
    </row>
    <row r="13" spans="1:4" x14ac:dyDescent="0.25">
      <c r="A13" t="s">
        <v>40</v>
      </c>
      <c r="B13" s="1">
        <v>7.7149999999999996E-3</v>
      </c>
      <c r="C13" s="1">
        <v>8.8590778061956865E-2</v>
      </c>
      <c r="D13" s="1">
        <v>6.5473000000000003E-2</v>
      </c>
    </row>
    <row r="14" spans="1:4" x14ac:dyDescent="0.25">
      <c r="A14" t="s">
        <v>11</v>
      </c>
      <c r="B14" s="1">
        <v>1.7128999999999998E-2</v>
      </c>
      <c r="C14" s="1">
        <v>6.6296777856409805E-2</v>
      </c>
      <c r="D14" s="1">
        <v>7.3410000000000003E-3</v>
      </c>
    </row>
    <row r="15" spans="1:4" x14ac:dyDescent="0.25">
      <c r="A15" t="s">
        <v>10</v>
      </c>
      <c r="B15" s="1">
        <v>1.2625000000000001E-2</v>
      </c>
      <c r="C15" s="1">
        <v>6.8194824528865258E-2</v>
      </c>
      <c r="D15" s="1">
        <v>1.7290000000000001E-3</v>
      </c>
    </row>
    <row r="16" spans="1:4" x14ac:dyDescent="0.25">
      <c r="A16" t="s">
        <v>9</v>
      </c>
      <c r="B16" s="1">
        <v>2.102E-2</v>
      </c>
      <c r="C16" s="1">
        <v>4.2737855715043203E-2</v>
      </c>
      <c r="D16" s="1">
        <v>3.0140000000000002E-3</v>
      </c>
    </row>
    <row r="17" spans="1:4" x14ac:dyDescent="0.25">
      <c r="A17" t="s">
        <v>8</v>
      </c>
      <c r="B17" s="1">
        <v>0.14368400000000001</v>
      </c>
      <c r="C17" s="1">
        <v>2.6920800111247645E-2</v>
      </c>
      <c r="D17" s="1">
        <v>3.4068000000000001E-2</v>
      </c>
    </row>
    <row r="18" spans="1:4" x14ac:dyDescent="0.25">
      <c r="A18" t="s">
        <v>7</v>
      </c>
      <c r="B18" s="1">
        <v>1.9120999999999999E-2</v>
      </c>
      <c r="C18" s="1">
        <v>3.6605075197805849E-2</v>
      </c>
      <c r="D18" s="1">
        <v>1.9729999999999999E-3</v>
      </c>
    </row>
    <row r="19" spans="1:4" x14ac:dyDescent="0.25">
      <c r="A19" t="s">
        <v>6</v>
      </c>
      <c r="B19" s="1">
        <v>0.11049299999999999</v>
      </c>
      <c r="C19" s="1">
        <v>3.1284083832662582E-2</v>
      </c>
      <c r="D19" s="1">
        <v>0.155338</v>
      </c>
    </row>
    <row r="20" spans="1:4" x14ac:dyDescent="0.25">
      <c r="A20" t="s">
        <v>5</v>
      </c>
      <c r="B20" s="1">
        <v>3.3889000000000002E-2</v>
      </c>
      <c r="C20" s="1">
        <v>0</v>
      </c>
      <c r="D20" s="1">
        <v>3.0571999999999998E-2</v>
      </c>
    </row>
    <row r="21" spans="1:4" x14ac:dyDescent="0.25">
      <c r="A21" t="s">
        <v>37</v>
      </c>
      <c r="B21" s="1">
        <v>1.9442999999999998E-2</v>
      </c>
      <c r="C21" s="1">
        <v>3.5837647922243483E-2</v>
      </c>
      <c r="D21" s="1">
        <v>2.235E-3</v>
      </c>
    </row>
    <row r="22" spans="1:4" x14ac:dyDescent="0.25">
      <c r="A22" t="s">
        <v>4</v>
      </c>
      <c r="B22" s="1">
        <v>0.134212</v>
      </c>
      <c r="C22" s="1">
        <v>1.047947002049829E-2</v>
      </c>
      <c r="D22" s="1">
        <v>0.14959800000000001</v>
      </c>
    </row>
    <row r="23" spans="1:4" x14ac:dyDescent="0.25">
      <c r="A23" t="s">
        <v>3</v>
      </c>
      <c r="B23" s="1">
        <v>0.28582000000000002</v>
      </c>
      <c r="C23" s="1">
        <v>4.6077718688839947E-2</v>
      </c>
      <c r="D23" s="1">
        <v>0.29740899999999998</v>
      </c>
    </row>
    <row r="24" spans="1:4" x14ac:dyDescent="0.25">
      <c r="A24" t="s">
        <v>2</v>
      </c>
      <c r="B24" s="1">
        <v>1.8638999999999999E-2</v>
      </c>
      <c r="C24" s="1">
        <v>5.9791733711917525E-2</v>
      </c>
      <c r="D24" s="1">
        <v>0</v>
      </c>
    </row>
    <row r="25" spans="1:4" x14ac:dyDescent="0.25">
      <c r="A25" t="s">
        <v>1</v>
      </c>
      <c r="B25" s="1">
        <v>0</v>
      </c>
      <c r="C25" s="1">
        <v>0.10579997794075269</v>
      </c>
      <c r="D25" s="1">
        <v>8.2000000000000001E-5</v>
      </c>
    </row>
    <row r="26" spans="1:4" x14ac:dyDescent="0.25">
      <c r="A26" t="s">
        <v>0</v>
      </c>
      <c r="B26" s="1">
        <v>1.6097E-2</v>
      </c>
      <c r="C26" s="1">
        <v>8.9635328780691172E-3</v>
      </c>
      <c r="D26" s="1">
        <v>4.8500000000000001E-3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91ED-A764-4DE3-A122-889DBEC793BF}">
  <dimension ref="A3:Y151"/>
  <sheetViews>
    <sheetView tabSelected="1" topLeftCell="A132" zoomScaleNormal="100" workbookViewId="0">
      <selection activeCell="B171" sqref="B171"/>
    </sheetView>
  </sheetViews>
  <sheetFormatPr defaultRowHeight="12.75" x14ac:dyDescent="0.25"/>
  <cols>
    <col min="1" max="1" width="9.140625" style="3"/>
    <col min="2" max="2" width="29.85546875" style="3" customWidth="1"/>
    <col min="3" max="8" width="10.28515625" style="3" customWidth="1"/>
    <col min="9" max="9" width="9.140625" style="3"/>
    <col min="10" max="10" width="22.140625" style="3" customWidth="1"/>
    <col min="11" max="16" width="12.85546875" style="3" customWidth="1"/>
    <col min="17" max="17" width="9.140625" style="3"/>
    <col min="18" max="18" width="9.5703125" style="3" bestFit="1" customWidth="1"/>
    <col min="19" max="20" width="9.140625" style="3"/>
    <col min="21" max="21" width="9.7109375" style="3" customWidth="1"/>
    <col min="22" max="23" width="9.140625" style="3"/>
    <col min="24" max="24" width="9.5703125" style="3" bestFit="1" customWidth="1"/>
    <col min="25" max="16384" width="9.140625" style="3"/>
  </cols>
  <sheetData>
    <row r="3" spans="2:25" ht="38.25" x14ac:dyDescent="0.25">
      <c r="B3" s="3" t="s">
        <v>35</v>
      </c>
      <c r="K3" s="3" t="s">
        <v>25</v>
      </c>
    </row>
    <row r="4" spans="2:25" ht="25.5" x14ac:dyDescent="0.25">
      <c r="K4" s="4" t="s">
        <v>21</v>
      </c>
      <c r="P4" s="4" t="s">
        <v>22</v>
      </c>
      <c r="S4" s="4" t="s">
        <v>20</v>
      </c>
      <c r="V4" s="4"/>
    </row>
    <row r="5" spans="2:25" ht="38.25" x14ac:dyDescent="0.25">
      <c r="B5" s="5" t="s">
        <v>24</v>
      </c>
      <c r="C5" s="5" t="s">
        <v>29</v>
      </c>
      <c r="D5" s="5" t="s">
        <v>30</v>
      </c>
      <c r="E5" s="5" t="s">
        <v>34</v>
      </c>
      <c r="F5" s="5" t="s">
        <v>33</v>
      </c>
      <c r="G5" s="5" t="s">
        <v>31</v>
      </c>
      <c r="H5" s="5" t="s">
        <v>32</v>
      </c>
      <c r="L5" s="11" t="s">
        <v>23</v>
      </c>
      <c r="M5" s="11" t="s">
        <v>25</v>
      </c>
      <c r="N5" s="11"/>
      <c r="O5" s="11"/>
      <c r="P5" s="11"/>
      <c r="Q5" s="11" t="s">
        <v>23</v>
      </c>
      <c r="R5" s="11" t="s">
        <v>25</v>
      </c>
      <c r="S5" s="11"/>
      <c r="T5" s="11" t="s">
        <v>23</v>
      </c>
      <c r="U5" s="11" t="s">
        <v>25</v>
      </c>
      <c r="V5" s="11"/>
      <c r="W5" s="11"/>
      <c r="X5" s="11"/>
      <c r="Y5" s="11"/>
    </row>
    <row r="6" spans="2:25" ht="25.5" x14ac:dyDescent="0.25">
      <c r="B6" s="4" t="s">
        <v>21</v>
      </c>
      <c r="C6" s="14">
        <v>0.72183399999999998</v>
      </c>
      <c r="D6" s="14">
        <v>0.73604499999999995</v>
      </c>
      <c r="E6" s="14">
        <v>0.76461900000000005</v>
      </c>
      <c r="F6" s="14">
        <v>0.70952999999999999</v>
      </c>
      <c r="G6" s="14">
        <v>0.67779500000000004</v>
      </c>
      <c r="H6" s="14">
        <v>0.76461900000000005</v>
      </c>
      <c r="K6" s="3">
        <v>2</v>
      </c>
      <c r="L6" s="3" t="s">
        <v>14</v>
      </c>
      <c r="M6" s="3">
        <v>0.80974900000000005</v>
      </c>
      <c r="N6" s="3">
        <f t="shared" ref="N6:N26" si="0">M6-$M$27</f>
        <v>1.0937430000000001</v>
      </c>
      <c r="O6" s="13">
        <f>N6/$N$28</f>
        <v>0.12099873297612991</v>
      </c>
      <c r="P6" s="3">
        <v>17</v>
      </c>
      <c r="Q6" s="3" t="s">
        <v>3</v>
      </c>
      <c r="R6" s="13">
        <v>0.28582000000000002</v>
      </c>
      <c r="S6" s="3">
        <v>17</v>
      </c>
      <c r="T6" s="3" t="s">
        <v>3</v>
      </c>
      <c r="U6" s="13">
        <v>0.29740899999999998</v>
      </c>
      <c r="X6" s="12"/>
    </row>
    <row r="7" spans="2:25" x14ac:dyDescent="0.25">
      <c r="B7" s="4" t="s">
        <v>26</v>
      </c>
      <c r="C7" s="14">
        <v>0.72183399999999998</v>
      </c>
      <c r="D7" s="14">
        <v>0.73604499999999995</v>
      </c>
      <c r="E7" s="14">
        <v>0.76461900000000005</v>
      </c>
      <c r="F7" s="14">
        <v>0.70952999999999999</v>
      </c>
      <c r="G7" s="14">
        <v>0.67779500000000004</v>
      </c>
      <c r="H7" s="14">
        <v>0.76461900000000005</v>
      </c>
      <c r="K7" s="3">
        <v>19</v>
      </c>
      <c r="L7" s="3" t="s">
        <v>1</v>
      </c>
      <c r="M7" s="3">
        <v>0.67236300000000004</v>
      </c>
      <c r="N7" s="3">
        <f t="shared" si="0"/>
        <v>0.95635700000000012</v>
      </c>
      <c r="O7" s="13">
        <f t="shared" ref="O7:O27" si="1">N7/$N$28</f>
        <v>0.10579997794075269</v>
      </c>
      <c r="P7" s="3">
        <v>0</v>
      </c>
      <c r="Q7" s="3" t="s">
        <v>8</v>
      </c>
      <c r="R7" s="13">
        <v>0.14368400000000001</v>
      </c>
      <c r="S7" s="3">
        <v>21</v>
      </c>
      <c r="T7" s="3" t="s">
        <v>6</v>
      </c>
      <c r="U7" s="13">
        <v>0.155338</v>
      </c>
      <c r="X7" s="12"/>
    </row>
    <row r="8" spans="2:25" x14ac:dyDescent="0.25">
      <c r="B8" s="4" t="s">
        <v>22</v>
      </c>
      <c r="C8" s="14">
        <v>0.67472600000000005</v>
      </c>
      <c r="D8" s="14">
        <v>0.68712499999999999</v>
      </c>
      <c r="E8" s="14">
        <v>0.70417700000000005</v>
      </c>
      <c r="F8" s="14">
        <v>0.67088000000000003</v>
      </c>
      <c r="G8" s="14">
        <v>0.64441099999999996</v>
      </c>
      <c r="H8" s="14">
        <v>0.70417700000000005</v>
      </c>
      <c r="K8" s="3">
        <v>3</v>
      </c>
      <c r="L8" s="3" t="s">
        <v>40</v>
      </c>
      <c r="M8" s="3">
        <v>0.51680400000000004</v>
      </c>
      <c r="N8" s="3">
        <f t="shared" si="0"/>
        <v>0.80079800000000012</v>
      </c>
      <c r="O8" s="13">
        <f t="shared" si="1"/>
        <v>8.8590778061956865E-2</v>
      </c>
      <c r="P8" s="3">
        <v>20</v>
      </c>
      <c r="Q8" s="3" t="s">
        <v>4</v>
      </c>
      <c r="R8" s="13">
        <v>0.134212</v>
      </c>
      <c r="S8" s="3">
        <v>20</v>
      </c>
      <c r="T8" s="3" t="s">
        <v>4</v>
      </c>
      <c r="U8" s="13">
        <v>0.14959800000000001</v>
      </c>
      <c r="X8" s="12"/>
    </row>
    <row r="9" spans="2:25" x14ac:dyDescent="0.25">
      <c r="B9" s="4" t="s">
        <v>27</v>
      </c>
      <c r="C9" s="14">
        <v>0.67472600000000005</v>
      </c>
      <c r="D9" s="14">
        <v>0.68712499999999999</v>
      </c>
      <c r="E9" s="14">
        <v>0.70417700000000005</v>
      </c>
      <c r="F9" s="14">
        <v>0.67088000000000003</v>
      </c>
      <c r="G9" s="14">
        <v>0.64441099999999996</v>
      </c>
      <c r="H9" s="14">
        <v>0.70417700000000005</v>
      </c>
      <c r="K9" s="3">
        <v>7</v>
      </c>
      <c r="L9" s="3" t="s">
        <v>10</v>
      </c>
      <c r="M9" s="3">
        <v>0.33243899999999998</v>
      </c>
      <c r="N9" s="3">
        <f t="shared" si="0"/>
        <v>0.61643300000000001</v>
      </c>
      <c r="O9" s="13">
        <f t="shared" si="1"/>
        <v>6.8194824528865258E-2</v>
      </c>
      <c r="P9" s="3">
        <v>21</v>
      </c>
      <c r="Q9" s="3" t="s">
        <v>6</v>
      </c>
      <c r="R9" s="13">
        <v>0.11049299999999999</v>
      </c>
      <c r="S9" s="3">
        <v>5</v>
      </c>
      <c r="T9" s="3" t="s">
        <v>13</v>
      </c>
      <c r="U9" s="13">
        <v>0.10424600000000001</v>
      </c>
      <c r="X9" s="12"/>
    </row>
    <row r="10" spans="2:25" x14ac:dyDescent="0.25">
      <c r="B10" s="4" t="s">
        <v>20</v>
      </c>
      <c r="C10" s="14">
        <v>0.67397799999999997</v>
      </c>
      <c r="D10" s="14">
        <v>0.72613099999999997</v>
      </c>
      <c r="E10" s="14">
        <v>0.85208799999999996</v>
      </c>
      <c r="F10" s="14">
        <v>0.63261599999999996</v>
      </c>
      <c r="G10" s="14">
        <v>0.49064200000000002</v>
      </c>
      <c r="H10" s="14">
        <v>0.85208799999999996</v>
      </c>
      <c r="K10" s="3">
        <v>1</v>
      </c>
      <c r="L10" s="3" t="s">
        <v>11</v>
      </c>
      <c r="M10" s="3">
        <v>0.31528200000000001</v>
      </c>
      <c r="N10" s="3">
        <f t="shared" si="0"/>
        <v>0.59927600000000003</v>
      </c>
      <c r="O10" s="13">
        <f t="shared" si="1"/>
        <v>6.6296777856409805E-2</v>
      </c>
      <c r="P10" s="3">
        <v>9</v>
      </c>
      <c r="Q10" s="3" t="s">
        <v>15</v>
      </c>
      <c r="R10" s="13">
        <v>3.6394000000000003E-2</v>
      </c>
      <c r="S10" s="3">
        <v>3</v>
      </c>
      <c r="T10" s="3" t="s">
        <v>40</v>
      </c>
      <c r="U10" s="13">
        <v>6.5473000000000003E-2</v>
      </c>
      <c r="X10" s="12"/>
    </row>
    <row r="11" spans="2:25" x14ac:dyDescent="0.25">
      <c r="B11" s="4" t="s">
        <v>28</v>
      </c>
      <c r="C11" s="14">
        <v>0.73853400000000002</v>
      </c>
      <c r="D11" s="14">
        <v>0.75195100000000004</v>
      </c>
      <c r="E11" s="14">
        <v>0.78132699999999999</v>
      </c>
      <c r="F11" s="14">
        <v>0.72470400000000001</v>
      </c>
      <c r="G11" s="14">
        <v>0.69448699999999997</v>
      </c>
      <c r="H11" s="14">
        <v>0.78132699999999999</v>
      </c>
      <c r="K11" s="3">
        <v>9</v>
      </c>
      <c r="L11" s="3" t="s">
        <v>15</v>
      </c>
      <c r="M11" s="3">
        <v>0.26227499999999998</v>
      </c>
      <c r="N11" s="3">
        <f t="shared" si="0"/>
        <v>0.546269</v>
      </c>
      <c r="O11" s="13">
        <f t="shared" si="1"/>
        <v>6.0432713045146351E-2</v>
      </c>
      <c r="P11" s="3">
        <v>15</v>
      </c>
      <c r="Q11" s="3" t="s">
        <v>5</v>
      </c>
      <c r="R11" s="13">
        <v>3.3889000000000002E-2</v>
      </c>
      <c r="S11" s="3">
        <v>2</v>
      </c>
      <c r="T11" s="3" t="s">
        <v>14</v>
      </c>
      <c r="U11" s="13">
        <v>6.0081000000000002E-2</v>
      </c>
      <c r="X11" s="12"/>
    </row>
    <row r="12" spans="2:25" x14ac:dyDescent="0.25">
      <c r="B12" s="4"/>
      <c r="C12" s="14"/>
      <c r="D12" s="14"/>
      <c r="E12" s="14"/>
      <c r="F12" s="14"/>
      <c r="G12" s="14"/>
      <c r="H12" s="14"/>
      <c r="K12" s="3">
        <v>12</v>
      </c>
      <c r="L12" s="3" t="s">
        <v>2</v>
      </c>
      <c r="M12" s="3">
        <v>0.25648100000000001</v>
      </c>
      <c r="N12" s="3">
        <f t="shared" si="0"/>
        <v>0.54047500000000004</v>
      </c>
      <c r="O12" s="13">
        <f t="shared" si="1"/>
        <v>5.9791733711917525E-2</v>
      </c>
      <c r="P12" s="3">
        <v>2</v>
      </c>
      <c r="Q12" s="3" t="s">
        <v>14</v>
      </c>
      <c r="R12" s="13">
        <v>3.1247E-2</v>
      </c>
      <c r="S12" s="3">
        <v>4</v>
      </c>
      <c r="T12" s="3" t="s">
        <v>12</v>
      </c>
      <c r="U12" s="13">
        <v>3.5090000000000003E-2</v>
      </c>
      <c r="X12" s="12"/>
    </row>
    <row r="13" spans="2:25" x14ac:dyDescent="0.25">
      <c r="B13" s="4"/>
      <c r="C13" s="14"/>
      <c r="D13" s="14"/>
      <c r="E13" s="14"/>
      <c r="F13" s="14"/>
      <c r="G13" s="14"/>
      <c r="H13" s="14"/>
      <c r="K13" s="3">
        <v>13</v>
      </c>
      <c r="L13" s="3" t="s">
        <v>18</v>
      </c>
      <c r="M13" s="3">
        <v>0.215975</v>
      </c>
      <c r="N13" s="3">
        <f t="shared" si="0"/>
        <v>0.499969</v>
      </c>
      <c r="O13" s="13">
        <f t="shared" si="1"/>
        <v>5.5310631041609125E-2</v>
      </c>
      <c r="P13" s="3">
        <v>10</v>
      </c>
      <c r="Q13" s="3" t="s">
        <v>19</v>
      </c>
      <c r="R13" s="13">
        <v>2.6963000000000001E-2</v>
      </c>
      <c r="S13" s="3">
        <v>0</v>
      </c>
      <c r="T13" s="3" t="s">
        <v>8</v>
      </c>
      <c r="U13" s="13">
        <v>3.4068000000000001E-2</v>
      </c>
      <c r="X13" s="12"/>
    </row>
    <row r="14" spans="2:25" x14ac:dyDescent="0.25">
      <c r="B14" s="4"/>
      <c r="C14" s="14"/>
      <c r="D14" s="14"/>
      <c r="E14" s="14"/>
      <c r="F14" s="14"/>
      <c r="G14" s="14"/>
      <c r="H14" s="14"/>
      <c r="K14" s="3">
        <v>10</v>
      </c>
      <c r="L14" s="3" t="s">
        <v>19</v>
      </c>
      <c r="M14" s="3">
        <v>0.20358899999999999</v>
      </c>
      <c r="N14" s="3">
        <f t="shared" si="0"/>
        <v>0.48758299999999999</v>
      </c>
      <c r="O14" s="13">
        <f t="shared" si="1"/>
        <v>5.3940391134572142E-2</v>
      </c>
      <c r="P14" s="3">
        <v>4</v>
      </c>
      <c r="Q14" s="3" t="s">
        <v>12</v>
      </c>
      <c r="R14" s="13">
        <v>2.2832999999999999E-2</v>
      </c>
      <c r="S14" s="3">
        <v>15</v>
      </c>
      <c r="T14" s="3" t="s">
        <v>5</v>
      </c>
      <c r="U14" s="13">
        <v>3.0571999999999998E-2</v>
      </c>
      <c r="X14" s="12"/>
    </row>
    <row r="15" spans="2:25" x14ac:dyDescent="0.25">
      <c r="K15" s="3">
        <v>17</v>
      </c>
      <c r="L15" s="3" t="s">
        <v>3</v>
      </c>
      <c r="M15" s="3">
        <v>0.13251599999999999</v>
      </c>
      <c r="N15" s="3">
        <f t="shared" si="0"/>
        <v>0.41651000000000005</v>
      </c>
      <c r="O15" s="13">
        <f t="shared" si="1"/>
        <v>4.6077718688839947E-2</v>
      </c>
      <c r="P15" s="3">
        <v>6</v>
      </c>
      <c r="Q15" s="3" t="s">
        <v>9</v>
      </c>
      <c r="R15" s="13">
        <v>2.102E-2</v>
      </c>
      <c r="S15" s="3">
        <v>9</v>
      </c>
      <c r="T15" s="3" t="s">
        <v>15</v>
      </c>
      <c r="U15" s="13">
        <v>1.6743999999999998E-2</v>
      </c>
      <c r="X15" s="12"/>
    </row>
    <row r="16" spans="2:25" x14ac:dyDescent="0.25">
      <c r="K16" s="3">
        <v>6</v>
      </c>
      <c r="L16" s="3" t="s">
        <v>9</v>
      </c>
      <c r="M16" s="3">
        <v>0.102326</v>
      </c>
      <c r="N16" s="3">
        <f t="shared" si="0"/>
        <v>0.38632</v>
      </c>
      <c r="O16" s="13">
        <f t="shared" si="1"/>
        <v>4.2737855715043203E-2</v>
      </c>
      <c r="P16" s="3">
        <v>16</v>
      </c>
      <c r="Q16" s="3" t="s">
        <v>37</v>
      </c>
      <c r="R16" s="13">
        <v>1.9442999999999998E-2</v>
      </c>
      <c r="S16" s="3">
        <v>14</v>
      </c>
      <c r="T16" s="3" t="s">
        <v>17</v>
      </c>
      <c r="U16" s="13">
        <v>1.5433000000000001E-2</v>
      </c>
      <c r="X16" s="12"/>
    </row>
    <row r="17" spans="1:24" x14ac:dyDescent="0.25">
      <c r="K17" s="3">
        <v>5</v>
      </c>
      <c r="L17" s="3" t="s">
        <v>13</v>
      </c>
      <c r="M17" s="3">
        <v>8.1017000000000006E-2</v>
      </c>
      <c r="N17" s="3">
        <f t="shared" si="0"/>
        <v>0.36501100000000003</v>
      </c>
      <c r="O17" s="13">
        <f t="shared" si="1"/>
        <v>4.0380481084084791E-2</v>
      </c>
      <c r="P17" s="3">
        <v>8</v>
      </c>
      <c r="Q17" s="3" t="s">
        <v>7</v>
      </c>
      <c r="R17" s="13">
        <v>1.9120999999999999E-2</v>
      </c>
      <c r="S17" s="3">
        <v>10</v>
      </c>
      <c r="T17" s="3" t="s">
        <v>19</v>
      </c>
      <c r="U17" s="13">
        <v>8.8769999999999995E-3</v>
      </c>
      <c r="X17" s="12"/>
    </row>
    <row r="18" spans="1:24" x14ac:dyDescent="0.25">
      <c r="K18" s="3">
        <v>8</v>
      </c>
      <c r="L18" s="3" t="s">
        <v>7</v>
      </c>
      <c r="M18" s="3">
        <v>4.6890000000000001E-2</v>
      </c>
      <c r="N18" s="3">
        <f t="shared" si="0"/>
        <v>0.33088400000000001</v>
      </c>
      <c r="O18" s="13">
        <f t="shared" si="1"/>
        <v>3.6605075197805849E-2</v>
      </c>
      <c r="P18" s="3">
        <v>12</v>
      </c>
      <c r="Q18" s="3" t="s">
        <v>2</v>
      </c>
      <c r="R18" s="13">
        <v>1.8638999999999999E-2</v>
      </c>
      <c r="S18" s="3">
        <v>1</v>
      </c>
      <c r="T18" s="3" t="s">
        <v>11</v>
      </c>
      <c r="U18" s="13">
        <v>7.3410000000000003E-3</v>
      </c>
      <c r="X18" s="12"/>
    </row>
    <row r="19" spans="1:24" x14ac:dyDescent="0.25">
      <c r="K19" s="3">
        <v>16</v>
      </c>
      <c r="L19" s="3" t="s">
        <v>37</v>
      </c>
      <c r="M19" s="3">
        <v>3.9953000000000002E-2</v>
      </c>
      <c r="N19" s="3">
        <f t="shared" si="0"/>
        <v>0.32394700000000004</v>
      </c>
      <c r="O19" s="13">
        <f t="shared" si="1"/>
        <v>3.5837647922243483E-2</v>
      </c>
      <c r="P19" s="3">
        <v>5</v>
      </c>
      <c r="Q19" s="3" t="s">
        <v>13</v>
      </c>
      <c r="R19" s="13">
        <v>1.7374000000000001E-2</v>
      </c>
      <c r="S19" s="3">
        <v>13</v>
      </c>
      <c r="T19" s="3" t="s">
        <v>18</v>
      </c>
      <c r="U19" s="13">
        <v>5.8479999999999999E-3</v>
      </c>
      <c r="X19" s="12"/>
    </row>
    <row r="20" spans="1:24" ht="25.5" x14ac:dyDescent="0.25">
      <c r="B20" s="5" t="s">
        <v>24</v>
      </c>
      <c r="C20" s="5" t="s">
        <v>32</v>
      </c>
      <c r="D20" s="5" t="s">
        <v>31</v>
      </c>
      <c r="E20" s="5" t="s">
        <v>30</v>
      </c>
      <c r="F20" s="5" t="s">
        <v>29</v>
      </c>
      <c r="K20" s="3">
        <v>21</v>
      </c>
      <c r="L20" s="3" t="s">
        <v>6</v>
      </c>
      <c r="M20" s="3">
        <v>-1.2080000000000001E-3</v>
      </c>
      <c r="N20" s="3">
        <f t="shared" si="0"/>
        <v>0.28278600000000004</v>
      </c>
      <c r="O20" s="13">
        <f t="shared" si="1"/>
        <v>3.1284083832662582E-2</v>
      </c>
      <c r="P20" s="3">
        <v>1</v>
      </c>
      <c r="Q20" s="3" t="s">
        <v>11</v>
      </c>
      <c r="R20" s="13">
        <v>1.7128999999999998E-2</v>
      </c>
      <c r="S20" s="3">
        <v>11</v>
      </c>
      <c r="T20" s="3" t="s">
        <v>0</v>
      </c>
      <c r="U20" s="13">
        <v>4.8500000000000001E-3</v>
      </c>
      <c r="X20" s="12"/>
    </row>
    <row r="21" spans="1:24" x14ac:dyDescent="0.25">
      <c r="A21" s="3">
        <v>3</v>
      </c>
      <c r="B21" s="4" t="s">
        <v>28</v>
      </c>
      <c r="C21" s="10">
        <v>0.78132699999999999</v>
      </c>
      <c r="D21" s="10">
        <v>0.69448699999999997</v>
      </c>
      <c r="E21" s="10">
        <v>0.75195100000000004</v>
      </c>
      <c r="F21" s="10">
        <v>0.73853400000000002</v>
      </c>
      <c r="K21" s="3">
        <v>0</v>
      </c>
      <c r="L21" s="3" t="s">
        <v>8</v>
      </c>
      <c r="M21" s="3">
        <v>-4.0648999999999998E-2</v>
      </c>
      <c r="N21" s="3">
        <f t="shared" si="0"/>
        <v>0.24334500000000003</v>
      </c>
      <c r="O21" s="13">
        <f t="shared" si="1"/>
        <v>2.6920800111247645E-2</v>
      </c>
      <c r="P21" s="3">
        <v>11</v>
      </c>
      <c r="Q21" s="3" t="s">
        <v>0</v>
      </c>
      <c r="R21" s="13">
        <v>1.6097E-2</v>
      </c>
      <c r="S21" s="3">
        <v>6</v>
      </c>
      <c r="T21" s="3" t="s">
        <v>9</v>
      </c>
      <c r="U21" s="13">
        <v>3.0140000000000002E-3</v>
      </c>
      <c r="X21" s="12"/>
    </row>
    <row r="22" spans="1:24" x14ac:dyDescent="0.25">
      <c r="A22" s="3">
        <v>2</v>
      </c>
      <c r="B22" s="4" t="s">
        <v>27</v>
      </c>
      <c r="C22" s="10">
        <v>0.70417700000000005</v>
      </c>
      <c r="D22" s="10">
        <v>0.64441099999999996</v>
      </c>
      <c r="E22" s="10">
        <v>0.68712499999999999</v>
      </c>
      <c r="F22" s="10">
        <v>0.67472600000000005</v>
      </c>
      <c r="K22" s="3">
        <v>18</v>
      </c>
      <c r="L22" s="3" t="s">
        <v>16</v>
      </c>
      <c r="M22" s="3">
        <v>-9.3772999999999995E-2</v>
      </c>
      <c r="N22" s="3">
        <f t="shared" si="0"/>
        <v>0.19022100000000003</v>
      </c>
      <c r="O22" s="13">
        <f t="shared" si="1"/>
        <v>2.1043791809824072E-2</v>
      </c>
      <c r="P22" s="3">
        <v>7</v>
      </c>
      <c r="Q22" s="3" t="s">
        <v>10</v>
      </c>
      <c r="R22" s="13">
        <v>1.2625000000000001E-2</v>
      </c>
      <c r="S22" s="3">
        <v>16</v>
      </c>
      <c r="T22" s="3" t="s">
        <v>37</v>
      </c>
      <c r="U22" s="13">
        <v>2.235E-3</v>
      </c>
      <c r="X22" s="12"/>
    </row>
    <row r="23" spans="1:24" x14ac:dyDescent="0.25">
      <c r="A23" s="3">
        <v>1</v>
      </c>
      <c r="B23" s="4" t="s">
        <v>26</v>
      </c>
      <c r="C23" s="10">
        <v>0.76461900000000005</v>
      </c>
      <c r="D23" s="10">
        <v>0.67779500000000004</v>
      </c>
      <c r="E23" s="10">
        <v>0.73604499999999995</v>
      </c>
      <c r="F23" s="10">
        <v>0.72183399999999998</v>
      </c>
      <c r="K23" s="3">
        <v>4</v>
      </c>
      <c r="L23" s="3" t="s">
        <v>12</v>
      </c>
      <c r="M23" s="3">
        <v>-0.152669</v>
      </c>
      <c r="N23" s="3">
        <f t="shared" si="0"/>
        <v>0.13132500000000003</v>
      </c>
      <c r="O23" s="13">
        <f t="shared" si="1"/>
        <v>1.4528237993834257E-2</v>
      </c>
      <c r="P23" s="3">
        <v>14</v>
      </c>
      <c r="Q23" s="3" t="s">
        <v>17</v>
      </c>
      <c r="R23" s="13">
        <v>1.2402E-2</v>
      </c>
      <c r="S23" s="3">
        <v>8</v>
      </c>
      <c r="T23" s="3" t="s">
        <v>7</v>
      </c>
      <c r="U23" s="13">
        <v>1.9729999999999999E-3</v>
      </c>
      <c r="X23" s="12"/>
    </row>
    <row r="24" spans="1:24" x14ac:dyDescent="0.25">
      <c r="A24" s="15"/>
      <c r="B24" s="15"/>
      <c r="C24" s="15"/>
      <c r="D24" s="15"/>
      <c r="E24" s="15"/>
      <c r="F24" s="15"/>
      <c r="G24" s="15"/>
      <c r="H24" s="15"/>
      <c r="I24" s="15"/>
      <c r="K24" s="3">
        <v>20</v>
      </c>
      <c r="L24" s="3" t="s">
        <v>4</v>
      </c>
      <c r="M24" s="3">
        <v>-0.18926699999999999</v>
      </c>
      <c r="N24" s="3">
        <f t="shared" si="0"/>
        <v>9.4727000000000033E-2</v>
      </c>
      <c r="O24" s="13">
        <f t="shared" si="1"/>
        <v>1.047947002049829E-2</v>
      </c>
      <c r="P24" s="3">
        <v>13</v>
      </c>
      <c r="Q24" s="3" t="s">
        <v>18</v>
      </c>
      <c r="R24" s="13">
        <v>1.1747E-2</v>
      </c>
      <c r="S24" s="3">
        <v>7</v>
      </c>
      <c r="T24" s="3" t="s">
        <v>10</v>
      </c>
      <c r="U24" s="13">
        <v>1.7290000000000001E-3</v>
      </c>
      <c r="X24" s="12"/>
    </row>
    <row r="25" spans="1:24" x14ac:dyDescent="0.25">
      <c r="A25" s="15"/>
      <c r="B25" s="15"/>
      <c r="C25" s="15"/>
      <c r="D25" s="15"/>
      <c r="E25" s="15"/>
      <c r="F25" s="15"/>
      <c r="G25" s="15"/>
      <c r="H25" s="15"/>
      <c r="I25" s="15"/>
      <c r="K25" s="3">
        <v>11</v>
      </c>
      <c r="L25" s="3" t="s">
        <v>0</v>
      </c>
      <c r="M25" s="3">
        <v>-0.20297000000000001</v>
      </c>
      <c r="N25" s="3">
        <f t="shared" si="0"/>
        <v>8.1024000000000013E-2</v>
      </c>
      <c r="O25" s="13">
        <f t="shared" si="1"/>
        <v>8.9635328780691172E-3</v>
      </c>
      <c r="P25" s="3">
        <v>3</v>
      </c>
      <c r="Q25" s="3" t="s">
        <v>40</v>
      </c>
      <c r="R25" s="13">
        <v>7.7149999999999996E-3</v>
      </c>
      <c r="S25" s="3">
        <v>19</v>
      </c>
      <c r="T25" s="3" t="s">
        <v>1</v>
      </c>
      <c r="U25" s="13">
        <v>8.2000000000000001E-5</v>
      </c>
      <c r="X25" s="12"/>
    </row>
    <row r="26" spans="1:24" x14ac:dyDescent="0.25">
      <c r="A26" s="15"/>
      <c r="B26" s="15"/>
      <c r="C26" s="15"/>
      <c r="D26" s="15"/>
      <c r="E26" s="15"/>
      <c r="F26" s="15"/>
      <c r="G26" s="15"/>
      <c r="H26" s="15"/>
      <c r="I26" s="15"/>
      <c r="K26" s="3">
        <v>14</v>
      </c>
      <c r="L26" s="3" t="s">
        <v>17</v>
      </c>
      <c r="M26" s="3">
        <v>-0.23170399999999999</v>
      </c>
      <c r="N26" s="3">
        <f t="shared" si="0"/>
        <v>5.2290000000000031E-2</v>
      </c>
      <c r="O26" s="13">
        <f t="shared" si="1"/>
        <v>5.7847444484872921E-3</v>
      </c>
      <c r="P26" s="3">
        <v>18</v>
      </c>
      <c r="Q26" s="3" t="s">
        <v>16</v>
      </c>
      <c r="R26" s="13">
        <v>1.1540000000000001E-3</v>
      </c>
      <c r="S26" s="3">
        <v>12</v>
      </c>
      <c r="T26" s="3" t="s">
        <v>2</v>
      </c>
      <c r="U26" s="13">
        <v>0</v>
      </c>
    </row>
    <row r="27" spans="1:24" x14ac:dyDescent="0.25">
      <c r="A27" s="15"/>
      <c r="B27" s="15"/>
      <c r="C27" s="15"/>
      <c r="D27" s="15"/>
      <c r="E27" s="15"/>
      <c r="F27" s="15"/>
      <c r="G27" s="15"/>
      <c r="H27" s="15"/>
      <c r="I27" s="15"/>
      <c r="K27" s="3">
        <v>15</v>
      </c>
      <c r="L27" s="3" t="s">
        <v>5</v>
      </c>
      <c r="M27" s="3">
        <v>-0.28399400000000002</v>
      </c>
      <c r="N27" s="3">
        <f>M27-$M$27</f>
        <v>0</v>
      </c>
      <c r="O27" s="13">
        <f t="shared" si="1"/>
        <v>0</v>
      </c>
      <c r="P27" s="3">
        <v>19</v>
      </c>
      <c r="Q27" s="3" t="s">
        <v>1</v>
      </c>
      <c r="R27" s="13">
        <v>0</v>
      </c>
      <c r="S27" s="3">
        <v>18</v>
      </c>
      <c r="T27" s="3" t="s">
        <v>16</v>
      </c>
      <c r="U27" s="13">
        <v>0</v>
      </c>
    </row>
    <row r="28" spans="1:24" x14ac:dyDescent="0.25">
      <c r="A28" s="15"/>
      <c r="B28" s="15"/>
      <c r="C28" s="15"/>
      <c r="D28" s="15"/>
      <c r="E28" s="15"/>
      <c r="F28" s="15"/>
      <c r="G28" s="15"/>
      <c r="H28" s="15"/>
      <c r="I28" s="15"/>
      <c r="N28" s="3">
        <f>SUM(N6:N27)</f>
        <v>9.0392929999999989</v>
      </c>
    </row>
    <row r="29" spans="1:24" x14ac:dyDescent="0.25">
      <c r="A29" s="15"/>
      <c r="B29" s="15"/>
      <c r="C29" s="15"/>
      <c r="D29" s="15"/>
      <c r="E29" s="15"/>
      <c r="F29" s="15"/>
      <c r="G29" s="15"/>
      <c r="H29" s="15"/>
      <c r="I29" s="15"/>
    </row>
    <row r="30" spans="1:24" x14ac:dyDescent="0.25">
      <c r="A30" s="15"/>
      <c r="B30" s="15"/>
      <c r="C30" s="15"/>
      <c r="D30" s="15"/>
      <c r="E30" s="15"/>
      <c r="F30" s="15"/>
      <c r="G30" s="15"/>
      <c r="H30" s="15"/>
      <c r="I30" s="15"/>
    </row>
    <row r="31" spans="1:24" ht="25.5" x14ac:dyDescent="0.25">
      <c r="A31" s="15"/>
      <c r="B31" s="15"/>
      <c r="C31" s="15"/>
      <c r="D31" s="15"/>
      <c r="E31" s="15"/>
      <c r="F31" s="15"/>
      <c r="G31" s="15"/>
      <c r="H31" s="15"/>
      <c r="I31" s="15"/>
      <c r="L31" s="11" t="s">
        <v>21</v>
      </c>
      <c r="M31" s="11"/>
      <c r="N31" s="11"/>
      <c r="O31" s="11" t="s">
        <v>22</v>
      </c>
      <c r="P31" s="11"/>
      <c r="Q31" s="11"/>
      <c r="R31" s="11" t="s">
        <v>20</v>
      </c>
      <c r="S31" s="11"/>
      <c r="T31" s="11"/>
      <c r="U31" s="11"/>
    </row>
    <row r="32" spans="1:24" ht="38.25" x14ac:dyDescent="0.25">
      <c r="A32" s="15"/>
      <c r="B32" s="15"/>
      <c r="C32" s="15"/>
      <c r="D32" s="15"/>
      <c r="E32" s="15"/>
      <c r="F32" s="15"/>
      <c r="G32" s="15"/>
      <c r="H32" s="15"/>
      <c r="I32" s="15"/>
      <c r="K32" s="4"/>
      <c r="L32" s="5" t="s">
        <v>23</v>
      </c>
      <c r="M32" s="5" t="s">
        <v>25</v>
      </c>
      <c r="N32" s="5"/>
      <c r="O32" s="5" t="s">
        <v>23</v>
      </c>
      <c r="P32" s="5" t="s">
        <v>25</v>
      </c>
      <c r="Q32" s="5"/>
      <c r="R32" s="5" t="s">
        <v>23</v>
      </c>
      <c r="S32" s="5" t="s">
        <v>25</v>
      </c>
      <c r="T32" s="5"/>
      <c r="U32" s="5"/>
      <c r="V32" s="5"/>
    </row>
    <row r="33" spans="1:22" ht="25.5" x14ac:dyDescent="0.25">
      <c r="A33" s="15"/>
      <c r="B33" s="15"/>
      <c r="C33" s="15"/>
      <c r="D33" s="15"/>
      <c r="E33" s="15"/>
      <c r="F33" s="15"/>
      <c r="G33" s="15"/>
      <c r="H33" s="15"/>
      <c r="I33" s="15"/>
      <c r="K33" s="4">
        <v>2</v>
      </c>
      <c r="L33" s="4" t="s">
        <v>14</v>
      </c>
      <c r="M33" s="10">
        <v>0.12099873297612991</v>
      </c>
      <c r="N33" s="4">
        <v>17</v>
      </c>
      <c r="O33" s="4" t="s">
        <v>3</v>
      </c>
      <c r="P33" s="10">
        <v>0.28582000000000002</v>
      </c>
      <c r="Q33" s="4">
        <v>17</v>
      </c>
      <c r="R33" s="4" t="s">
        <v>3</v>
      </c>
      <c r="S33" s="10">
        <v>0.29740899999999998</v>
      </c>
      <c r="T33" s="4"/>
      <c r="U33" s="4"/>
      <c r="V33" s="8"/>
    </row>
    <row r="34" spans="1:22" x14ac:dyDescent="0.25">
      <c r="A34" s="15"/>
      <c r="B34" s="15"/>
      <c r="C34" s="15"/>
      <c r="D34" s="15"/>
      <c r="E34" s="15"/>
      <c r="F34" s="15"/>
      <c r="G34" s="15"/>
      <c r="H34" s="15"/>
      <c r="I34" s="15"/>
      <c r="K34" s="4">
        <v>19</v>
      </c>
      <c r="L34" s="4" t="s">
        <v>1</v>
      </c>
      <c r="M34" s="10">
        <v>0.10579997794075269</v>
      </c>
      <c r="N34" s="4">
        <v>0</v>
      </c>
      <c r="O34" s="4" t="s">
        <v>8</v>
      </c>
      <c r="P34" s="10">
        <v>0.14368400000000001</v>
      </c>
      <c r="Q34" s="4">
        <v>21</v>
      </c>
      <c r="R34" s="4" t="s">
        <v>6</v>
      </c>
      <c r="S34" s="10">
        <v>0.155338</v>
      </c>
      <c r="T34" s="4"/>
      <c r="U34" s="4"/>
      <c r="V34" s="8"/>
    </row>
    <row r="35" spans="1:22" x14ac:dyDescent="0.25">
      <c r="A35" s="15"/>
      <c r="B35" s="15"/>
      <c r="C35" s="15"/>
      <c r="D35" s="15"/>
      <c r="E35" s="15"/>
      <c r="F35" s="15"/>
      <c r="G35" s="15"/>
      <c r="H35" s="15"/>
      <c r="I35" s="15"/>
      <c r="K35" s="4">
        <v>3</v>
      </c>
      <c r="L35" s="4" t="s">
        <v>40</v>
      </c>
      <c r="M35" s="10">
        <v>8.8590778061956865E-2</v>
      </c>
      <c r="N35" s="4">
        <v>20</v>
      </c>
      <c r="O35" s="4" t="s">
        <v>4</v>
      </c>
      <c r="P35" s="10">
        <v>0.134212</v>
      </c>
      <c r="Q35" s="4">
        <v>20</v>
      </c>
      <c r="R35" s="4" t="s">
        <v>4</v>
      </c>
      <c r="S35" s="10">
        <v>0.14959800000000001</v>
      </c>
      <c r="T35" s="4"/>
      <c r="U35" s="4"/>
      <c r="V35" s="8"/>
    </row>
    <row r="36" spans="1:22" x14ac:dyDescent="0.25">
      <c r="A36" s="15"/>
      <c r="B36" s="15"/>
      <c r="C36" s="15"/>
      <c r="D36" s="15"/>
      <c r="E36" s="15"/>
      <c r="F36" s="15"/>
      <c r="G36" s="15"/>
      <c r="H36" s="15"/>
      <c r="I36" s="15"/>
      <c r="K36" s="4">
        <v>7</v>
      </c>
      <c r="L36" s="4" t="s">
        <v>10</v>
      </c>
      <c r="M36" s="10">
        <v>6.8194824528865258E-2</v>
      </c>
      <c r="N36" s="4">
        <v>21</v>
      </c>
      <c r="O36" s="4" t="s">
        <v>6</v>
      </c>
      <c r="P36" s="10">
        <v>0.11049299999999999</v>
      </c>
      <c r="Q36" s="4">
        <v>5</v>
      </c>
      <c r="R36" s="4" t="s">
        <v>13</v>
      </c>
      <c r="S36" s="10">
        <v>0.10424600000000001</v>
      </c>
      <c r="T36" s="4"/>
      <c r="U36" s="4"/>
      <c r="V36" s="8"/>
    </row>
    <row r="37" spans="1:22" x14ac:dyDescent="0.25">
      <c r="A37" s="15"/>
      <c r="B37" s="15"/>
      <c r="C37" s="15"/>
      <c r="D37" s="15"/>
      <c r="E37" s="15"/>
      <c r="F37" s="15"/>
      <c r="G37" s="15"/>
      <c r="H37" s="15"/>
      <c r="I37" s="15"/>
      <c r="K37" s="4">
        <v>1</v>
      </c>
      <c r="L37" s="4" t="s">
        <v>11</v>
      </c>
      <c r="M37" s="10">
        <v>6.6296777856409805E-2</v>
      </c>
      <c r="N37" s="4">
        <v>9</v>
      </c>
      <c r="O37" s="4" t="s">
        <v>15</v>
      </c>
      <c r="P37" s="10">
        <v>3.6394000000000003E-2</v>
      </c>
      <c r="Q37" s="4">
        <v>3</v>
      </c>
      <c r="R37" s="4" t="s">
        <v>40</v>
      </c>
      <c r="S37" s="10">
        <v>6.5473000000000003E-2</v>
      </c>
      <c r="T37" s="4"/>
      <c r="U37" s="4"/>
      <c r="V37" s="8"/>
    </row>
    <row r="38" spans="1:22" x14ac:dyDescent="0.25">
      <c r="A38" s="15"/>
      <c r="B38" s="15"/>
      <c r="C38" s="15"/>
      <c r="D38" s="15"/>
      <c r="E38" s="15"/>
      <c r="F38" s="15"/>
      <c r="G38" s="15"/>
      <c r="H38" s="15"/>
      <c r="I38" s="15"/>
      <c r="K38" s="4">
        <v>9</v>
      </c>
      <c r="L38" s="4" t="s">
        <v>15</v>
      </c>
      <c r="M38" s="10">
        <v>6.0432713045146351E-2</v>
      </c>
      <c r="N38" s="4">
        <v>15</v>
      </c>
      <c r="O38" s="4" t="s">
        <v>5</v>
      </c>
      <c r="P38" s="10">
        <v>3.3889000000000002E-2</v>
      </c>
      <c r="Q38" s="4">
        <v>2</v>
      </c>
      <c r="R38" s="4" t="s">
        <v>14</v>
      </c>
      <c r="S38" s="10">
        <v>6.0081000000000002E-2</v>
      </c>
      <c r="T38" s="4"/>
      <c r="U38" s="4"/>
      <c r="V38" s="8"/>
    </row>
    <row r="39" spans="1:22" x14ac:dyDescent="0.25">
      <c r="A39" s="15"/>
      <c r="B39" s="15"/>
      <c r="C39" s="15"/>
      <c r="D39" s="15"/>
      <c r="E39" s="15"/>
      <c r="F39" s="15"/>
      <c r="G39" s="15"/>
      <c r="H39" s="15"/>
      <c r="I39" s="15"/>
      <c r="K39" s="4">
        <v>12</v>
      </c>
      <c r="L39" s="4" t="s">
        <v>2</v>
      </c>
      <c r="M39" s="10">
        <v>5.9791733711917525E-2</v>
      </c>
      <c r="N39" s="4">
        <v>2</v>
      </c>
      <c r="O39" s="4" t="s">
        <v>14</v>
      </c>
      <c r="P39" s="10">
        <v>3.1247E-2</v>
      </c>
      <c r="Q39" s="4">
        <v>4</v>
      </c>
      <c r="R39" s="4" t="s">
        <v>12</v>
      </c>
      <c r="S39" s="10">
        <v>3.5090000000000003E-2</v>
      </c>
      <c r="T39" s="4"/>
      <c r="U39" s="4"/>
      <c r="V39" s="8"/>
    </row>
    <row r="40" spans="1:22" x14ac:dyDescent="0.25">
      <c r="A40" s="15"/>
      <c r="B40" s="15"/>
      <c r="C40" s="15"/>
      <c r="D40" s="15"/>
      <c r="E40" s="15"/>
      <c r="F40" s="15"/>
      <c r="G40" s="15"/>
      <c r="H40" s="15"/>
      <c r="I40" s="15"/>
      <c r="K40" s="4">
        <v>13</v>
      </c>
      <c r="L40" s="4" t="s">
        <v>18</v>
      </c>
      <c r="M40" s="10">
        <v>5.5310631041609125E-2</v>
      </c>
      <c r="N40" s="4">
        <v>10</v>
      </c>
      <c r="O40" s="4" t="s">
        <v>19</v>
      </c>
      <c r="P40" s="10">
        <v>2.6963000000000001E-2</v>
      </c>
      <c r="Q40" s="4">
        <v>0</v>
      </c>
      <c r="R40" s="4" t="s">
        <v>8</v>
      </c>
      <c r="S40" s="10">
        <v>3.4068000000000001E-2</v>
      </c>
      <c r="T40" s="4"/>
      <c r="U40" s="4"/>
      <c r="V40" s="8"/>
    </row>
    <row r="41" spans="1:22" x14ac:dyDescent="0.25">
      <c r="A41" s="15"/>
      <c r="B41" s="15"/>
      <c r="C41" s="15"/>
      <c r="D41" s="15"/>
      <c r="E41" s="15"/>
      <c r="F41" s="15"/>
      <c r="G41" s="15"/>
      <c r="H41" s="15"/>
      <c r="I41" s="15"/>
      <c r="K41" s="4">
        <v>10</v>
      </c>
      <c r="L41" s="4" t="s">
        <v>19</v>
      </c>
      <c r="M41" s="10">
        <v>5.3940391134572142E-2</v>
      </c>
      <c r="N41" s="4">
        <v>4</v>
      </c>
      <c r="O41" s="4" t="s">
        <v>12</v>
      </c>
      <c r="P41" s="10">
        <v>2.2832999999999999E-2</v>
      </c>
      <c r="Q41" s="4">
        <v>15</v>
      </c>
      <c r="R41" s="4" t="s">
        <v>5</v>
      </c>
      <c r="S41" s="10">
        <v>3.0571999999999998E-2</v>
      </c>
      <c r="T41" s="4"/>
      <c r="U41" s="4"/>
      <c r="V41" s="8"/>
    </row>
    <row r="42" spans="1:22" x14ac:dyDescent="0.25">
      <c r="A42" s="15"/>
      <c r="B42" s="15"/>
      <c r="C42" s="15"/>
      <c r="D42" s="15"/>
      <c r="E42" s="15"/>
      <c r="F42" s="15"/>
      <c r="G42" s="15"/>
      <c r="H42" s="15"/>
      <c r="I42" s="15"/>
      <c r="K42" s="4">
        <v>17</v>
      </c>
      <c r="L42" s="4" t="s">
        <v>3</v>
      </c>
      <c r="M42" s="10">
        <v>4.6077718688839947E-2</v>
      </c>
      <c r="N42" s="4">
        <v>6</v>
      </c>
      <c r="O42" s="4" t="s">
        <v>9</v>
      </c>
      <c r="P42" s="10">
        <v>2.102E-2</v>
      </c>
      <c r="Q42" s="4">
        <v>9</v>
      </c>
      <c r="R42" s="4" t="s">
        <v>15</v>
      </c>
      <c r="S42" s="10">
        <v>1.6743999999999998E-2</v>
      </c>
      <c r="T42" s="4"/>
      <c r="U42" s="4"/>
      <c r="V42" s="8"/>
    </row>
    <row r="43" spans="1:22" x14ac:dyDescent="0.25">
      <c r="A43" s="15"/>
      <c r="B43" s="15"/>
      <c r="C43" s="15"/>
      <c r="D43" s="15"/>
      <c r="E43" s="15"/>
      <c r="F43" s="15"/>
      <c r="G43" s="15"/>
      <c r="H43" s="15"/>
      <c r="I43" s="15"/>
      <c r="K43" s="4">
        <v>6</v>
      </c>
      <c r="L43" s="4" t="s">
        <v>9</v>
      </c>
      <c r="M43" s="10">
        <v>4.2737855715043203E-2</v>
      </c>
      <c r="N43" s="4">
        <v>16</v>
      </c>
      <c r="O43" s="4" t="s">
        <v>37</v>
      </c>
      <c r="P43" s="10">
        <v>1.9442999999999998E-2</v>
      </c>
      <c r="Q43" s="4">
        <v>14</v>
      </c>
      <c r="R43" s="4" t="s">
        <v>17</v>
      </c>
      <c r="S43" s="10">
        <v>1.5433000000000001E-2</v>
      </c>
      <c r="T43" s="4"/>
      <c r="U43" s="4"/>
      <c r="V43" s="8"/>
    </row>
    <row r="44" spans="1:22" x14ac:dyDescent="0.25">
      <c r="A44" s="15"/>
      <c r="B44" s="15"/>
      <c r="C44" s="15"/>
      <c r="D44" s="15"/>
      <c r="E44" s="15"/>
      <c r="F44" s="15"/>
      <c r="G44" s="15"/>
      <c r="H44" s="15"/>
      <c r="I44" s="15"/>
      <c r="K44" s="4">
        <v>5</v>
      </c>
      <c r="L44" s="4" t="s">
        <v>13</v>
      </c>
      <c r="M44" s="10">
        <v>4.0380481084084791E-2</v>
      </c>
      <c r="N44" s="4">
        <v>8</v>
      </c>
      <c r="O44" s="4" t="s">
        <v>7</v>
      </c>
      <c r="P44" s="10">
        <v>1.9120999999999999E-2</v>
      </c>
      <c r="Q44" s="4">
        <v>10</v>
      </c>
      <c r="R44" s="4" t="s">
        <v>19</v>
      </c>
      <c r="S44" s="10">
        <v>8.8769999999999995E-3</v>
      </c>
      <c r="T44" s="4"/>
      <c r="U44" s="4"/>
      <c r="V44" s="8"/>
    </row>
    <row r="45" spans="1:22" x14ac:dyDescent="0.25">
      <c r="A45" s="15"/>
      <c r="B45" s="15"/>
      <c r="C45" s="15"/>
      <c r="D45" s="15"/>
      <c r="E45" s="15"/>
      <c r="F45" s="15"/>
      <c r="G45" s="15"/>
      <c r="H45" s="15"/>
      <c r="I45" s="15"/>
      <c r="K45" s="4">
        <v>8</v>
      </c>
      <c r="L45" s="4" t="s">
        <v>7</v>
      </c>
      <c r="M45" s="10">
        <v>3.6605075197805849E-2</v>
      </c>
      <c r="N45" s="4">
        <v>12</v>
      </c>
      <c r="O45" s="4" t="s">
        <v>2</v>
      </c>
      <c r="P45" s="10">
        <v>1.8638999999999999E-2</v>
      </c>
      <c r="Q45" s="4">
        <v>1</v>
      </c>
      <c r="R45" s="4" t="s">
        <v>11</v>
      </c>
      <c r="S45" s="10">
        <v>7.3410000000000003E-3</v>
      </c>
      <c r="T45" s="4"/>
      <c r="U45" s="4"/>
      <c r="V45" s="8"/>
    </row>
    <row r="46" spans="1:22" x14ac:dyDescent="0.25">
      <c r="A46" s="15"/>
      <c r="B46" s="15"/>
      <c r="C46" s="15"/>
      <c r="D46" s="15"/>
      <c r="E46" s="15"/>
      <c r="F46" s="15"/>
      <c r="G46" s="15"/>
      <c r="H46" s="15"/>
      <c r="I46" s="15"/>
      <c r="K46" s="4">
        <v>16</v>
      </c>
      <c r="L46" s="4" t="s">
        <v>37</v>
      </c>
      <c r="M46" s="10">
        <v>3.5837647922243483E-2</v>
      </c>
      <c r="N46" s="4">
        <v>5</v>
      </c>
      <c r="O46" s="4" t="s">
        <v>13</v>
      </c>
      <c r="P46" s="10">
        <v>1.7374000000000001E-2</v>
      </c>
      <c r="Q46" s="4">
        <v>13</v>
      </c>
      <c r="R46" s="4" t="s">
        <v>18</v>
      </c>
      <c r="S46" s="10">
        <v>5.8479999999999999E-3</v>
      </c>
      <c r="T46" s="4"/>
      <c r="U46" s="4"/>
      <c r="V46" s="8"/>
    </row>
    <row r="47" spans="1:22" x14ac:dyDescent="0.25">
      <c r="A47" s="15"/>
      <c r="B47" s="15"/>
      <c r="C47" s="15"/>
      <c r="D47" s="15"/>
      <c r="E47" s="15"/>
      <c r="F47" s="15"/>
      <c r="G47" s="15"/>
      <c r="H47" s="15"/>
      <c r="I47" s="15"/>
      <c r="K47" s="4">
        <v>21</v>
      </c>
      <c r="L47" s="4" t="s">
        <v>6</v>
      </c>
      <c r="M47" s="10">
        <v>3.1284083832662582E-2</v>
      </c>
      <c r="N47" s="4">
        <v>1</v>
      </c>
      <c r="O47" s="4" t="s">
        <v>11</v>
      </c>
      <c r="P47" s="10">
        <v>1.7128999999999998E-2</v>
      </c>
      <c r="Q47" s="4">
        <v>11</v>
      </c>
      <c r="R47" s="4" t="s">
        <v>0</v>
      </c>
      <c r="S47" s="10">
        <v>4.8500000000000001E-3</v>
      </c>
      <c r="T47" s="4"/>
      <c r="U47" s="4"/>
      <c r="V47" s="8"/>
    </row>
    <row r="48" spans="1:22" x14ac:dyDescent="0.25">
      <c r="A48" s="15"/>
      <c r="B48" s="15"/>
      <c r="C48" s="15"/>
      <c r="D48" s="15"/>
      <c r="E48" s="15"/>
      <c r="F48" s="15"/>
      <c r="G48" s="15"/>
      <c r="H48" s="15"/>
      <c r="I48" s="15"/>
      <c r="K48" s="4">
        <v>0</v>
      </c>
      <c r="L48" s="4" t="s">
        <v>8</v>
      </c>
      <c r="M48" s="10">
        <v>2.6920800111247645E-2</v>
      </c>
      <c r="N48" s="4">
        <v>11</v>
      </c>
      <c r="O48" s="4" t="s">
        <v>0</v>
      </c>
      <c r="P48" s="10">
        <v>1.6097E-2</v>
      </c>
      <c r="Q48" s="4">
        <v>6</v>
      </c>
      <c r="R48" s="4" t="s">
        <v>9</v>
      </c>
      <c r="S48" s="10">
        <v>3.0140000000000002E-3</v>
      </c>
      <c r="T48" s="4"/>
      <c r="U48" s="4"/>
      <c r="V48" s="8"/>
    </row>
    <row r="49" spans="1:22" x14ac:dyDescent="0.25">
      <c r="A49" s="15"/>
      <c r="B49" s="15"/>
      <c r="C49" s="15"/>
      <c r="D49" s="15"/>
      <c r="E49" s="15"/>
      <c r="F49" s="15"/>
      <c r="G49" s="15"/>
      <c r="H49" s="15"/>
      <c r="I49" s="15"/>
      <c r="K49" s="4">
        <v>18</v>
      </c>
      <c r="L49" s="4" t="s">
        <v>16</v>
      </c>
      <c r="M49" s="10">
        <v>2.1043791809824072E-2</v>
      </c>
      <c r="N49" s="4">
        <v>7</v>
      </c>
      <c r="O49" s="4" t="s">
        <v>10</v>
      </c>
      <c r="P49" s="10">
        <v>1.2625000000000001E-2</v>
      </c>
      <c r="Q49" s="4">
        <v>16</v>
      </c>
      <c r="R49" s="4" t="s">
        <v>37</v>
      </c>
      <c r="S49" s="10">
        <v>2.235E-3</v>
      </c>
      <c r="T49" s="4"/>
      <c r="U49" s="4"/>
      <c r="V49" s="8"/>
    </row>
    <row r="50" spans="1:22" x14ac:dyDescent="0.25">
      <c r="A50" s="15"/>
      <c r="B50" s="15"/>
      <c r="C50" s="15"/>
      <c r="D50" s="15"/>
      <c r="E50" s="15"/>
      <c r="F50" s="15"/>
      <c r="G50" s="15"/>
      <c r="H50" s="15"/>
      <c r="I50" s="15"/>
      <c r="K50" s="4">
        <v>4</v>
      </c>
      <c r="L50" s="4" t="s">
        <v>12</v>
      </c>
      <c r="M50" s="10">
        <v>1.4528237993834257E-2</v>
      </c>
      <c r="N50" s="4">
        <v>14</v>
      </c>
      <c r="O50" s="4" t="s">
        <v>17</v>
      </c>
      <c r="P50" s="10">
        <v>1.2402E-2</v>
      </c>
      <c r="Q50" s="4">
        <v>8</v>
      </c>
      <c r="R50" s="4" t="s">
        <v>7</v>
      </c>
      <c r="S50" s="10">
        <v>1.9729999999999999E-3</v>
      </c>
      <c r="T50" s="4"/>
      <c r="U50" s="4"/>
      <c r="V50" s="8"/>
    </row>
    <row r="51" spans="1:22" x14ac:dyDescent="0.25">
      <c r="K51" s="4">
        <v>20</v>
      </c>
      <c r="L51" s="4" t="s">
        <v>4</v>
      </c>
      <c r="M51" s="10">
        <v>1.047947002049829E-2</v>
      </c>
      <c r="N51" s="4">
        <v>13</v>
      </c>
      <c r="O51" s="4" t="s">
        <v>18</v>
      </c>
      <c r="P51" s="10">
        <v>1.1747E-2</v>
      </c>
      <c r="Q51" s="4">
        <v>7</v>
      </c>
      <c r="R51" s="4" t="s">
        <v>10</v>
      </c>
      <c r="S51" s="10">
        <v>1.7290000000000001E-3</v>
      </c>
      <c r="T51" s="4"/>
      <c r="U51" s="4"/>
      <c r="V51" s="8"/>
    </row>
    <row r="52" spans="1:22" x14ac:dyDescent="0.25">
      <c r="K52" s="4">
        <v>11</v>
      </c>
      <c r="L52" s="4" t="s">
        <v>0</v>
      </c>
      <c r="M52" s="10">
        <v>8.9635328780691172E-3</v>
      </c>
      <c r="N52" s="4">
        <v>3</v>
      </c>
      <c r="O52" s="4" t="s">
        <v>40</v>
      </c>
      <c r="P52" s="10">
        <v>7.7149999999999996E-3</v>
      </c>
      <c r="Q52" s="4">
        <v>19</v>
      </c>
      <c r="R52" s="4" t="s">
        <v>1</v>
      </c>
      <c r="S52" s="10">
        <v>8.2000000000000001E-5</v>
      </c>
      <c r="T52" s="4"/>
      <c r="U52" s="4"/>
      <c r="V52" s="8"/>
    </row>
    <row r="53" spans="1:22" ht="12.75" customHeight="1" x14ac:dyDescent="0.25">
      <c r="K53" s="4">
        <v>14</v>
      </c>
      <c r="L53" s="4" t="s">
        <v>17</v>
      </c>
      <c r="M53" s="10">
        <v>5.7847444484872921E-3</v>
      </c>
      <c r="N53" s="4">
        <v>18</v>
      </c>
      <c r="O53" s="4" t="s">
        <v>16</v>
      </c>
      <c r="P53" s="10">
        <v>1.1540000000000001E-3</v>
      </c>
      <c r="Q53" s="4">
        <v>12</v>
      </c>
      <c r="R53" s="4" t="s">
        <v>2</v>
      </c>
      <c r="S53" s="10">
        <v>0</v>
      </c>
      <c r="T53" s="4"/>
      <c r="U53" s="4"/>
      <c r="V53" s="8"/>
    </row>
    <row r="54" spans="1:22" x14ac:dyDescent="0.25">
      <c r="K54" s="4">
        <v>15</v>
      </c>
      <c r="L54" s="4" t="s">
        <v>5</v>
      </c>
      <c r="M54" s="10">
        <v>0</v>
      </c>
      <c r="N54" s="4">
        <v>19</v>
      </c>
      <c r="O54" s="4" t="s">
        <v>1</v>
      </c>
      <c r="P54" s="10">
        <v>0</v>
      </c>
      <c r="Q54" s="4">
        <v>18</v>
      </c>
      <c r="R54" s="4" t="s">
        <v>16</v>
      </c>
      <c r="S54" s="10">
        <v>0</v>
      </c>
      <c r="T54" s="4"/>
      <c r="U54" s="4"/>
      <c r="V54" s="4"/>
    </row>
    <row r="55" spans="1:22" ht="25.5" x14ac:dyDescent="0.25">
      <c r="D55" s="3" t="s">
        <v>23</v>
      </c>
      <c r="E55" s="3" t="s">
        <v>25</v>
      </c>
    </row>
    <row r="56" spans="1:22" x14ac:dyDescent="0.25">
      <c r="D56" s="3">
        <v>2</v>
      </c>
      <c r="E56" s="3" t="s">
        <v>14</v>
      </c>
      <c r="F56" s="3">
        <v>0.80974900000000005</v>
      </c>
      <c r="K56" s="7" t="s">
        <v>23</v>
      </c>
      <c r="M56" s="7" t="s">
        <v>23</v>
      </c>
      <c r="O56" s="7" t="s">
        <v>23</v>
      </c>
    </row>
    <row r="57" spans="1:22" x14ac:dyDescent="0.25">
      <c r="D57" s="3">
        <v>19</v>
      </c>
      <c r="E57" s="3" t="s">
        <v>1</v>
      </c>
      <c r="F57" s="3">
        <v>0.67236300000000004</v>
      </c>
      <c r="K57" s="33" t="s">
        <v>21</v>
      </c>
      <c r="L57" s="34"/>
      <c r="M57" s="33" t="s">
        <v>22</v>
      </c>
      <c r="N57" s="34"/>
      <c r="O57" s="33" t="s">
        <v>20</v>
      </c>
      <c r="P57" s="34"/>
    </row>
    <row r="58" spans="1:22" ht="25.5" x14ac:dyDescent="0.25">
      <c r="D58" s="3">
        <v>3</v>
      </c>
      <c r="E58" s="3" t="s">
        <v>40</v>
      </c>
      <c r="F58" s="3">
        <v>0.51680400000000004</v>
      </c>
      <c r="K58" s="5" t="s">
        <v>23</v>
      </c>
      <c r="L58" s="5" t="s">
        <v>25</v>
      </c>
      <c r="M58" s="5" t="s">
        <v>23</v>
      </c>
      <c r="N58" s="5" t="s">
        <v>25</v>
      </c>
      <c r="O58" s="5" t="s">
        <v>23</v>
      </c>
      <c r="P58" s="5" t="s">
        <v>25</v>
      </c>
    </row>
    <row r="59" spans="1:22" x14ac:dyDescent="0.25">
      <c r="D59" s="3">
        <v>7</v>
      </c>
      <c r="E59" s="3" t="s">
        <v>10</v>
      </c>
      <c r="F59" s="3">
        <v>0.33243899999999998</v>
      </c>
      <c r="K59" s="4" t="s">
        <v>14</v>
      </c>
      <c r="L59" s="10">
        <v>0.12099873297612991</v>
      </c>
      <c r="M59" s="4" t="s">
        <v>3</v>
      </c>
      <c r="N59" s="10">
        <v>0.28582000000000002</v>
      </c>
      <c r="O59" s="4" t="s">
        <v>3</v>
      </c>
      <c r="P59" s="10">
        <v>0.29740899999999998</v>
      </c>
    </row>
    <row r="60" spans="1:22" x14ac:dyDescent="0.25">
      <c r="D60" s="3">
        <v>1</v>
      </c>
      <c r="E60" s="3" t="s">
        <v>11</v>
      </c>
      <c r="F60" s="3">
        <v>0.31528200000000001</v>
      </c>
      <c r="K60" s="4" t="s">
        <v>1</v>
      </c>
      <c r="L60" s="10">
        <v>0.10579997794075269</v>
      </c>
      <c r="M60" s="4" t="s">
        <v>8</v>
      </c>
      <c r="N60" s="10">
        <v>0.14368400000000001</v>
      </c>
      <c r="O60" s="4" t="s">
        <v>6</v>
      </c>
      <c r="P60" s="10">
        <v>0.155338</v>
      </c>
    </row>
    <row r="61" spans="1:22" x14ac:dyDescent="0.25">
      <c r="D61" s="3">
        <v>9</v>
      </c>
      <c r="E61" s="3" t="s">
        <v>15</v>
      </c>
      <c r="F61" s="3">
        <v>0.26227499999999998</v>
      </c>
      <c r="K61" s="4" t="s">
        <v>40</v>
      </c>
      <c r="L61" s="10">
        <v>8.8590778061956865E-2</v>
      </c>
      <c r="M61" s="4" t="s">
        <v>4</v>
      </c>
      <c r="N61" s="10">
        <v>0.134212</v>
      </c>
      <c r="O61" s="4" t="s">
        <v>4</v>
      </c>
      <c r="P61" s="10">
        <v>0.14959800000000001</v>
      </c>
    </row>
    <row r="62" spans="1:22" x14ac:dyDescent="0.25">
      <c r="D62" s="3">
        <v>12</v>
      </c>
      <c r="E62" s="3" t="s">
        <v>2</v>
      </c>
      <c r="F62" s="3">
        <v>0.25648100000000001</v>
      </c>
      <c r="K62" s="4" t="s">
        <v>10</v>
      </c>
      <c r="L62" s="10">
        <v>6.8194824528865258E-2</v>
      </c>
      <c r="M62" s="4" t="s">
        <v>6</v>
      </c>
      <c r="N62" s="10">
        <v>0.11049299999999999</v>
      </c>
      <c r="O62" s="4" t="s">
        <v>13</v>
      </c>
      <c r="P62" s="10">
        <v>0.10424600000000001</v>
      </c>
    </row>
    <row r="63" spans="1:22" x14ac:dyDescent="0.25">
      <c r="D63" s="3">
        <v>13</v>
      </c>
      <c r="E63" s="3" t="s">
        <v>18</v>
      </c>
      <c r="F63" s="3">
        <v>0.215975</v>
      </c>
      <c r="K63" s="4" t="s">
        <v>11</v>
      </c>
      <c r="L63" s="10">
        <v>6.6296777856409805E-2</v>
      </c>
      <c r="M63" s="4" t="s">
        <v>15</v>
      </c>
      <c r="N63" s="10">
        <v>3.6394000000000003E-2</v>
      </c>
      <c r="O63" s="4" t="s">
        <v>40</v>
      </c>
      <c r="P63" s="10">
        <v>6.5473000000000003E-2</v>
      </c>
    </row>
    <row r="64" spans="1:22" x14ac:dyDescent="0.25">
      <c r="D64" s="3">
        <v>10</v>
      </c>
      <c r="E64" s="3" t="s">
        <v>19</v>
      </c>
      <c r="F64" s="3">
        <v>0.20358899999999999</v>
      </c>
      <c r="K64" s="4" t="s">
        <v>15</v>
      </c>
      <c r="L64" s="10">
        <v>6.0432713045146351E-2</v>
      </c>
      <c r="M64" s="4" t="s">
        <v>5</v>
      </c>
      <c r="N64" s="10">
        <v>3.3889000000000002E-2</v>
      </c>
      <c r="O64" s="4" t="s">
        <v>14</v>
      </c>
      <c r="P64" s="10">
        <v>6.0081000000000002E-2</v>
      </c>
    </row>
    <row r="65" spans="4:16" ht="25.5" x14ac:dyDescent="0.25">
      <c r="D65" s="3">
        <v>17</v>
      </c>
      <c r="E65" s="3" t="s">
        <v>3</v>
      </c>
      <c r="F65" s="3">
        <v>0.13251599999999999</v>
      </c>
      <c r="K65" s="4" t="s">
        <v>2</v>
      </c>
      <c r="L65" s="10">
        <v>5.9791733711917525E-2</v>
      </c>
      <c r="M65" s="4" t="s">
        <v>14</v>
      </c>
      <c r="N65" s="10">
        <v>3.1247E-2</v>
      </c>
      <c r="O65" s="4" t="s">
        <v>12</v>
      </c>
      <c r="P65" s="10">
        <v>3.5090000000000003E-2</v>
      </c>
    </row>
    <row r="66" spans="4:16" x14ac:dyDescent="0.25">
      <c r="D66" s="3">
        <v>6</v>
      </c>
      <c r="E66" s="3" t="s">
        <v>9</v>
      </c>
      <c r="F66" s="3">
        <v>0.102326</v>
      </c>
      <c r="K66" s="4" t="s">
        <v>18</v>
      </c>
      <c r="L66" s="10">
        <v>5.5310631041609125E-2</v>
      </c>
      <c r="M66" s="4" t="s">
        <v>19</v>
      </c>
      <c r="N66" s="10">
        <v>2.6963000000000001E-2</v>
      </c>
      <c r="O66" s="4" t="s">
        <v>8</v>
      </c>
      <c r="P66" s="10">
        <v>3.4068000000000001E-2</v>
      </c>
    </row>
    <row r="67" spans="4:16" x14ac:dyDescent="0.25">
      <c r="D67" s="3">
        <v>5</v>
      </c>
      <c r="E67" s="3" t="s">
        <v>13</v>
      </c>
      <c r="F67" s="3">
        <v>8.1017000000000006E-2</v>
      </c>
      <c r="K67" s="4" t="s">
        <v>19</v>
      </c>
      <c r="L67" s="10">
        <v>5.3940391134572142E-2</v>
      </c>
      <c r="M67" s="4" t="s">
        <v>12</v>
      </c>
      <c r="N67" s="10">
        <v>2.2832999999999999E-2</v>
      </c>
      <c r="O67" s="4" t="s">
        <v>5</v>
      </c>
      <c r="P67" s="10">
        <v>3.0571999999999998E-2</v>
      </c>
    </row>
    <row r="68" spans="4:16" x14ac:dyDescent="0.25">
      <c r="D68" s="3">
        <v>8</v>
      </c>
      <c r="E68" s="3" t="s">
        <v>7</v>
      </c>
      <c r="F68" s="3">
        <v>4.6890000000000001E-2</v>
      </c>
      <c r="K68" s="4" t="s">
        <v>3</v>
      </c>
      <c r="L68" s="10">
        <v>4.6077718688839947E-2</v>
      </c>
      <c r="M68" s="4" t="s">
        <v>9</v>
      </c>
      <c r="N68" s="10">
        <v>2.102E-2</v>
      </c>
      <c r="O68" s="4" t="s">
        <v>15</v>
      </c>
      <c r="P68" s="10">
        <v>1.6743999999999998E-2</v>
      </c>
    </row>
    <row r="69" spans="4:16" x14ac:dyDescent="0.25">
      <c r="D69" s="3">
        <v>16</v>
      </c>
      <c r="E69" s="3" t="s">
        <v>37</v>
      </c>
      <c r="F69" s="3">
        <v>3.9953000000000002E-2</v>
      </c>
      <c r="K69" s="4" t="s">
        <v>9</v>
      </c>
      <c r="L69" s="10">
        <v>4.2737855715043203E-2</v>
      </c>
      <c r="M69" s="4" t="s">
        <v>37</v>
      </c>
      <c r="N69" s="10">
        <v>1.9442999999999998E-2</v>
      </c>
      <c r="O69" s="4" t="s">
        <v>17</v>
      </c>
      <c r="P69" s="10">
        <v>1.5433000000000001E-2</v>
      </c>
    </row>
    <row r="70" spans="4:16" x14ac:dyDescent="0.25">
      <c r="D70" s="3">
        <v>21</v>
      </c>
      <c r="E70" s="3" t="s">
        <v>6</v>
      </c>
      <c r="F70" s="3">
        <v>-1.2080000000000001E-3</v>
      </c>
      <c r="K70" s="4" t="s">
        <v>13</v>
      </c>
      <c r="L70" s="10">
        <v>4.0380481084084791E-2</v>
      </c>
      <c r="M70" s="4" t="s">
        <v>7</v>
      </c>
      <c r="N70" s="10">
        <v>1.9120999999999999E-2</v>
      </c>
      <c r="O70" s="4" t="s">
        <v>19</v>
      </c>
      <c r="P70" s="10">
        <v>8.8769999999999995E-3</v>
      </c>
    </row>
    <row r="71" spans="4:16" x14ac:dyDescent="0.25">
      <c r="D71" s="3">
        <v>0</v>
      </c>
      <c r="E71" s="3" t="s">
        <v>8</v>
      </c>
      <c r="F71" s="3">
        <v>-4.0648999999999998E-2</v>
      </c>
      <c r="K71" s="4" t="s">
        <v>7</v>
      </c>
      <c r="L71" s="10">
        <v>3.6605075197805849E-2</v>
      </c>
      <c r="M71" s="4" t="s">
        <v>2</v>
      </c>
      <c r="N71" s="10">
        <v>1.8638999999999999E-2</v>
      </c>
      <c r="O71" s="4" t="s">
        <v>11</v>
      </c>
      <c r="P71" s="10">
        <v>7.3410000000000003E-3</v>
      </c>
    </row>
    <row r="72" spans="4:16" x14ac:dyDescent="0.25">
      <c r="D72" s="3">
        <v>18</v>
      </c>
      <c r="E72" s="3" t="s">
        <v>16</v>
      </c>
      <c r="F72" s="3">
        <v>-9.3772999999999995E-2</v>
      </c>
      <c r="K72" s="4" t="s">
        <v>37</v>
      </c>
      <c r="L72" s="10">
        <v>3.5837647922243483E-2</v>
      </c>
      <c r="M72" s="4" t="s">
        <v>13</v>
      </c>
      <c r="N72" s="10">
        <v>1.7374000000000001E-2</v>
      </c>
      <c r="O72" s="4" t="s">
        <v>18</v>
      </c>
      <c r="P72" s="10">
        <v>5.8479999999999999E-3</v>
      </c>
    </row>
    <row r="73" spans="4:16" x14ac:dyDescent="0.25">
      <c r="D73" s="3">
        <v>4</v>
      </c>
      <c r="E73" s="3" t="s">
        <v>12</v>
      </c>
      <c r="F73" s="3">
        <v>-0.152669</v>
      </c>
      <c r="K73" s="4" t="s">
        <v>6</v>
      </c>
      <c r="L73" s="10">
        <v>3.1284083832662582E-2</v>
      </c>
      <c r="M73" s="4" t="s">
        <v>11</v>
      </c>
      <c r="N73" s="10">
        <v>1.7128999999999998E-2</v>
      </c>
      <c r="O73" s="4" t="s">
        <v>0</v>
      </c>
      <c r="P73" s="10">
        <v>4.8500000000000001E-3</v>
      </c>
    </row>
    <row r="74" spans="4:16" x14ac:dyDescent="0.25">
      <c r="D74" s="3">
        <v>20</v>
      </c>
      <c r="E74" s="3" t="s">
        <v>4</v>
      </c>
      <c r="F74" s="3">
        <v>-0.18926699999999999</v>
      </c>
      <c r="K74" s="4" t="s">
        <v>8</v>
      </c>
      <c r="L74" s="10">
        <v>2.6920800111247645E-2</v>
      </c>
      <c r="M74" s="4" t="s">
        <v>0</v>
      </c>
      <c r="N74" s="10">
        <v>1.6097E-2</v>
      </c>
      <c r="O74" s="4" t="s">
        <v>9</v>
      </c>
      <c r="P74" s="10">
        <v>3.0140000000000002E-3</v>
      </c>
    </row>
    <row r="75" spans="4:16" x14ac:dyDescent="0.25">
      <c r="D75" s="3">
        <v>11</v>
      </c>
      <c r="E75" s="3" t="s">
        <v>0</v>
      </c>
      <c r="F75" s="3">
        <v>-0.20297000000000001</v>
      </c>
      <c r="K75" s="4" t="s">
        <v>16</v>
      </c>
      <c r="L75" s="10">
        <v>2.1043791809824072E-2</v>
      </c>
      <c r="M75" s="4" t="s">
        <v>10</v>
      </c>
      <c r="N75" s="10">
        <v>1.2625000000000001E-2</v>
      </c>
      <c r="O75" s="4" t="s">
        <v>37</v>
      </c>
      <c r="P75" s="10">
        <v>2.235E-3</v>
      </c>
    </row>
    <row r="76" spans="4:16" x14ac:dyDescent="0.25">
      <c r="D76" s="3">
        <v>14</v>
      </c>
      <c r="E76" s="3" t="s">
        <v>17</v>
      </c>
      <c r="F76" s="3">
        <v>-0.23170399999999999</v>
      </c>
      <c r="K76" s="4" t="s">
        <v>12</v>
      </c>
      <c r="L76" s="10">
        <v>1.4528237993834257E-2</v>
      </c>
      <c r="M76" s="4" t="s">
        <v>17</v>
      </c>
      <c r="N76" s="10">
        <v>1.2402E-2</v>
      </c>
      <c r="O76" s="4" t="s">
        <v>7</v>
      </c>
      <c r="P76" s="10">
        <v>1.9729999999999999E-3</v>
      </c>
    </row>
    <row r="77" spans="4:16" x14ac:dyDescent="0.25">
      <c r="D77" s="3">
        <v>15</v>
      </c>
      <c r="E77" s="3" t="s">
        <v>5</v>
      </c>
      <c r="F77" s="3">
        <v>-0.28399400000000002</v>
      </c>
      <c r="K77" s="4" t="s">
        <v>4</v>
      </c>
      <c r="L77" s="10">
        <v>1.047947002049829E-2</v>
      </c>
      <c r="M77" s="4" t="s">
        <v>18</v>
      </c>
      <c r="N77" s="10">
        <v>1.1747E-2</v>
      </c>
      <c r="O77" s="4" t="s">
        <v>10</v>
      </c>
      <c r="P77" s="10">
        <v>1.7290000000000001E-3</v>
      </c>
    </row>
    <row r="78" spans="4:16" x14ac:dyDescent="0.25">
      <c r="K78" s="4" t="s">
        <v>0</v>
      </c>
      <c r="L78" s="10">
        <v>8.9635328780691172E-3</v>
      </c>
      <c r="M78" s="4" t="s">
        <v>40</v>
      </c>
      <c r="N78" s="10">
        <v>7.7149999999999996E-3</v>
      </c>
      <c r="O78" s="4" t="s">
        <v>1</v>
      </c>
      <c r="P78" s="10">
        <v>8.2000000000000001E-5</v>
      </c>
    </row>
    <row r="79" spans="4:16" ht="12.75" customHeight="1" x14ac:dyDescent="0.25">
      <c r="K79" s="4" t="s">
        <v>17</v>
      </c>
      <c r="L79" s="10">
        <v>5.7847444484872921E-3</v>
      </c>
      <c r="M79" s="4" t="s">
        <v>16</v>
      </c>
      <c r="N79" s="10">
        <v>1.1540000000000001E-3</v>
      </c>
      <c r="O79" s="4" t="s">
        <v>2</v>
      </c>
      <c r="P79" s="10">
        <v>0</v>
      </c>
    </row>
    <row r="80" spans="4:16" x14ac:dyDescent="0.25">
      <c r="K80" s="4" t="s">
        <v>5</v>
      </c>
      <c r="L80" s="10">
        <v>0</v>
      </c>
      <c r="M80" s="4" t="s">
        <v>1</v>
      </c>
      <c r="N80" s="10">
        <v>0</v>
      </c>
      <c r="O80" s="4" t="s">
        <v>16</v>
      </c>
      <c r="P80" s="10">
        <v>0</v>
      </c>
    </row>
    <row r="81" spans="10:19" x14ac:dyDescent="0.25">
      <c r="K81" s="26"/>
      <c r="L81" s="27"/>
      <c r="M81" s="26"/>
      <c r="N81" s="27"/>
      <c r="O81" s="26"/>
      <c r="P81" s="27"/>
    </row>
    <row r="82" spans="10:19" x14ac:dyDescent="0.25">
      <c r="K82" s="26"/>
      <c r="L82" s="27"/>
      <c r="M82" s="26"/>
      <c r="N82" s="27"/>
      <c r="O82" s="26"/>
      <c r="P82" s="27"/>
    </row>
    <row r="83" spans="10:19" x14ac:dyDescent="0.25">
      <c r="K83" s="26"/>
      <c r="L83" s="27"/>
      <c r="M83" s="26"/>
      <c r="N83" s="27"/>
      <c r="O83" s="26"/>
      <c r="P83" s="27"/>
    </row>
    <row r="85" spans="10:19" ht="25.5" x14ac:dyDescent="0.25">
      <c r="J85" s="6" t="s">
        <v>24</v>
      </c>
      <c r="K85" s="5" t="s">
        <v>23</v>
      </c>
      <c r="L85" s="5" t="s">
        <v>25</v>
      </c>
      <c r="R85" s="4" t="s">
        <v>3</v>
      </c>
      <c r="S85" s="9">
        <v>0.38774999999999998</v>
      </c>
    </row>
    <row r="86" spans="10:19" x14ac:dyDescent="0.25">
      <c r="J86" s="4" t="s">
        <v>21</v>
      </c>
      <c r="K86" s="4" t="s">
        <v>14</v>
      </c>
      <c r="L86" s="10">
        <v>0.12099873297612991</v>
      </c>
      <c r="R86" s="4" t="s">
        <v>6</v>
      </c>
      <c r="S86" s="9">
        <v>0.18063799999999999</v>
      </c>
    </row>
    <row r="87" spans="10:19" x14ac:dyDescent="0.25">
      <c r="J87" s="4" t="s">
        <v>21</v>
      </c>
      <c r="K87" s="4" t="s">
        <v>1</v>
      </c>
      <c r="L87" s="10">
        <v>0.10579997794075269</v>
      </c>
      <c r="R87" s="4" t="s">
        <v>4</v>
      </c>
      <c r="S87" s="9">
        <v>0.128944</v>
      </c>
    </row>
    <row r="88" spans="10:19" x14ac:dyDescent="0.25">
      <c r="J88" s="4" t="s">
        <v>21</v>
      </c>
      <c r="K88" s="4" t="s">
        <v>40</v>
      </c>
      <c r="L88" s="10">
        <v>8.8590778061956865E-2</v>
      </c>
    </row>
    <row r="89" spans="10:19" x14ac:dyDescent="0.25">
      <c r="J89" s="4" t="s">
        <v>21</v>
      </c>
      <c r="K89" s="4" t="s">
        <v>10</v>
      </c>
      <c r="L89" s="10">
        <v>6.8194824528865258E-2</v>
      </c>
    </row>
    <row r="90" spans="10:19" x14ac:dyDescent="0.25">
      <c r="J90" s="4" t="s">
        <v>21</v>
      </c>
      <c r="K90" s="4" t="s">
        <v>11</v>
      </c>
      <c r="L90" s="10">
        <v>6.6296777856409805E-2</v>
      </c>
    </row>
    <row r="91" spans="10:19" x14ac:dyDescent="0.25">
      <c r="J91" s="4" t="s">
        <v>21</v>
      </c>
      <c r="K91" s="4" t="s">
        <v>15</v>
      </c>
      <c r="L91" s="10">
        <v>6.0432713045146351E-2</v>
      </c>
    </row>
    <row r="92" spans="10:19" x14ac:dyDescent="0.25">
      <c r="J92" s="4" t="s">
        <v>21</v>
      </c>
      <c r="K92" s="4" t="s">
        <v>2</v>
      </c>
      <c r="L92" s="10">
        <v>5.9791733711917525E-2</v>
      </c>
    </row>
    <row r="93" spans="10:19" x14ac:dyDescent="0.25">
      <c r="J93" s="4" t="s">
        <v>21</v>
      </c>
      <c r="K93" s="4" t="s">
        <v>18</v>
      </c>
      <c r="L93" s="10">
        <v>5.5310631041609125E-2</v>
      </c>
    </row>
    <row r="94" spans="10:19" x14ac:dyDescent="0.25">
      <c r="J94" s="4" t="s">
        <v>21</v>
      </c>
      <c r="K94" s="4" t="s">
        <v>19</v>
      </c>
      <c r="L94" s="10">
        <v>5.3940391134572142E-2</v>
      </c>
    </row>
    <row r="95" spans="10:19" x14ac:dyDescent="0.25">
      <c r="J95" s="4" t="s">
        <v>21</v>
      </c>
      <c r="K95" s="4" t="s">
        <v>3</v>
      </c>
      <c r="L95" s="10">
        <v>4.6077718688839947E-2</v>
      </c>
    </row>
    <row r="96" spans="10:19" x14ac:dyDescent="0.25">
      <c r="J96" s="4" t="s">
        <v>21</v>
      </c>
      <c r="K96" s="4" t="s">
        <v>9</v>
      </c>
      <c r="L96" s="10">
        <v>4.2737855715043203E-2</v>
      </c>
    </row>
    <row r="97" spans="10:12" x14ac:dyDescent="0.25">
      <c r="J97" s="4" t="s">
        <v>21</v>
      </c>
      <c r="K97" s="4" t="s">
        <v>13</v>
      </c>
      <c r="L97" s="10">
        <v>4.0380481084084791E-2</v>
      </c>
    </row>
    <row r="98" spans="10:12" x14ac:dyDescent="0.25">
      <c r="J98" s="4" t="s">
        <v>21</v>
      </c>
      <c r="K98" s="4" t="s">
        <v>7</v>
      </c>
      <c r="L98" s="10">
        <v>3.6605075197805849E-2</v>
      </c>
    </row>
    <row r="99" spans="10:12" x14ac:dyDescent="0.25">
      <c r="J99" s="4" t="s">
        <v>21</v>
      </c>
      <c r="K99" s="4" t="s">
        <v>37</v>
      </c>
      <c r="L99" s="10">
        <v>3.5837647922243483E-2</v>
      </c>
    </row>
    <row r="100" spans="10:12" x14ac:dyDescent="0.25">
      <c r="J100" s="4" t="s">
        <v>21</v>
      </c>
      <c r="K100" s="4" t="s">
        <v>6</v>
      </c>
      <c r="L100" s="10">
        <v>3.1284083832662582E-2</v>
      </c>
    </row>
    <row r="101" spans="10:12" x14ac:dyDescent="0.25">
      <c r="J101" s="4" t="s">
        <v>21</v>
      </c>
      <c r="K101" s="4" t="s">
        <v>8</v>
      </c>
      <c r="L101" s="10">
        <v>2.6920800111247645E-2</v>
      </c>
    </row>
    <row r="102" spans="10:12" x14ac:dyDescent="0.25">
      <c r="J102" s="4" t="s">
        <v>21</v>
      </c>
      <c r="K102" s="4" t="s">
        <v>16</v>
      </c>
      <c r="L102" s="10">
        <v>2.1043791809824072E-2</v>
      </c>
    </row>
    <row r="103" spans="10:12" x14ac:dyDescent="0.25">
      <c r="J103" s="4" t="s">
        <v>21</v>
      </c>
      <c r="K103" s="4" t="s">
        <v>12</v>
      </c>
      <c r="L103" s="10">
        <v>1.4528237993834257E-2</v>
      </c>
    </row>
    <row r="104" spans="10:12" x14ac:dyDescent="0.25">
      <c r="J104" s="4" t="s">
        <v>21</v>
      </c>
      <c r="K104" s="4" t="s">
        <v>4</v>
      </c>
      <c r="L104" s="10">
        <v>1.047947002049829E-2</v>
      </c>
    </row>
    <row r="105" spans="10:12" x14ac:dyDescent="0.25">
      <c r="J105" s="4" t="s">
        <v>21</v>
      </c>
      <c r="K105" s="4" t="s">
        <v>0</v>
      </c>
      <c r="L105" s="10">
        <v>8.9635328780691172E-3</v>
      </c>
    </row>
    <row r="106" spans="10:12" x14ac:dyDescent="0.25">
      <c r="J106" s="4" t="s">
        <v>21</v>
      </c>
      <c r="K106" s="4" t="s">
        <v>17</v>
      </c>
      <c r="L106" s="10">
        <v>5.7847444484872921E-3</v>
      </c>
    </row>
    <row r="107" spans="10:12" x14ac:dyDescent="0.25">
      <c r="J107" s="4" t="s">
        <v>21</v>
      </c>
      <c r="K107" s="4" t="s">
        <v>5</v>
      </c>
      <c r="L107" s="10">
        <v>0</v>
      </c>
    </row>
    <row r="108" spans="10:12" x14ac:dyDescent="0.25">
      <c r="J108" s="4" t="s">
        <v>22</v>
      </c>
      <c r="K108" s="4" t="s">
        <v>3</v>
      </c>
      <c r="L108" s="10">
        <v>0.28582000000000002</v>
      </c>
    </row>
    <row r="109" spans="10:12" x14ac:dyDescent="0.25">
      <c r="J109" s="4" t="s">
        <v>22</v>
      </c>
      <c r="K109" s="4" t="s">
        <v>8</v>
      </c>
      <c r="L109" s="10">
        <v>0.14368400000000001</v>
      </c>
    </row>
    <row r="110" spans="10:12" x14ac:dyDescent="0.25">
      <c r="J110" s="4" t="s">
        <v>22</v>
      </c>
      <c r="K110" s="4" t="s">
        <v>4</v>
      </c>
      <c r="L110" s="10">
        <v>0.134212</v>
      </c>
    </row>
    <row r="111" spans="10:12" x14ac:dyDescent="0.25">
      <c r="J111" s="4" t="s">
        <v>22</v>
      </c>
      <c r="K111" s="4" t="s">
        <v>6</v>
      </c>
      <c r="L111" s="10">
        <v>0.11049299999999999</v>
      </c>
    </row>
    <row r="112" spans="10:12" x14ac:dyDescent="0.25">
      <c r="J112" s="4" t="s">
        <v>22</v>
      </c>
      <c r="K112" s="4" t="s">
        <v>15</v>
      </c>
      <c r="L112" s="10">
        <v>3.6394000000000003E-2</v>
      </c>
    </row>
    <row r="113" spans="10:12" x14ac:dyDescent="0.25">
      <c r="J113" s="4" t="s">
        <v>22</v>
      </c>
      <c r="K113" s="4" t="s">
        <v>5</v>
      </c>
      <c r="L113" s="10">
        <v>3.3889000000000002E-2</v>
      </c>
    </row>
    <row r="114" spans="10:12" x14ac:dyDescent="0.25">
      <c r="J114" s="4" t="s">
        <v>22</v>
      </c>
      <c r="K114" s="4" t="s">
        <v>14</v>
      </c>
      <c r="L114" s="10">
        <v>3.1247E-2</v>
      </c>
    </row>
    <row r="115" spans="10:12" x14ac:dyDescent="0.25">
      <c r="J115" s="4" t="s">
        <v>22</v>
      </c>
      <c r="K115" s="4" t="s">
        <v>19</v>
      </c>
      <c r="L115" s="10">
        <v>2.6963000000000001E-2</v>
      </c>
    </row>
    <row r="116" spans="10:12" x14ac:dyDescent="0.25">
      <c r="J116" s="4" t="s">
        <v>22</v>
      </c>
      <c r="K116" s="4" t="s">
        <v>12</v>
      </c>
      <c r="L116" s="10">
        <v>2.2832999999999999E-2</v>
      </c>
    </row>
    <row r="117" spans="10:12" x14ac:dyDescent="0.25">
      <c r="J117" s="4" t="s">
        <v>22</v>
      </c>
      <c r="K117" s="4" t="s">
        <v>9</v>
      </c>
      <c r="L117" s="10">
        <v>2.102E-2</v>
      </c>
    </row>
    <row r="118" spans="10:12" x14ac:dyDescent="0.25">
      <c r="J118" s="4" t="s">
        <v>22</v>
      </c>
      <c r="K118" s="4" t="s">
        <v>37</v>
      </c>
      <c r="L118" s="10">
        <v>1.9442999999999998E-2</v>
      </c>
    </row>
    <row r="119" spans="10:12" x14ac:dyDescent="0.25">
      <c r="J119" s="4" t="s">
        <v>22</v>
      </c>
      <c r="K119" s="4" t="s">
        <v>7</v>
      </c>
      <c r="L119" s="10">
        <v>1.9120999999999999E-2</v>
      </c>
    </row>
    <row r="120" spans="10:12" x14ac:dyDescent="0.25">
      <c r="J120" s="4" t="s">
        <v>22</v>
      </c>
      <c r="K120" s="4" t="s">
        <v>2</v>
      </c>
      <c r="L120" s="10">
        <v>1.8638999999999999E-2</v>
      </c>
    </row>
    <row r="121" spans="10:12" x14ac:dyDescent="0.25">
      <c r="J121" s="4" t="s">
        <v>22</v>
      </c>
      <c r="K121" s="4" t="s">
        <v>13</v>
      </c>
      <c r="L121" s="10">
        <v>1.7374000000000001E-2</v>
      </c>
    </row>
    <row r="122" spans="10:12" x14ac:dyDescent="0.25">
      <c r="J122" s="4" t="s">
        <v>22</v>
      </c>
      <c r="K122" s="4" t="s">
        <v>11</v>
      </c>
      <c r="L122" s="10">
        <v>1.7128999999999998E-2</v>
      </c>
    </row>
    <row r="123" spans="10:12" x14ac:dyDescent="0.25">
      <c r="J123" s="4" t="s">
        <v>22</v>
      </c>
      <c r="K123" s="4" t="s">
        <v>0</v>
      </c>
      <c r="L123" s="10">
        <v>1.6097E-2</v>
      </c>
    </row>
    <row r="124" spans="10:12" x14ac:dyDescent="0.25">
      <c r="J124" s="4" t="s">
        <v>22</v>
      </c>
      <c r="K124" s="4" t="s">
        <v>10</v>
      </c>
      <c r="L124" s="10">
        <v>1.2625000000000001E-2</v>
      </c>
    </row>
    <row r="125" spans="10:12" x14ac:dyDescent="0.25">
      <c r="J125" s="4" t="s">
        <v>22</v>
      </c>
      <c r="K125" s="4" t="s">
        <v>17</v>
      </c>
      <c r="L125" s="10">
        <v>1.2402E-2</v>
      </c>
    </row>
    <row r="126" spans="10:12" x14ac:dyDescent="0.25">
      <c r="J126" s="4" t="s">
        <v>22</v>
      </c>
      <c r="K126" s="4" t="s">
        <v>18</v>
      </c>
      <c r="L126" s="10">
        <v>1.1747E-2</v>
      </c>
    </row>
    <row r="127" spans="10:12" x14ac:dyDescent="0.25">
      <c r="J127" s="4" t="s">
        <v>22</v>
      </c>
      <c r="K127" s="4" t="s">
        <v>40</v>
      </c>
      <c r="L127" s="10">
        <v>7.7149999999999996E-3</v>
      </c>
    </row>
    <row r="128" spans="10:12" x14ac:dyDescent="0.25">
      <c r="J128" s="4" t="s">
        <v>22</v>
      </c>
      <c r="K128" s="4" t="s">
        <v>16</v>
      </c>
      <c r="L128" s="10">
        <v>1.1540000000000001E-3</v>
      </c>
    </row>
    <row r="129" spans="10:12" x14ac:dyDescent="0.25">
      <c r="J129" s="4" t="s">
        <v>22</v>
      </c>
      <c r="K129" s="4" t="s">
        <v>1</v>
      </c>
      <c r="L129" s="10">
        <v>0</v>
      </c>
    </row>
    <row r="130" spans="10:12" x14ac:dyDescent="0.25">
      <c r="J130" s="4" t="s">
        <v>20</v>
      </c>
      <c r="K130" s="4" t="s">
        <v>3</v>
      </c>
      <c r="L130" s="10">
        <v>0.29740899999999998</v>
      </c>
    </row>
    <row r="131" spans="10:12" x14ac:dyDescent="0.25">
      <c r="J131" s="4" t="s">
        <v>20</v>
      </c>
      <c r="K131" s="4" t="s">
        <v>6</v>
      </c>
      <c r="L131" s="10">
        <v>0.155338</v>
      </c>
    </row>
    <row r="132" spans="10:12" x14ac:dyDescent="0.25">
      <c r="J132" s="4" t="s">
        <v>20</v>
      </c>
      <c r="K132" s="4" t="s">
        <v>4</v>
      </c>
      <c r="L132" s="10">
        <v>0.14959800000000001</v>
      </c>
    </row>
    <row r="133" spans="10:12" x14ac:dyDescent="0.25">
      <c r="J133" s="4" t="s">
        <v>20</v>
      </c>
      <c r="K133" s="4" t="s">
        <v>13</v>
      </c>
      <c r="L133" s="10">
        <v>0.10424600000000001</v>
      </c>
    </row>
    <row r="134" spans="10:12" x14ac:dyDescent="0.25">
      <c r="J134" s="4" t="s">
        <v>20</v>
      </c>
      <c r="K134" s="4" t="s">
        <v>40</v>
      </c>
      <c r="L134" s="10">
        <v>6.5473000000000003E-2</v>
      </c>
    </row>
    <row r="135" spans="10:12" x14ac:dyDescent="0.25">
      <c r="J135" s="4" t="s">
        <v>20</v>
      </c>
      <c r="K135" s="4" t="s">
        <v>14</v>
      </c>
      <c r="L135" s="10">
        <v>6.0081000000000002E-2</v>
      </c>
    </row>
    <row r="136" spans="10:12" x14ac:dyDescent="0.25">
      <c r="J136" s="4" t="s">
        <v>20</v>
      </c>
      <c r="K136" s="4" t="s">
        <v>12</v>
      </c>
      <c r="L136" s="10">
        <v>3.5090000000000003E-2</v>
      </c>
    </row>
    <row r="137" spans="10:12" x14ac:dyDescent="0.25">
      <c r="J137" s="4" t="s">
        <v>20</v>
      </c>
      <c r="K137" s="4" t="s">
        <v>8</v>
      </c>
      <c r="L137" s="10">
        <v>3.4068000000000001E-2</v>
      </c>
    </row>
    <row r="138" spans="10:12" x14ac:dyDescent="0.25">
      <c r="J138" s="4" t="s">
        <v>20</v>
      </c>
      <c r="K138" s="4" t="s">
        <v>5</v>
      </c>
      <c r="L138" s="10">
        <v>3.0571999999999998E-2</v>
      </c>
    </row>
    <row r="139" spans="10:12" x14ac:dyDescent="0.25">
      <c r="J139" s="4" t="s">
        <v>20</v>
      </c>
      <c r="K139" s="4" t="s">
        <v>15</v>
      </c>
      <c r="L139" s="10">
        <v>1.6743999999999998E-2</v>
      </c>
    </row>
    <row r="140" spans="10:12" x14ac:dyDescent="0.25">
      <c r="J140" s="4" t="s">
        <v>20</v>
      </c>
      <c r="K140" s="4" t="s">
        <v>17</v>
      </c>
      <c r="L140" s="10">
        <v>1.5433000000000001E-2</v>
      </c>
    </row>
    <row r="141" spans="10:12" x14ac:dyDescent="0.25">
      <c r="J141" s="4" t="s">
        <v>20</v>
      </c>
      <c r="K141" s="4" t="s">
        <v>19</v>
      </c>
      <c r="L141" s="10">
        <v>8.8769999999999995E-3</v>
      </c>
    </row>
    <row r="142" spans="10:12" x14ac:dyDescent="0.25">
      <c r="J142" s="4" t="s">
        <v>20</v>
      </c>
      <c r="K142" s="4" t="s">
        <v>11</v>
      </c>
      <c r="L142" s="10">
        <v>7.3410000000000003E-3</v>
      </c>
    </row>
    <row r="143" spans="10:12" x14ac:dyDescent="0.25">
      <c r="J143" s="4" t="s">
        <v>20</v>
      </c>
      <c r="K143" s="4" t="s">
        <v>18</v>
      </c>
      <c r="L143" s="10">
        <v>5.8479999999999999E-3</v>
      </c>
    </row>
    <row r="144" spans="10:12" x14ac:dyDescent="0.25">
      <c r="J144" s="4" t="s">
        <v>20</v>
      </c>
      <c r="K144" s="4" t="s">
        <v>0</v>
      </c>
      <c r="L144" s="10">
        <v>4.8500000000000001E-3</v>
      </c>
    </row>
    <row r="145" spans="10:12" x14ac:dyDescent="0.25">
      <c r="J145" s="4" t="s">
        <v>20</v>
      </c>
      <c r="K145" s="4" t="s">
        <v>9</v>
      </c>
      <c r="L145" s="10">
        <v>3.0140000000000002E-3</v>
      </c>
    </row>
    <row r="146" spans="10:12" x14ac:dyDescent="0.25">
      <c r="J146" s="4" t="s">
        <v>20</v>
      </c>
      <c r="K146" s="4" t="s">
        <v>37</v>
      </c>
      <c r="L146" s="10">
        <v>2.235E-3</v>
      </c>
    </row>
    <row r="147" spans="10:12" x14ac:dyDescent="0.25">
      <c r="J147" s="4" t="s">
        <v>20</v>
      </c>
      <c r="K147" s="4" t="s">
        <v>7</v>
      </c>
      <c r="L147" s="10">
        <v>1.9729999999999999E-3</v>
      </c>
    </row>
    <row r="148" spans="10:12" x14ac:dyDescent="0.25">
      <c r="J148" s="4" t="s">
        <v>20</v>
      </c>
      <c r="K148" s="4" t="s">
        <v>10</v>
      </c>
      <c r="L148" s="10">
        <v>1.7290000000000001E-3</v>
      </c>
    </row>
    <row r="149" spans="10:12" x14ac:dyDescent="0.25">
      <c r="J149" s="4" t="s">
        <v>20</v>
      </c>
      <c r="K149" s="4" t="s">
        <v>1</v>
      </c>
      <c r="L149" s="10">
        <v>8.2000000000000001E-5</v>
      </c>
    </row>
    <row r="150" spans="10:12" x14ac:dyDescent="0.25">
      <c r="J150" s="4" t="s">
        <v>20</v>
      </c>
      <c r="K150" s="4" t="s">
        <v>2</v>
      </c>
      <c r="L150" s="10">
        <v>0</v>
      </c>
    </row>
    <row r="151" spans="10:12" x14ac:dyDescent="0.25">
      <c r="J151" s="4" t="s">
        <v>20</v>
      </c>
      <c r="K151" s="4" t="s">
        <v>16</v>
      </c>
      <c r="L151" s="10">
        <v>0</v>
      </c>
    </row>
  </sheetData>
  <sortState xmlns:xlrd2="http://schemas.microsoft.com/office/spreadsheetml/2017/richdata2" ref="A77:F79">
    <sortCondition ref="A77:A79"/>
  </sortState>
  <mergeCells count="3">
    <mergeCell ref="K57:L57"/>
    <mergeCell ref="M57:N57"/>
    <mergeCell ref="O57:P5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650B-9050-4298-B2A6-0253CCE10446}">
  <dimension ref="A1:AA73"/>
  <sheetViews>
    <sheetView workbookViewId="0"/>
  </sheetViews>
  <sheetFormatPr defaultRowHeight="15" x14ac:dyDescent="0.25"/>
  <sheetData>
    <row r="1" spans="1:27" x14ac:dyDescent="0.25">
      <c r="B1" t="s">
        <v>42</v>
      </c>
      <c r="C1" t="s">
        <v>8</v>
      </c>
      <c r="D1" t="s">
        <v>11</v>
      </c>
      <c r="E1" t="s">
        <v>41</v>
      </c>
      <c r="F1" t="s">
        <v>14</v>
      </c>
      <c r="G1" t="s">
        <v>40</v>
      </c>
      <c r="H1" t="s">
        <v>12</v>
      </c>
      <c r="I1" t="s">
        <v>13</v>
      </c>
      <c r="J1" t="s">
        <v>39</v>
      </c>
      <c r="K1" t="s">
        <v>9</v>
      </c>
      <c r="L1" t="s">
        <v>10</v>
      </c>
      <c r="M1" t="s">
        <v>7</v>
      </c>
      <c r="N1" t="s">
        <v>15</v>
      </c>
      <c r="O1" t="s">
        <v>38</v>
      </c>
      <c r="P1" t="s">
        <v>19</v>
      </c>
      <c r="Q1" t="s">
        <v>0</v>
      </c>
      <c r="R1" t="s">
        <v>2</v>
      </c>
      <c r="S1" t="s">
        <v>18</v>
      </c>
      <c r="T1" t="s">
        <v>17</v>
      </c>
      <c r="U1" t="s">
        <v>5</v>
      </c>
      <c r="V1" t="s">
        <v>37</v>
      </c>
      <c r="W1" t="s">
        <v>36</v>
      </c>
      <c r="X1" t="s">
        <v>3</v>
      </c>
      <c r="Y1" t="s">
        <v>16</v>
      </c>
      <c r="Z1" t="s">
        <v>1</v>
      </c>
      <c r="AA1" t="s">
        <v>6</v>
      </c>
    </row>
    <row r="2" spans="1:27" x14ac:dyDescent="0.25">
      <c r="A2">
        <v>0</v>
      </c>
      <c r="B2">
        <v>1</v>
      </c>
      <c r="C2">
        <v>264.99999998999999</v>
      </c>
      <c r="D2">
        <v>42</v>
      </c>
      <c r="E2">
        <v>103</v>
      </c>
      <c r="F2">
        <v>0.40776699029126201</v>
      </c>
      <c r="G2">
        <v>14</v>
      </c>
      <c r="H2">
        <v>40</v>
      </c>
      <c r="I2">
        <v>0.35</v>
      </c>
      <c r="J2">
        <v>32</v>
      </c>
      <c r="K2">
        <v>38</v>
      </c>
      <c r="L2">
        <v>0.84210526315789402</v>
      </c>
      <c r="M2">
        <v>16</v>
      </c>
      <c r="N2">
        <v>41</v>
      </c>
      <c r="O2">
        <v>57</v>
      </c>
      <c r="P2">
        <v>23</v>
      </c>
      <c r="Q2">
        <v>16</v>
      </c>
      <c r="R2">
        <v>7</v>
      </c>
      <c r="S2">
        <v>3</v>
      </c>
      <c r="T2">
        <v>9</v>
      </c>
      <c r="U2">
        <v>24</v>
      </c>
      <c r="V2">
        <v>34</v>
      </c>
      <c r="W2">
        <v>130</v>
      </c>
      <c r="X2">
        <v>8</v>
      </c>
      <c r="Y2">
        <v>1</v>
      </c>
      <c r="Z2">
        <v>0</v>
      </c>
      <c r="AA2">
        <v>129.75630121099999</v>
      </c>
    </row>
    <row r="3" spans="1:27" x14ac:dyDescent="0.25">
      <c r="A3">
        <v>1</v>
      </c>
      <c r="B3">
        <v>0</v>
      </c>
      <c r="C3">
        <v>248.394444431111</v>
      </c>
      <c r="D3">
        <v>39.5</v>
      </c>
      <c r="E3">
        <v>82</v>
      </c>
      <c r="F3">
        <v>0.48170731707316999</v>
      </c>
      <c r="G3">
        <v>17.1666666666666</v>
      </c>
      <c r="H3">
        <v>34.6666666666666</v>
      </c>
      <c r="I3">
        <v>0.49519230769230699</v>
      </c>
      <c r="J3">
        <v>15.3333333333333</v>
      </c>
      <c r="K3">
        <v>18.5</v>
      </c>
      <c r="L3">
        <v>0.82882882882882802</v>
      </c>
      <c r="M3">
        <v>6.1666666666666599</v>
      </c>
      <c r="N3">
        <v>41.6666666666666</v>
      </c>
      <c r="O3">
        <v>47.8333333333333</v>
      </c>
      <c r="P3">
        <v>23.6666666666666</v>
      </c>
      <c r="Q3">
        <v>22.6666666666666</v>
      </c>
      <c r="R3">
        <v>2.5</v>
      </c>
      <c r="S3">
        <v>6.1666666666666599</v>
      </c>
      <c r="T3">
        <v>8.8333333333333304</v>
      </c>
      <c r="U3">
        <v>27</v>
      </c>
      <c r="V3">
        <v>21.8333333333333</v>
      </c>
      <c r="W3">
        <v>111.5</v>
      </c>
      <c r="X3">
        <v>-4.5</v>
      </c>
      <c r="Y3">
        <v>0</v>
      </c>
      <c r="Z3">
        <v>0</v>
      </c>
      <c r="AA3">
        <v>122.49534068920499</v>
      </c>
    </row>
    <row r="4" spans="1:27" x14ac:dyDescent="0.25">
      <c r="A4">
        <v>2</v>
      </c>
      <c r="B4">
        <v>1</v>
      </c>
      <c r="C4">
        <v>248.66111110811099</v>
      </c>
      <c r="D4">
        <v>40.5</v>
      </c>
      <c r="E4">
        <v>86</v>
      </c>
      <c r="F4">
        <v>0.47093023255813898</v>
      </c>
      <c r="G4">
        <v>15.1666666666666</v>
      </c>
      <c r="H4">
        <v>41.6666666666666</v>
      </c>
      <c r="I4">
        <v>0.36399999999999999</v>
      </c>
      <c r="J4">
        <v>18.3333333333333</v>
      </c>
      <c r="K4">
        <v>19.5</v>
      </c>
      <c r="L4">
        <v>0.94017094017094005</v>
      </c>
      <c r="M4">
        <v>10.1666666666666</v>
      </c>
      <c r="N4">
        <v>50.6666666666666</v>
      </c>
      <c r="O4">
        <v>60.8333333333333</v>
      </c>
      <c r="P4">
        <v>28.6666666666666</v>
      </c>
      <c r="Q4">
        <v>19.6666666666666</v>
      </c>
      <c r="R4">
        <v>8.5</v>
      </c>
      <c r="S4">
        <v>12.1666666666666</v>
      </c>
      <c r="T4">
        <v>2.8333333333333299</v>
      </c>
      <c r="U4">
        <v>24</v>
      </c>
      <c r="V4">
        <v>23.8333333333333</v>
      </c>
      <c r="W4">
        <v>114.5</v>
      </c>
      <c r="X4">
        <v>26.9</v>
      </c>
      <c r="Y4">
        <v>0</v>
      </c>
      <c r="Z4">
        <v>0</v>
      </c>
      <c r="AA4">
        <v>233.266291777205</v>
      </c>
    </row>
    <row r="5" spans="1:27" x14ac:dyDescent="0.25">
      <c r="A5">
        <v>3</v>
      </c>
      <c r="B5">
        <v>1</v>
      </c>
      <c r="C5">
        <v>247.669999999666</v>
      </c>
      <c r="D5">
        <v>35</v>
      </c>
      <c r="E5">
        <v>89</v>
      </c>
      <c r="F5">
        <v>0.39325842696629199</v>
      </c>
      <c r="G5">
        <v>10</v>
      </c>
      <c r="H5">
        <v>39</v>
      </c>
      <c r="I5">
        <v>0.256410256410256</v>
      </c>
      <c r="J5">
        <v>29</v>
      </c>
      <c r="K5">
        <v>31</v>
      </c>
      <c r="L5">
        <v>0.93548387096774199</v>
      </c>
      <c r="M5">
        <v>8</v>
      </c>
      <c r="N5">
        <v>48</v>
      </c>
      <c r="O5">
        <v>56</v>
      </c>
      <c r="P5">
        <v>18</v>
      </c>
      <c r="Q5">
        <v>16</v>
      </c>
      <c r="R5">
        <v>9</v>
      </c>
      <c r="S5">
        <v>2</v>
      </c>
      <c r="T5">
        <v>7</v>
      </c>
      <c r="U5">
        <v>22</v>
      </c>
      <c r="V5">
        <v>22</v>
      </c>
      <c r="W5">
        <v>109</v>
      </c>
      <c r="X5">
        <v>10.6</v>
      </c>
      <c r="Y5">
        <v>1</v>
      </c>
      <c r="Z5">
        <v>0</v>
      </c>
      <c r="AA5">
        <v>127.03692718158401</v>
      </c>
    </row>
    <row r="6" spans="1:27" x14ac:dyDescent="0.25">
      <c r="A6">
        <v>4</v>
      </c>
      <c r="B6">
        <v>1</v>
      </c>
      <c r="C6">
        <v>241.616666673666</v>
      </c>
      <c r="D6">
        <v>52</v>
      </c>
      <c r="E6">
        <v>89</v>
      </c>
      <c r="F6">
        <v>0.58426966292134797</v>
      </c>
      <c r="G6">
        <v>12</v>
      </c>
      <c r="H6">
        <v>26</v>
      </c>
      <c r="I6">
        <v>0.46153846153846101</v>
      </c>
      <c r="J6">
        <v>12</v>
      </c>
      <c r="K6">
        <v>15</v>
      </c>
      <c r="L6">
        <v>0.8</v>
      </c>
      <c r="M6">
        <v>5</v>
      </c>
      <c r="N6">
        <v>33</v>
      </c>
      <c r="O6">
        <v>38</v>
      </c>
      <c r="P6">
        <v>28</v>
      </c>
      <c r="Q6">
        <v>11</v>
      </c>
      <c r="R6">
        <v>13</v>
      </c>
      <c r="S6">
        <v>2</v>
      </c>
      <c r="T6">
        <v>2</v>
      </c>
      <c r="U6">
        <v>23</v>
      </c>
      <c r="V6">
        <v>18</v>
      </c>
      <c r="W6">
        <v>128</v>
      </c>
      <c r="X6">
        <v>15.4</v>
      </c>
      <c r="Y6">
        <v>1</v>
      </c>
      <c r="Z6">
        <v>0</v>
      </c>
      <c r="AA6">
        <v>190.94291768158399</v>
      </c>
    </row>
    <row r="7" spans="1:27" x14ac:dyDescent="0.25">
      <c r="A7">
        <v>5</v>
      </c>
      <c r="B7">
        <v>1</v>
      </c>
      <c r="C7">
        <v>240.00000000099999</v>
      </c>
      <c r="D7">
        <v>34</v>
      </c>
      <c r="E7">
        <v>84</v>
      </c>
      <c r="F7">
        <v>0.40476190476190399</v>
      </c>
      <c r="G7">
        <v>15</v>
      </c>
      <c r="H7">
        <v>36</v>
      </c>
      <c r="I7">
        <v>0.41666666666666602</v>
      </c>
      <c r="J7">
        <v>22</v>
      </c>
      <c r="K7">
        <v>25</v>
      </c>
      <c r="L7">
        <v>0.88</v>
      </c>
      <c r="M7">
        <v>7</v>
      </c>
      <c r="N7">
        <v>35</v>
      </c>
      <c r="O7">
        <v>42</v>
      </c>
      <c r="P7">
        <v>24</v>
      </c>
      <c r="Q7">
        <v>13</v>
      </c>
      <c r="R7">
        <v>5</v>
      </c>
      <c r="S7">
        <v>6</v>
      </c>
      <c r="T7">
        <v>7</v>
      </c>
      <c r="U7">
        <v>22</v>
      </c>
      <c r="V7">
        <v>22</v>
      </c>
      <c r="W7">
        <v>105</v>
      </c>
      <c r="X7">
        <v>-10</v>
      </c>
      <c r="Y7">
        <v>1</v>
      </c>
      <c r="Z7">
        <v>0</v>
      </c>
      <c r="AA7">
        <v>151.45464421599999</v>
      </c>
    </row>
    <row r="8" spans="1:27" x14ac:dyDescent="0.25">
      <c r="A8">
        <v>6</v>
      </c>
      <c r="B8">
        <v>1</v>
      </c>
      <c r="C8">
        <v>240.00000000700001</v>
      </c>
      <c r="D8">
        <v>43</v>
      </c>
      <c r="E8">
        <v>78</v>
      </c>
      <c r="F8">
        <v>0.55128205128205099</v>
      </c>
      <c r="G8">
        <v>14</v>
      </c>
      <c r="H8">
        <v>29</v>
      </c>
      <c r="I8">
        <v>0.48275862068965503</v>
      </c>
      <c r="J8">
        <v>24</v>
      </c>
      <c r="K8">
        <v>29</v>
      </c>
      <c r="L8">
        <v>0.82758620689655105</v>
      </c>
      <c r="M8">
        <v>2</v>
      </c>
      <c r="N8">
        <v>35</v>
      </c>
      <c r="O8">
        <v>37</v>
      </c>
      <c r="P8">
        <v>28</v>
      </c>
      <c r="Q8">
        <v>14</v>
      </c>
      <c r="R8">
        <v>10</v>
      </c>
      <c r="S8">
        <v>4</v>
      </c>
      <c r="T8">
        <v>7</v>
      </c>
      <c r="U8">
        <v>20</v>
      </c>
      <c r="V8">
        <v>23</v>
      </c>
      <c r="W8">
        <v>124</v>
      </c>
      <c r="X8">
        <v>4</v>
      </c>
      <c r="Y8">
        <v>1</v>
      </c>
      <c r="Z8">
        <v>0</v>
      </c>
      <c r="AA8">
        <v>190.17534689999999</v>
      </c>
    </row>
    <row r="9" spans="1:27" x14ac:dyDescent="0.25">
      <c r="A9">
        <v>7</v>
      </c>
      <c r="B9">
        <v>1</v>
      </c>
      <c r="C9">
        <v>252.36111110111099</v>
      </c>
      <c r="D9">
        <v>44.5</v>
      </c>
      <c r="E9">
        <v>98</v>
      </c>
      <c r="F9">
        <v>0.45408163265306101</v>
      </c>
      <c r="G9">
        <v>19.1666666666666</v>
      </c>
      <c r="H9">
        <v>43.6666666666666</v>
      </c>
      <c r="I9">
        <v>0.43893129770992301</v>
      </c>
      <c r="J9">
        <v>22.3333333333333</v>
      </c>
      <c r="K9">
        <v>25.5</v>
      </c>
      <c r="L9">
        <v>0.87581699346405195</v>
      </c>
      <c r="M9">
        <v>11.1666666666666</v>
      </c>
      <c r="N9">
        <v>45.6666666666666</v>
      </c>
      <c r="O9">
        <v>56.8333333333333</v>
      </c>
      <c r="P9">
        <v>28.6666666666666</v>
      </c>
      <c r="Q9">
        <v>17.6666666666666</v>
      </c>
      <c r="R9">
        <v>9.5</v>
      </c>
      <c r="S9">
        <v>3.1666666666666599</v>
      </c>
      <c r="T9">
        <v>6.8333333333333304</v>
      </c>
      <c r="U9">
        <v>25</v>
      </c>
      <c r="V9">
        <v>24.8333333333333</v>
      </c>
      <c r="W9">
        <v>130.5</v>
      </c>
      <c r="X9">
        <v>19.5</v>
      </c>
      <c r="Y9">
        <v>2</v>
      </c>
      <c r="Z9">
        <v>0</v>
      </c>
      <c r="AA9">
        <v>203.241172735205</v>
      </c>
    </row>
    <row r="10" spans="1:27" x14ac:dyDescent="0.25">
      <c r="A10">
        <v>8</v>
      </c>
      <c r="B10">
        <v>1</v>
      </c>
      <c r="C10">
        <v>250.444444451111</v>
      </c>
      <c r="D10">
        <v>46.5</v>
      </c>
      <c r="E10">
        <v>94</v>
      </c>
      <c r="F10">
        <v>0.49468085106382897</v>
      </c>
      <c r="G10">
        <v>12.1666666666666</v>
      </c>
      <c r="H10">
        <v>35.6666666666666</v>
      </c>
      <c r="I10">
        <v>0.34112149532710201</v>
      </c>
      <c r="J10">
        <v>16.3333333333333</v>
      </c>
      <c r="K10">
        <v>23.5</v>
      </c>
      <c r="L10">
        <v>0.69503546099290703</v>
      </c>
      <c r="M10">
        <v>8.1666666666666607</v>
      </c>
      <c r="N10">
        <v>38.6666666666666</v>
      </c>
      <c r="O10">
        <v>46.8333333333333</v>
      </c>
      <c r="P10">
        <v>27.6666666666666</v>
      </c>
      <c r="Q10">
        <v>13.6666666666666</v>
      </c>
      <c r="R10">
        <v>6.5</v>
      </c>
      <c r="S10">
        <v>8.1666666666666607</v>
      </c>
      <c r="T10">
        <v>7.8333333333333304</v>
      </c>
      <c r="U10">
        <v>18</v>
      </c>
      <c r="V10">
        <v>21.8333333333333</v>
      </c>
      <c r="W10">
        <v>121.5</v>
      </c>
      <c r="X10">
        <v>10.7</v>
      </c>
      <c r="Y10">
        <v>2</v>
      </c>
      <c r="Z10">
        <v>0</v>
      </c>
      <c r="AA10">
        <v>204.85926632320499</v>
      </c>
    </row>
    <row r="11" spans="1:27" x14ac:dyDescent="0.25">
      <c r="A11">
        <v>9</v>
      </c>
      <c r="B11">
        <v>0</v>
      </c>
      <c r="C11">
        <v>240.000000003</v>
      </c>
      <c r="D11">
        <v>34</v>
      </c>
      <c r="E11">
        <v>85</v>
      </c>
      <c r="F11">
        <v>0.4</v>
      </c>
      <c r="G11">
        <v>11</v>
      </c>
      <c r="H11">
        <v>30</v>
      </c>
      <c r="I11">
        <v>0.36666666666666597</v>
      </c>
      <c r="J11">
        <v>9</v>
      </c>
      <c r="K11">
        <v>15</v>
      </c>
      <c r="L11">
        <v>0.6</v>
      </c>
      <c r="M11">
        <v>5</v>
      </c>
      <c r="N11">
        <v>33</v>
      </c>
      <c r="O11">
        <v>38</v>
      </c>
      <c r="P11">
        <v>25</v>
      </c>
      <c r="Q11">
        <v>15</v>
      </c>
      <c r="R11">
        <v>9</v>
      </c>
      <c r="S11">
        <v>8</v>
      </c>
      <c r="T11">
        <v>7</v>
      </c>
      <c r="U11">
        <v>24</v>
      </c>
      <c r="V11">
        <v>21</v>
      </c>
      <c r="W11">
        <v>88</v>
      </c>
      <c r="X11">
        <v>-10</v>
      </c>
      <c r="Y11">
        <v>1</v>
      </c>
      <c r="Z11">
        <v>0</v>
      </c>
      <c r="AA11">
        <v>104.16239136599999</v>
      </c>
    </row>
    <row r="12" spans="1:27" x14ac:dyDescent="0.25">
      <c r="A12">
        <v>10</v>
      </c>
      <c r="B12">
        <v>1</v>
      </c>
      <c r="C12">
        <v>248.42777777411101</v>
      </c>
      <c r="D12">
        <v>44.5</v>
      </c>
      <c r="E12">
        <v>95</v>
      </c>
      <c r="F12">
        <v>0.46842105263157902</v>
      </c>
      <c r="G12">
        <v>14.1666666666666</v>
      </c>
      <c r="H12">
        <v>32.6666666666666</v>
      </c>
      <c r="I12">
        <v>0.43367346938775497</v>
      </c>
      <c r="J12">
        <v>17.3333333333333</v>
      </c>
      <c r="K12">
        <v>18.5</v>
      </c>
      <c r="L12">
        <v>0.93693693693693603</v>
      </c>
      <c r="M12">
        <v>14.1666666666666</v>
      </c>
      <c r="N12">
        <v>36.6666666666666</v>
      </c>
      <c r="O12">
        <v>50.8333333333333</v>
      </c>
      <c r="P12">
        <v>21.6666666666666</v>
      </c>
      <c r="Q12">
        <v>12.6666666666666</v>
      </c>
      <c r="R12">
        <v>4.5</v>
      </c>
      <c r="S12">
        <v>9.1666666666666607</v>
      </c>
      <c r="T12">
        <v>6.8333333333333304</v>
      </c>
      <c r="U12">
        <v>19</v>
      </c>
      <c r="V12">
        <v>17.8333333333333</v>
      </c>
      <c r="W12">
        <v>120.5</v>
      </c>
      <c r="X12">
        <v>8.3000000000000007</v>
      </c>
      <c r="Y12">
        <v>1</v>
      </c>
      <c r="Z12">
        <v>0</v>
      </c>
      <c r="AA12">
        <v>149.33359995520499</v>
      </c>
    </row>
    <row r="13" spans="1:27" x14ac:dyDescent="0.25">
      <c r="A13">
        <v>11</v>
      </c>
      <c r="B13">
        <v>0</v>
      </c>
      <c r="C13">
        <v>239.99999998999999</v>
      </c>
      <c r="D13">
        <v>37</v>
      </c>
      <c r="E13">
        <v>89</v>
      </c>
      <c r="F13">
        <v>0.41573033707865098</v>
      </c>
      <c r="G13">
        <v>17</v>
      </c>
      <c r="H13">
        <v>41</v>
      </c>
      <c r="I13">
        <v>0.41463414634146301</v>
      </c>
      <c r="J13">
        <v>11</v>
      </c>
      <c r="K13">
        <v>15</v>
      </c>
      <c r="L13">
        <v>0.73333333333333295</v>
      </c>
      <c r="M13">
        <v>7</v>
      </c>
      <c r="N13">
        <v>35</v>
      </c>
      <c r="O13">
        <v>42</v>
      </c>
      <c r="P13">
        <v>21</v>
      </c>
      <c r="Q13">
        <v>14</v>
      </c>
      <c r="R13">
        <v>7</v>
      </c>
      <c r="S13">
        <v>2</v>
      </c>
      <c r="T13">
        <v>4</v>
      </c>
      <c r="U13">
        <v>20</v>
      </c>
      <c r="V13">
        <v>15</v>
      </c>
      <c r="W13">
        <v>102</v>
      </c>
      <c r="X13">
        <v>-8</v>
      </c>
      <c r="Y13">
        <v>0</v>
      </c>
      <c r="Z13">
        <v>0</v>
      </c>
      <c r="AA13">
        <v>129.160910194</v>
      </c>
    </row>
    <row r="14" spans="1:27" x14ac:dyDescent="0.25">
      <c r="A14">
        <v>12</v>
      </c>
      <c r="B14">
        <v>1</v>
      </c>
      <c r="C14">
        <v>240.00000000099999</v>
      </c>
      <c r="D14">
        <v>50</v>
      </c>
      <c r="E14">
        <v>97</v>
      </c>
      <c r="F14">
        <v>0.51546391752577303</v>
      </c>
      <c r="G14">
        <v>20</v>
      </c>
      <c r="H14">
        <v>43</v>
      </c>
      <c r="I14">
        <v>0.46511627906976699</v>
      </c>
      <c r="J14">
        <v>12</v>
      </c>
      <c r="K14">
        <v>15</v>
      </c>
      <c r="L14">
        <v>0.8</v>
      </c>
      <c r="M14">
        <v>16</v>
      </c>
      <c r="N14">
        <v>37</v>
      </c>
      <c r="O14">
        <v>53</v>
      </c>
      <c r="P14">
        <v>40</v>
      </c>
      <c r="Q14">
        <v>10</v>
      </c>
      <c r="R14">
        <v>13</v>
      </c>
      <c r="S14">
        <v>2</v>
      </c>
      <c r="T14">
        <v>8</v>
      </c>
      <c r="U14">
        <v>25</v>
      </c>
      <c r="V14">
        <v>19</v>
      </c>
      <c r="W14">
        <v>132</v>
      </c>
      <c r="X14">
        <v>36</v>
      </c>
      <c r="Y14">
        <v>1</v>
      </c>
      <c r="Z14">
        <v>0</v>
      </c>
      <c r="AA14">
        <v>278.421519972</v>
      </c>
    </row>
    <row r="15" spans="1:27" x14ac:dyDescent="0.25">
      <c r="A15">
        <v>13</v>
      </c>
      <c r="B15">
        <v>1</v>
      </c>
      <c r="C15">
        <v>239.99999998599901</v>
      </c>
      <c r="D15">
        <v>45</v>
      </c>
      <c r="E15">
        <v>87</v>
      </c>
      <c r="F15">
        <v>0.51724137931034397</v>
      </c>
      <c r="G15">
        <v>9</v>
      </c>
      <c r="H15">
        <v>27</v>
      </c>
      <c r="I15">
        <v>0.33333333333333298</v>
      </c>
      <c r="J15">
        <v>14</v>
      </c>
      <c r="K15">
        <v>19</v>
      </c>
      <c r="L15">
        <v>0.73684210526315697</v>
      </c>
      <c r="M15">
        <v>10</v>
      </c>
      <c r="N15">
        <v>37</v>
      </c>
      <c r="O15">
        <v>47</v>
      </c>
      <c r="P15">
        <v>26</v>
      </c>
      <c r="Q15">
        <v>11</v>
      </c>
      <c r="R15">
        <v>5</v>
      </c>
      <c r="S15">
        <v>5</v>
      </c>
      <c r="T15">
        <v>8</v>
      </c>
      <c r="U15">
        <v>21</v>
      </c>
      <c r="V15">
        <v>16</v>
      </c>
      <c r="W15">
        <v>113</v>
      </c>
      <c r="X15">
        <v>16</v>
      </c>
      <c r="Y15">
        <v>2</v>
      </c>
      <c r="Z15">
        <v>0</v>
      </c>
      <c r="AA15">
        <v>238.986193112</v>
      </c>
    </row>
    <row r="16" spans="1:27" x14ac:dyDescent="0.25">
      <c r="A16">
        <v>14</v>
      </c>
      <c r="B16">
        <v>1</v>
      </c>
      <c r="C16">
        <v>240</v>
      </c>
      <c r="D16">
        <v>40</v>
      </c>
      <c r="E16">
        <v>88</v>
      </c>
      <c r="F16">
        <v>0.45454545454545398</v>
      </c>
      <c r="G16">
        <v>13</v>
      </c>
      <c r="H16">
        <v>37</v>
      </c>
      <c r="I16">
        <v>0.35135135135135098</v>
      </c>
      <c r="J16">
        <v>26</v>
      </c>
      <c r="K16">
        <v>30</v>
      </c>
      <c r="L16">
        <v>0.86666666666666603</v>
      </c>
      <c r="M16">
        <v>12</v>
      </c>
      <c r="N16">
        <v>30</v>
      </c>
      <c r="O16">
        <v>42</v>
      </c>
      <c r="P16">
        <v>22</v>
      </c>
      <c r="Q16">
        <v>15</v>
      </c>
      <c r="R16">
        <v>5</v>
      </c>
      <c r="S16">
        <v>5</v>
      </c>
      <c r="T16">
        <v>7</v>
      </c>
      <c r="U16">
        <v>16</v>
      </c>
      <c r="V16">
        <v>27</v>
      </c>
      <c r="W16">
        <v>119</v>
      </c>
      <c r="X16">
        <v>3</v>
      </c>
      <c r="Y16">
        <v>0</v>
      </c>
      <c r="Z16">
        <v>0</v>
      </c>
      <c r="AA16">
        <v>160.23603148399999</v>
      </c>
    </row>
    <row r="17" spans="1:27" x14ac:dyDescent="0.25">
      <c r="A17">
        <v>15</v>
      </c>
      <c r="B17">
        <v>1</v>
      </c>
      <c r="C17">
        <v>240.00000001000001</v>
      </c>
      <c r="D17">
        <v>38</v>
      </c>
      <c r="E17">
        <v>84</v>
      </c>
      <c r="F17">
        <v>0.452380952380952</v>
      </c>
      <c r="G17">
        <v>11</v>
      </c>
      <c r="H17">
        <v>34</v>
      </c>
      <c r="I17">
        <v>0.32352941176470501</v>
      </c>
      <c r="J17">
        <v>14</v>
      </c>
      <c r="K17">
        <v>22</v>
      </c>
      <c r="L17">
        <v>0.63636363636363602</v>
      </c>
      <c r="M17">
        <v>8</v>
      </c>
      <c r="N17">
        <v>32</v>
      </c>
      <c r="O17">
        <v>40</v>
      </c>
      <c r="P17">
        <v>27</v>
      </c>
      <c r="Q17">
        <v>10</v>
      </c>
      <c r="R17">
        <v>5</v>
      </c>
      <c r="S17">
        <v>5</v>
      </c>
      <c r="T17">
        <v>3</v>
      </c>
      <c r="U17">
        <v>18</v>
      </c>
      <c r="V17">
        <v>20</v>
      </c>
      <c r="W17">
        <v>101</v>
      </c>
      <c r="X17">
        <v>5</v>
      </c>
      <c r="Y17">
        <v>1</v>
      </c>
      <c r="Z17">
        <v>0</v>
      </c>
      <c r="AA17">
        <v>116.11012033799901</v>
      </c>
    </row>
    <row r="18" spans="1:27" x14ac:dyDescent="0.25">
      <c r="A18">
        <v>16</v>
      </c>
      <c r="B18">
        <v>1</v>
      </c>
      <c r="C18">
        <v>257.02812500366599</v>
      </c>
      <c r="D18">
        <v>48.125</v>
      </c>
      <c r="E18">
        <v>99.5</v>
      </c>
      <c r="F18">
        <v>0.483668341708542</v>
      </c>
      <c r="G18">
        <v>22.875</v>
      </c>
      <c r="H18">
        <v>43.625</v>
      </c>
      <c r="I18">
        <v>0.52435530085959803</v>
      </c>
      <c r="J18">
        <v>13.75</v>
      </c>
      <c r="K18">
        <v>17.875</v>
      </c>
      <c r="L18">
        <v>0.76923076923076905</v>
      </c>
      <c r="M18">
        <v>17.5</v>
      </c>
      <c r="N18">
        <v>37.375</v>
      </c>
      <c r="O18">
        <v>54.875</v>
      </c>
      <c r="P18">
        <v>27</v>
      </c>
      <c r="Q18">
        <v>13.375</v>
      </c>
      <c r="R18">
        <v>7</v>
      </c>
      <c r="S18">
        <v>4.25</v>
      </c>
      <c r="T18">
        <v>4.375</v>
      </c>
      <c r="U18">
        <v>18.5</v>
      </c>
      <c r="V18">
        <v>18.125</v>
      </c>
      <c r="W18">
        <v>132.875</v>
      </c>
      <c r="X18">
        <v>29.824999999999999</v>
      </c>
      <c r="Y18">
        <v>2</v>
      </c>
      <c r="Z18">
        <v>0</v>
      </c>
      <c r="AA18">
        <v>237.77255429418301</v>
      </c>
    </row>
    <row r="19" spans="1:27" x14ac:dyDescent="0.25">
      <c r="A19">
        <v>17</v>
      </c>
      <c r="B19">
        <v>1</v>
      </c>
      <c r="C19">
        <v>240</v>
      </c>
      <c r="D19">
        <v>31</v>
      </c>
      <c r="E19">
        <v>84</v>
      </c>
      <c r="F19">
        <v>0.36904761904761901</v>
      </c>
      <c r="G19">
        <v>11</v>
      </c>
      <c r="H19">
        <v>38</v>
      </c>
      <c r="I19">
        <v>0.28947368421052599</v>
      </c>
      <c r="J19">
        <v>17</v>
      </c>
      <c r="K19">
        <v>28</v>
      </c>
      <c r="L19">
        <v>0.60714285714285698</v>
      </c>
      <c r="M19">
        <v>11</v>
      </c>
      <c r="N19">
        <v>35</v>
      </c>
      <c r="O19">
        <v>46</v>
      </c>
      <c r="P19">
        <v>21</v>
      </c>
      <c r="Q19">
        <v>13</v>
      </c>
      <c r="R19">
        <v>16</v>
      </c>
      <c r="S19">
        <v>4</v>
      </c>
      <c r="T19">
        <v>11</v>
      </c>
      <c r="U19">
        <v>20</v>
      </c>
      <c r="V19">
        <v>19</v>
      </c>
      <c r="W19">
        <v>90</v>
      </c>
      <c r="X19">
        <v>7</v>
      </c>
      <c r="Y19">
        <v>1</v>
      </c>
      <c r="Z19">
        <v>0</v>
      </c>
      <c r="AA19">
        <v>103.89150124299999</v>
      </c>
    </row>
    <row r="20" spans="1:27" x14ac:dyDescent="0.25">
      <c r="A20">
        <v>18</v>
      </c>
      <c r="B20">
        <v>1</v>
      </c>
      <c r="C20">
        <v>261.21145833366597</v>
      </c>
      <c r="D20">
        <v>51.125</v>
      </c>
      <c r="E20">
        <v>97.5</v>
      </c>
      <c r="F20">
        <v>0.52435897435897405</v>
      </c>
      <c r="G20">
        <v>20.875</v>
      </c>
      <c r="H20">
        <v>39.625</v>
      </c>
      <c r="I20">
        <v>0.52681388012618202</v>
      </c>
      <c r="J20">
        <v>17.75</v>
      </c>
      <c r="K20">
        <v>21.875</v>
      </c>
      <c r="L20">
        <v>0.81142857142857105</v>
      </c>
      <c r="M20">
        <v>7.5</v>
      </c>
      <c r="N20">
        <v>39.375</v>
      </c>
      <c r="O20">
        <v>46.875</v>
      </c>
      <c r="P20">
        <v>39</v>
      </c>
      <c r="Q20">
        <v>15.375</v>
      </c>
      <c r="R20">
        <v>15</v>
      </c>
      <c r="S20">
        <v>7.25</v>
      </c>
      <c r="T20">
        <v>3.375</v>
      </c>
      <c r="U20">
        <v>26.5</v>
      </c>
      <c r="V20">
        <v>18.125</v>
      </c>
      <c r="W20">
        <v>140.875</v>
      </c>
      <c r="X20">
        <v>22.625</v>
      </c>
      <c r="Y20">
        <v>1</v>
      </c>
      <c r="Z20">
        <v>0</v>
      </c>
      <c r="AA20">
        <v>254.38261683718301</v>
      </c>
    </row>
    <row r="21" spans="1:27" x14ac:dyDescent="0.25">
      <c r="A21">
        <v>19</v>
      </c>
      <c r="B21">
        <v>0</v>
      </c>
      <c r="C21">
        <v>265</v>
      </c>
      <c r="D21">
        <v>35</v>
      </c>
      <c r="E21">
        <v>91</v>
      </c>
      <c r="F21">
        <v>0.38461538461538403</v>
      </c>
      <c r="G21">
        <v>11</v>
      </c>
      <c r="H21">
        <v>43</v>
      </c>
      <c r="I21">
        <v>0.25581395348837199</v>
      </c>
      <c r="J21">
        <v>29</v>
      </c>
      <c r="K21">
        <v>36</v>
      </c>
      <c r="L21">
        <v>0.80555555555555503</v>
      </c>
      <c r="M21">
        <v>9</v>
      </c>
      <c r="N21">
        <v>39</v>
      </c>
      <c r="O21">
        <v>48</v>
      </c>
      <c r="P21">
        <v>25</v>
      </c>
      <c r="Q21">
        <v>11</v>
      </c>
      <c r="R21">
        <v>5</v>
      </c>
      <c r="S21">
        <v>4</v>
      </c>
      <c r="T21">
        <v>7</v>
      </c>
      <c r="U21">
        <v>20</v>
      </c>
      <c r="V21">
        <v>27</v>
      </c>
      <c r="W21">
        <v>110</v>
      </c>
      <c r="X21">
        <v>-11</v>
      </c>
      <c r="Y21">
        <v>2</v>
      </c>
      <c r="Z21">
        <v>0</v>
      </c>
      <c r="AA21">
        <v>124.76079088</v>
      </c>
    </row>
    <row r="22" spans="1:27" x14ac:dyDescent="0.25">
      <c r="A22">
        <v>20</v>
      </c>
      <c r="B22">
        <v>1</v>
      </c>
      <c r="C22">
        <v>239.999999997</v>
      </c>
      <c r="D22">
        <v>38</v>
      </c>
      <c r="E22">
        <v>88</v>
      </c>
      <c r="F22">
        <v>0.43181818181818099</v>
      </c>
      <c r="G22">
        <v>12</v>
      </c>
      <c r="H22">
        <v>39</v>
      </c>
      <c r="I22">
        <v>0.30769230769230699</v>
      </c>
      <c r="J22">
        <v>21</v>
      </c>
      <c r="K22">
        <v>24</v>
      </c>
      <c r="L22">
        <v>0.875</v>
      </c>
      <c r="M22">
        <v>12</v>
      </c>
      <c r="N22">
        <v>33</v>
      </c>
      <c r="O22">
        <v>45</v>
      </c>
      <c r="P22">
        <v>27</v>
      </c>
      <c r="Q22">
        <v>17</v>
      </c>
      <c r="R22">
        <v>14</v>
      </c>
      <c r="S22">
        <v>5</v>
      </c>
      <c r="T22">
        <v>2</v>
      </c>
      <c r="U22">
        <v>21</v>
      </c>
      <c r="V22">
        <v>24</v>
      </c>
      <c r="W22">
        <v>109</v>
      </c>
      <c r="X22">
        <v>-10</v>
      </c>
      <c r="Y22">
        <v>0</v>
      </c>
      <c r="Z22">
        <v>0</v>
      </c>
      <c r="AA22">
        <v>148.511037238</v>
      </c>
    </row>
    <row r="23" spans="1:27" x14ac:dyDescent="0.25">
      <c r="A23">
        <v>21</v>
      </c>
      <c r="B23">
        <v>1</v>
      </c>
      <c r="C23">
        <v>240.00000000700001</v>
      </c>
      <c r="D23">
        <v>38</v>
      </c>
      <c r="E23">
        <v>88</v>
      </c>
      <c r="F23">
        <v>0.43181818181818099</v>
      </c>
      <c r="G23">
        <v>11</v>
      </c>
      <c r="H23">
        <v>33</v>
      </c>
      <c r="I23">
        <v>0.33333333333333298</v>
      </c>
      <c r="J23">
        <v>17</v>
      </c>
      <c r="K23">
        <v>20</v>
      </c>
      <c r="L23">
        <v>0.85</v>
      </c>
      <c r="M23">
        <v>13</v>
      </c>
      <c r="N23">
        <v>29</v>
      </c>
      <c r="O23">
        <v>42</v>
      </c>
      <c r="P23">
        <v>21</v>
      </c>
      <c r="Q23">
        <v>18</v>
      </c>
      <c r="R23">
        <v>13</v>
      </c>
      <c r="S23">
        <v>4</v>
      </c>
      <c r="T23">
        <v>5</v>
      </c>
      <c r="U23">
        <v>22</v>
      </c>
      <c r="V23">
        <v>18</v>
      </c>
      <c r="W23">
        <v>104</v>
      </c>
      <c r="X23">
        <v>-6</v>
      </c>
      <c r="Y23">
        <v>1</v>
      </c>
      <c r="Z23">
        <v>0</v>
      </c>
      <c r="AA23">
        <v>168.220885917</v>
      </c>
    </row>
    <row r="24" spans="1:27" x14ac:dyDescent="0.25">
      <c r="A24">
        <v>22</v>
      </c>
      <c r="B24">
        <v>1</v>
      </c>
      <c r="C24">
        <v>240.00000000700001</v>
      </c>
      <c r="D24">
        <v>34</v>
      </c>
      <c r="E24">
        <v>90</v>
      </c>
      <c r="F24">
        <v>0.37777777777777699</v>
      </c>
      <c r="G24">
        <v>7</v>
      </c>
      <c r="H24">
        <v>29</v>
      </c>
      <c r="I24">
        <v>0.24137931034482701</v>
      </c>
      <c r="J24">
        <v>18</v>
      </c>
      <c r="K24">
        <v>26</v>
      </c>
      <c r="L24">
        <v>0.69230769230769196</v>
      </c>
      <c r="M24">
        <v>14</v>
      </c>
      <c r="N24">
        <v>40</v>
      </c>
      <c r="O24">
        <v>54</v>
      </c>
      <c r="P24">
        <v>19</v>
      </c>
      <c r="Q24">
        <v>15</v>
      </c>
      <c r="R24">
        <v>8</v>
      </c>
      <c r="S24">
        <v>9</v>
      </c>
      <c r="T24">
        <v>4</v>
      </c>
      <c r="U24">
        <v>12</v>
      </c>
      <c r="V24">
        <v>20</v>
      </c>
      <c r="W24">
        <v>93</v>
      </c>
      <c r="X24">
        <v>1</v>
      </c>
      <c r="Y24">
        <v>1</v>
      </c>
      <c r="Z24">
        <v>0</v>
      </c>
      <c r="AA24">
        <v>115.955465336</v>
      </c>
    </row>
    <row r="25" spans="1:27" x14ac:dyDescent="0.25">
      <c r="A25">
        <v>23</v>
      </c>
      <c r="B25">
        <v>1</v>
      </c>
      <c r="C25">
        <v>254.833333346666</v>
      </c>
      <c r="D25">
        <v>34</v>
      </c>
      <c r="E25">
        <v>92</v>
      </c>
      <c r="F25">
        <v>0.36956521739130399</v>
      </c>
      <c r="G25">
        <v>8</v>
      </c>
      <c r="H25">
        <v>37</v>
      </c>
      <c r="I25">
        <v>0.21621621621621601</v>
      </c>
      <c r="J25">
        <v>24</v>
      </c>
      <c r="K25">
        <v>28</v>
      </c>
      <c r="L25">
        <v>0.85714285714285698</v>
      </c>
      <c r="M25">
        <v>18</v>
      </c>
      <c r="N25">
        <v>36</v>
      </c>
      <c r="O25">
        <v>54</v>
      </c>
      <c r="P25">
        <v>21</v>
      </c>
      <c r="Q25">
        <v>17</v>
      </c>
      <c r="R25">
        <v>12</v>
      </c>
      <c r="S25">
        <v>8</v>
      </c>
      <c r="T25">
        <v>5</v>
      </c>
      <c r="U25">
        <v>25</v>
      </c>
      <c r="V25">
        <v>24</v>
      </c>
      <c r="W25">
        <v>100</v>
      </c>
      <c r="X25">
        <v>-15.8</v>
      </c>
      <c r="Y25">
        <v>0</v>
      </c>
      <c r="Z25">
        <v>0</v>
      </c>
      <c r="AA25">
        <v>143.63544735458399</v>
      </c>
    </row>
    <row r="26" spans="1:27" x14ac:dyDescent="0.25">
      <c r="A26">
        <v>24</v>
      </c>
      <c r="B26">
        <v>1</v>
      </c>
      <c r="C26">
        <v>257.76145832933298</v>
      </c>
      <c r="D26">
        <v>44.125</v>
      </c>
      <c r="E26">
        <v>105.5</v>
      </c>
      <c r="F26">
        <v>0.41824644549763001</v>
      </c>
      <c r="G26">
        <v>15.875</v>
      </c>
      <c r="H26">
        <v>39.625</v>
      </c>
      <c r="I26">
        <v>0.40063091482649799</v>
      </c>
      <c r="J26">
        <v>22.75</v>
      </c>
      <c r="K26">
        <v>28.875</v>
      </c>
      <c r="L26">
        <v>0.78787878787878696</v>
      </c>
      <c r="M26">
        <v>12.5</v>
      </c>
      <c r="N26">
        <v>47.375</v>
      </c>
      <c r="O26">
        <v>59.875</v>
      </c>
      <c r="P26">
        <v>21</v>
      </c>
      <c r="Q26">
        <v>11.375</v>
      </c>
      <c r="R26">
        <v>13</v>
      </c>
      <c r="S26">
        <v>10.25</v>
      </c>
      <c r="T26">
        <v>8.375</v>
      </c>
      <c r="U26">
        <v>28.5</v>
      </c>
      <c r="V26">
        <v>24.125</v>
      </c>
      <c r="W26">
        <v>126.875</v>
      </c>
      <c r="X26">
        <v>9.8249999999999993</v>
      </c>
      <c r="Y26">
        <v>3</v>
      </c>
      <c r="Z26">
        <v>0</v>
      </c>
      <c r="AA26">
        <v>101.353527188767</v>
      </c>
    </row>
    <row r="27" spans="1:27" x14ac:dyDescent="0.25">
      <c r="A27">
        <v>25</v>
      </c>
      <c r="B27">
        <v>1</v>
      </c>
      <c r="C27">
        <v>242.68333333066599</v>
      </c>
      <c r="D27">
        <v>53</v>
      </c>
      <c r="E27">
        <v>93</v>
      </c>
      <c r="F27">
        <v>0.56989247311827895</v>
      </c>
      <c r="G27">
        <v>14</v>
      </c>
      <c r="H27">
        <v>31</v>
      </c>
      <c r="I27">
        <v>0.45161290322580599</v>
      </c>
      <c r="J27">
        <v>15</v>
      </c>
      <c r="K27">
        <v>20</v>
      </c>
      <c r="L27">
        <v>0.75</v>
      </c>
      <c r="M27">
        <v>9</v>
      </c>
      <c r="N27">
        <v>38</v>
      </c>
      <c r="O27">
        <v>47</v>
      </c>
      <c r="P27">
        <v>29</v>
      </c>
      <c r="Q27">
        <v>5</v>
      </c>
      <c r="R27">
        <v>8</v>
      </c>
      <c r="S27">
        <v>2</v>
      </c>
      <c r="T27">
        <v>2</v>
      </c>
      <c r="U27">
        <v>20</v>
      </c>
      <c r="V27">
        <v>18</v>
      </c>
      <c r="W27">
        <v>135</v>
      </c>
      <c r="X27">
        <v>19.600000000000001</v>
      </c>
      <c r="Y27">
        <v>1</v>
      </c>
      <c r="Z27">
        <v>0</v>
      </c>
      <c r="AA27">
        <v>214.054282538584</v>
      </c>
    </row>
    <row r="28" spans="1:27" x14ac:dyDescent="0.25">
      <c r="A28">
        <v>26</v>
      </c>
      <c r="B28">
        <v>1</v>
      </c>
      <c r="C28">
        <v>237.59999999066599</v>
      </c>
      <c r="D28">
        <v>41</v>
      </c>
      <c r="E28">
        <v>94</v>
      </c>
      <c r="F28">
        <v>0.43617021276595702</v>
      </c>
      <c r="G28">
        <v>13</v>
      </c>
      <c r="H28">
        <v>34</v>
      </c>
      <c r="I28">
        <v>0.38235294117647001</v>
      </c>
      <c r="J28">
        <v>23</v>
      </c>
      <c r="K28">
        <v>27</v>
      </c>
      <c r="L28">
        <v>0.85185185185185097</v>
      </c>
      <c r="M28">
        <v>15</v>
      </c>
      <c r="N28">
        <v>36</v>
      </c>
      <c r="O28">
        <v>51</v>
      </c>
      <c r="P28">
        <v>25</v>
      </c>
      <c r="Q28">
        <v>12</v>
      </c>
      <c r="R28">
        <v>11</v>
      </c>
      <c r="S28">
        <v>6</v>
      </c>
      <c r="T28">
        <v>7</v>
      </c>
      <c r="U28">
        <v>23</v>
      </c>
      <c r="V28">
        <v>20</v>
      </c>
      <c r="W28">
        <v>118</v>
      </c>
      <c r="X28">
        <v>14.2</v>
      </c>
      <c r="Y28">
        <v>2</v>
      </c>
      <c r="Z28">
        <v>1</v>
      </c>
      <c r="AA28">
        <v>176.93240525958399</v>
      </c>
    </row>
    <row r="29" spans="1:27" x14ac:dyDescent="0.25">
      <c r="A29">
        <v>27</v>
      </c>
      <c r="B29">
        <v>1</v>
      </c>
      <c r="C29">
        <v>230.783333336666</v>
      </c>
      <c r="D29">
        <v>37</v>
      </c>
      <c r="E29">
        <v>76</v>
      </c>
      <c r="F29">
        <v>0.48684210526315702</v>
      </c>
      <c r="G29">
        <v>11</v>
      </c>
      <c r="H29">
        <v>27</v>
      </c>
      <c r="I29">
        <v>0.407407407407407</v>
      </c>
      <c r="J29">
        <v>34</v>
      </c>
      <c r="K29">
        <v>45</v>
      </c>
      <c r="L29">
        <v>0.75555555555555498</v>
      </c>
      <c r="M29">
        <v>9</v>
      </c>
      <c r="N29">
        <v>39</v>
      </c>
      <c r="O29">
        <v>48</v>
      </c>
      <c r="P29">
        <v>25</v>
      </c>
      <c r="Q29">
        <v>14</v>
      </c>
      <c r="R29">
        <v>5</v>
      </c>
      <c r="S29">
        <v>3</v>
      </c>
      <c r="T29">
        <v>2</v>
      </c>
      <c r="U29">
        <v>25</v>
      </c>
      <c r="V29">
        <v>30</v>
      </c>
      <c r="W29">
        <v>119</v>
      </c>
      <c r="X29">
        <v>4.8</v>
      </c>
      <c r="Y29">
        <v>1</v>
      </c>
      <c r="Z29">
        <v>0</v>
      </c>
      <c r="AA29">
        <v>160.06846673458401</v>
      </c>
    </row>
    <row r="30" spans="1:27" x14ac:dyDescent="0.25">
      <c r="A30">
        <v>28</v>
      </c>
      <c r="B30">
        <v>1</v>
      </c>
      <c r="C30">
        <v>239.08500000666601</v>
      </c>
      <c r="D30">
        <v>37</v>
      </c>
      <c r="E30">
        <v>94</v>
      </c>
      <c r="F30">
        <v>0.39361702127659498</v>
      </c>
      <c r="G30">
        <v>8</v>
      </c>
      <c r="H30">
        <v>31</v>
      </c>
      <c r="I30">
        <v>0.25806451612903197</v>
      </c>
      <c r="J30">
        <v>28</v>
      </c>
      <c r="K30">
        <v>34</v>
      </c>
      <c r="L30">
        <v>0.82352941176470495</v>
      </c>
      <c r="M30">
        <v>16</v>
      </c>
      <c r="N30">
        <v>40</v>
      </c>
      <c r="O30">
        <v>56</v>
      </c>
      <c r="P30">
        <v>20</v>
      </c>
      <c r="Q30">
        <v>10</v>
      </c>
      <c r="R30">
        <v>10</v>
      </c>
      <c r="S30">
        <v>5</v>
      </c>
      <c r="T30">
        <v>5</v>
      </c>
      <c r="U30">
        <v>22</v>
      </c>
      <c r="V30">
        <v>25</v>
      </c>
      <c r="W30">
        <v>110</v>
      </c>
      <c r="X30">
        <v>9.4</v>
      </c>
      <c r="Y30">
        <v>1</v>
      </c>
      <c r="Z30">
        <v>0</v>
      </c>
      <c r="AA30">
        <v>153.585804447584</v>
      </c>
    </row>
    <row r="31" spans="1:27" x14ac:dyDescent="0.25">
      <c r="A31">
        <v>29</v>
      </c>
      <c r="B31">
        <v>1</v>
      </c>
      <c r="C31">
        <v>269.21666666666601</v>
      </c>
      <c r="D31">
        <v>44</v>
      </c>
      <c r="E31">
        <v>95</v>
      </c>
      <c r="F31">
        <v>0.46315789473684199</v>
      </c>
      <c r="G31">
        <v>10</v>
      </c>
      <c r="H31">
        <v>39</v>
      </c>
      <c r="I31">
        <v>0.256410256410256</v>
      </c>
      <c r="J31">
        <v>20</v>
      </c>
      <c r="K31">
        <v>27</v>
      </c>
      <c r="L31">
        <v>0.74074074074074003</v>
      </c>
      <c r="M31">
        <v>14</v>
      </c>
      <c r="N31">
        <v>41</v>
      </c>
      <c r="O31">
        <v>55</v>
      </c>
      <c r="P31">
        <v>30</v>
      </c>
      <c r="Q31">
        <v>15</v>
      </c>
      <c r="R31">
        <v>8</v>
      </c>
      <c r="S31">
        <v>8</v>
      </c>
      <c r="T31">
        <v>9</v>
      </c>
      <c r="U31">
        <v>21</v>
      </c>
      <c r="V31">
        <v>24</v>
      </c>
      <c r="W31">
        <v>118</v>
      </c>
      <c r="X31">
        <v>-4.4000000000000004</v>
      </c>
      <c r="Y31">
        <v>2</v>
      </c>
      <c r="Z31">
        <v>0</v>
      </c>
      <c r="AA31">
        <v>129.76199998958401</v>
      </c>
    </row>
    <row r="32" spans="1:27" x14ac:dyDescent="0.25">
      <c r="A32">
        <v>30</v>
      </c>
      <c r="B32">
        <v>1</v>
      </c>
      <c r="C32">
        <v>241.161111110777</v>
      </c>
      <c r="D32">
        <v>40.5</v>
      </c>
      <c r="E32">
        <v>83</v>
      </c>
      <c r="F32">
        <v>0.48795180722891501</v>
      </c>
      <c r="G32">
        <v>8.1666666666666607</v>
      </c>
      <c r="H32">
        <v>23.6666666666666</v>
      </c>
      <c r="I32">
        <v>0.34507042253521097</v>
      </c>
      <c r="J32">
        <v>21.3333333333333</v>
      </c>
      <c r="K32">
        <v>26.5</v>
      </c>
      <c r="L32">
        <v>0.80503144654087999</v>
      </c>
      <c r="M32">
        <v>11.1666666666666</v>
      </c>
      <c r="N32">
        <v>30.6666666666666</v>
      </c>
      <c r="O32">
        <v>41.8333333333333</v>
      </c>
      <c r="P32">
        <v>18.6666666666666</v>
      </c>
      <c r="Q32">
        <v>15.6666666666666</v>
      </c>
      <c r="R32">
        <v>13.5</v>
      </c>
      <c r="S32">
        <v>7.1666666666666599</v>
      </c>
      <c r="T32">
        <v>4.8333333333333304</v>
      </c>
      <c r="U32">
        <v>15</v>
      </c>
      <c r="V32">
        <v>25.8333333333333</v>
      </c>
      <c r="W32">
        <v>110.5</v>
      </c>
      <c r="X32">
        <v>-9.1</v>
      </c>
      <c r="Y32">
        <v>0</v>
      </c>
      <c r="Z32">
        <v>0</v>
      </c>
      <c r="AA32">
        <v>187.189763896789</v>
      </c>
    </row>
    <row r="33" spans="1:27" x14ac:dyDescent="0.25">
      <c r="A33">
        <v>31</v>
      </c>
      <c r="B33">
        <v>1</v>
      </c>
      <c r="C33">
        <v>233.27777777077699</v>
      </c>
      <c r="D33">
        <v>42.5</v>
      </c>
      <c r="E33">
        <v>84</v>
      </c>
      <c r="F33">
        <v>0.50595238095238004</v>
      </c>
      <c r="G33">
        <v>12.1666666666666</v>
      </c>
      <c r="H33">
        <v>31.6666666666666</v>
      </c>
      <c r="I33">
        <v>0.384210526315789</v>
      </c>
      <c r="J33">
        <v>14.3333333333333</v>
      </c>
      <c r="K33">
        <v>21.5</v>
      </c>
      <c r="L33">
        <v>0.66666666666666596</v>
      </c>
      <c r="M33">
        <v>18.1666666666666</v>
      </c>
      <c r="N33">
        <v>36.6666666666666</v>
      </c>
      <c r="O33">
        <v>54.8333333333333</v>
      </c>
      <c r="P33">
        <v>20.6666666666666</v>
      </c>
      <c r="Q33">
        <v>20.6666666666666</v>
      </c>
      <c r="R33">
        <v>9.5</v>
      </c>
      <c r="S33">
        <v>2.1666666666666599</v>
      </c>
      <c r="T33">
        <v>5.8333333333333304</v>
      </c>
      <c r="U33">
        <v>35</v>
      </c>
      <c r="V33">
        <v>21.8333333333333</v>
      </c>
      <c r="W33">
        <v>111.5</v>
      </c>
      <c r="X33">
        <v>16.5</v>
      </c>
      <c r="Y33">
        <v>1</v>
      </c>
      <c r="Z33">
        <v>0</v>
      </c>
      <c r="AA33">
        <v>157.58831213778899</v>
      </c>
    </row>
    <row r="34" spans="1:27" x14ac:dyDescent="0.25">
      <c r="A34">
        <v>32</v>
      </c>
      <c r="B34">
        <v>1</v>
      </c>
      <c r="C34">
        <v>227.93333333666601</v>
      </c>
      <c r="D34">
        <v>33</v>
      </c>
      <c r="E34">
        <v>80</v>
      </c>
      <c r="F34">
        <v>0.41249999999999998</v>
      </c>
      <c r="G34">
        <v>12</v>
      </c>
      <c r="H34">
        <v>36</v>
      </c>
      <c r="I34">
        <v>0.33333333333333298</v>
      </c>
      <c r="J34">
        <v>14</v>
      </c>
      <c r="K34">
        <v>15</v>
      </c>
      <c r="L34">
        <v>0.93333333333333302</v>
      </c>
      <c r="M34">
        <v>10</v>
      </c>
      <c r="N34">
        <v>37</v>
      </c>
      <c r="O34">
        <v>47</v>
      </c>
      <c r="P34">
        <v>19</v>
      </c>
      <c r="Q34">
        <v>12</v>
      </c>
      <c r="R34">
        <v>7</v>
      </c>
      <c r="S34">
        <v>2</v>
      </c>
      <c r="T34">
        <v>7</v>
      </c>
      <c r="U34">
        <v>22</v>
      </c>
      <c r="V34">
        <v>17</v>
      </c>
      <c r="W34">
        <v>92</v>
      </c>
      <c r="X34">
        <v>2.4</v>
      </c>
      <c r="Y34">
        <v>1</v>
      </c>
      <c r="Z34">
        <v>0</v>
      </c>
      <c r="AA34">
        <v>99.7884735935842</v>
      </c>
    </row>
    <row r="35" spans="1:27" x14ac:dyDescent="0.25">
      <c r="A35">
        <v>33</v>
      </c>
      <c r="B35">
        <v>1</v>
      </c>
      <c r="C35">
        <v>274.95590277444398</v>
      </c>
      <c r="D35">
        <v>47.625</v>
      </c>
      <c r="E35">
        <v>98.5</v>
      </c>
      <c r="F35">
        <v>0.48350253807106602</v>
      </c>
      <c r="G35">
        <v>17.0416666666666</v>
      </c>
      <c r="H35">
        <v>41.2916666666666</v>
      </c>
      <c r="I35">
        <v>0.41271442986881901</v>
      </c>
      <c r="J35">
        <v>19.0833333333333</v>
      </c>
      <c r="K35">
        <v>24.375</v>
      </c>
      <c r="L35">
        <v>0.78290598290598201</v>
      </c>
      <c r="M35">
        <v>14.6666666666666</v>
      </c>
      <c r="N35">
        <v>41.0416666666666</v>
      </c>
      <c r="O35">
        <v>55.7083333333333</v>
      </c>
      <c r="P35">
        <v>29.6666666666666</v>
      </c>
      <c r="Q35">
        <v>13.0416666666666</v>
      </c>
      <c r="R35">
        <v>7.5</v>
      </c>
      <c r="S35">
        <v>7.4166666666666599</v>
      </c>
      <c r="T35">
        <v>6.2083333333333304</v>
      </c>
      <c r="U35">
        <v>20.5</v>
      </c>
      <c r="V35">
        <v>21.9583333333333</v>
      </c>
      <c r="W35">
        <v>131.375</v>
      </c>
      <c r="X35">
        <v>22.925000000000001</v>
      </c>
      <c r="Y35">
        <v>1</v>
      </c>
      <c r="Z35">
        <v>0</v>
      </c>
      <c r="AA35">
        <v>227.82101665897301</v>
      </c>
    </row>
    <row r="36" spans="1:27" x14ac:dyDescent="0.25">
      <c r="A36">
        <v>34</v>
      </c>
      <c r="B36">
        <v>0</v>
      </c>
      <c r="C36">
        <v>244.17777777777701</v>
      </c>
      <c r="D36">
        <v>33.5</v>
      </c>
      <c r="E36">
        <v>92</v>
      </c>
      <c r="F36">
        <v>0.36413043478260798</v>
      </c>
      <c r="G36">
        <v>5.1666666666666599</v>
      </c>
      <c r="H36">
        <v>38.6666666666666</v>
      </c>
      <c r="I36">
        <v>0.13362068965517199</v>
      </c>
      <c r="J36">
        <v>17.3333333333333</v>
      </c>
      <c r="K36">
        <v>21.5</v>
      </c>
      <c r="L36">
        <v>0.806201550387596</v>
      </c>
      <c r="M36">
        <v>16.1666666666666</v>
      </c>
      <c r="N36">
        <v>41.6666666666666</v>
      </c>
      <c r="O36">
        <v>57.8333333333333</v>
      </c>
      <c r="P36">
        <v>20.6666666666666</v>
      </c>
      <c r="Q36">
        <v>10.6666666666666</v>
      </c>
      <c r="R36">
        <v>6.5</v>
      </c>
      <c r="S36">
        <v>6.1666666666666599</v>
      </c>
      <c r="T36">
        <v>5.8333333333333304</v>
      </c>
      <c r="U36">
        <v>16</v>
      </c>
      <c r="V36">
        <v>17.8333333333333</v>
      </c>
      <c r="W36">
        <v>89.5</v>
      </c>
      <c r="X36">
        <v>-3.7</v>
      </c>
      <c r="Y36">
        <v>2</v>
      </c>
      <c r="Z36">
        <v>0</v>
      </c>
      <c r="AA36">
        <v>129.451254940789</v>
      </c>
    </row>
    <row r="37" spans="1:27" x14ac:dyDescent="0.25">
      <c r="A37">
        <v>35</v>
      </c>
      <c r="B37">
        <v>1</v>
      </c>
      <c r="C37">
        <v>245.64444444377699</v>
      </c>
      <c r="D37">
        <v>46.5</v>
      </c>
      <c r="E37">
        <v>98</v>
      </c>
      <c r="F37">
        <v>0.47448979591836699</v>
      </c>
      <c r="G37">
        <v>13.1666666666666</v>
      </c>
      <c r="H37">
        <v>29.6666666666666</v>
      </c>
      <c r="I37">
        <v>0.44382022471910099</v>
      </c>
      <c r="J37">
        <v>23.3333333333333</v>
      </c>
      <c r="K37">
        <v>32.5</v>
      </c>
      <c r="L37">
        <v>0.71794871794871795</v>
      </c>
      <c r="M37">
        <v>19.1666666666666</v>
      </c>
      <c r="N37">
        <v>28.6666666666666</v>
      </c>
      <c r="O37">
        <v>47.8333333333333</v>
      </c>
      <c r="P37">
        <v>21.6666666666666</v>
      </c>
      <c r="Q37">
        <v>7.6666666666666599</v>
      </c>
      <c r="R37">
        <v>11.5</v>
      </c>
      <c r="S37">
        <v>4.1666666666666599</v>
      </c>
      <c r="T37">
        <v>10.8333333333333</v>
      </c>
      <c r="U37">
        <v>24</v>
      </c>
      <c r="V37">
        <v>28.8333333333333</v>
      </c>
      <c r="W37">
        <v>129.5</v>
      </c>
      <c r="X37">
        <v>21.7</v>
      </c>
      <c r="Y37">
        <v>2</v>
      </c>
      <c r="Z37">
        <v>0</v>
      </c>
      <c r="AA37">
        <v>218.92501539578899</v>
      </c>
    </row>
    <row r="38" spans="1:27" x14ac:dyDescent="0.25">
      <c r="A38">
        <v>36</v>
      </c>
      <c r="B38">
        <v>1</v>
      </c>
      <c r="C38">
        <v>224.789444440777</v>
      </c>
      <c r="D38">
        <v>38.5</v>
      </c>
      <c r="E38">
        <v>93</v>
      </c>
      <c r="F38">
        <v>0.41397849462365499</v>
      </c>
      <c r="G38">
        <v>14.1666666666666</v>
      </c>
      <c r="H38">
        <v>38.6666666666666</v>
      </c>
      <c r="I38">
        <v>0.36637931034482701</v>
      </c>
      <c r="J38">
        <v>14.3333333333333</v>
      </c>
      <c r="K38">
        <v>19.5</v>
      </c>
      <c r="L38">
        <v>0.73504273504273498</v>
      </c>
      <c r="M38">
        <v>20.1666666666666</v>
      </c>
      <c r="N38">
        <v>40.6666666666666</v>
      </c>
      <c r="O38">
        <v>60.8333333333333</v>
      </c>
      <c r="P38">
        <v>17.6666666666666</v>
      </c>
      <c r="Q38">
        <v>11.6666666666666</v>
      </c>
      <c r="R38">
        <v>4.5</v>
      </c>
      <c r="S38">
        <v>6.1666666666666599</v>
      </c>
      <c r="T38">
        <v>8.8333333333333304</v>
      </c>
      <c r="U38">
        <v>23</v>
      </c>
      <c r="V38">
        <v>16.8333333333333</v>
      </c>
      <c r="W38">
        <v>105.5</v>
      </c>
      <c r="X38">
        <v>-0.5</v>
      </c>
      <c r="Y38">
        <v>2</v>
      </c>
      <c r="Z38">
        <v>0</v>
      </c>
      <c r="AA38">
        <v>171.20703906378901</v>
      </c>
    </row>
    <row r="39" spans="1:27" x14ac:dyDescent="0.25">
      <c r="A39">
        <v>37</v>
      </c>
      <c r="B39">
        <v>1</v>
      </c>
      <c r="C39">
        <v>252.44444443777701</v>
      </c>
      <c r="D39">
        <v>42.5</v>
      </c>
      <c r="E39">
        <v>96</v>
      </c>
      <c r="F39">
        <v>0.44270833333333298</v>
      </c>
      <c r="G39">
        <v>13.1666666666666</v>
      </c>
      <c r="H39">
        <v>34.6666666666666</v>
      </c>
      <c r="I39">
        <v>0.37980769230769201</v>
      </c>
      <c r="J39">
        <v>17.3333333333333</v>
      </c>
      <c r="K39">
        <v>24.5</v>
      </c>
      <c r="L39">
        <v>0.70748299319727803</v>
      </c>
      <c r="M39">
        <v>16.1666666666666</v>
      </c>
      <c r="N39">
        <v>35.6666666666666</v>
      </c>
      <c r="O39">
        <v>51.8333333333333</v>
      </c>
      <c r="P39">
        <v>24.6666666666666</v>
      </c>
      <c r="Q39">
        <v>7.6666666666666599</v>
      </c>
      <c r="R39">
        <v>7.5</v>
      </c>
      <c r="S39">
        <v>5.1666666666666599</v>
      </c>
      <c r="T39">
        <v>6.8333333333333304</v>
      </c>
      <c r="U39">
        <v>24</v>
      </c>
      <c r="V39">
        <v>25.8333333333333</v>
      </c>
      <c r="W39">
        <v>115.5</v>
      </c>
      <c r="X39">
        <v>4.5</v>
      </c>
      <c r="Y39">
        <v>2</v>
      </c>
      <c r="Z39">
        <v>0</v>
      </c>
      <c r="AA39">
        <v>153.03870592778901</v>
      </c>
    </row>
    <row r="40" spans="1:27" x14ac:dyDescent="0.25">
      <c r="A40">
        <v>38</v>
      </c>
      <c r="B40">
        <v>1</v>
      </c>
      <c r="C40">
        <v>245.036666669666</v>
      </c>
      <c r="D40">
        <v>41</v>
      </c>
      <c r="E40">
        <v>99</v>
      </c>
      <c r="F40">
        <v>0.41414141414141398</v>
      </c>
      <c r="G40">
        <v>17</v>
      </c>
      <c r="H40">
        <v>47</v>
      </c>
      <c r="I40">
        <v>0.36170212765957399</v>
      </c>
      <c r="J40">
        <v>11</v>
      </c>
      <c r="K40">
        <v>14</v>
      </c>
      <c r="L40">
        <v>0.78571428571428503</v>
      </c>
      <c r="M40">
        <v>11</v>
      </c>
      <c r="N40">
        <v>39</v>
      </c>
      <c r="O40">
        <v>50</v>
      </c>
      <c r="P40">
        <v>28</v>
      </c>
      <c r="Q40">
        <v>10</v>
      </c>
      <c r="R40">
        <v>9</v>
      </c>
      <c r="S40">
        <v>3</v>
      </c>
      <c r="T40">
        <v>6</v>
      </c>
      <c r="U40">
        <v>26</v>
      </c>
      <c r="V40">
        <v>14</v>
      </c>
      <c r="W40">
        <v>110</v>
      </c>
      <c r="X40">
        <v>4</v>
      </c>
      <c r="Y40">
        <v>2</v>
      </c>
      <c r="Z40">
        <v>0</v>
      </c>
      <c r="AA40">
        <v>136.75652035958399</v>
      </c>
    </row>
    <row r="41" spans="1:27" x14ac:dyDescent="0.25">
      <c r="A41">
        <v>39</v>
      </c>
      <c r="B41">
        <v>1</v>
      </c>
      <c r="C41">
        <v>239.12499998966601</v>
      </c>
      <c r="D41">
        <v>53</v>
      </c>
      <c r="E41">
        <v>86</v>
      </c>
      <c r="F41">
        <v>0.61627906976744096</v>
      </c>
      <c r="G41">
        <v>14</v>
      </c>
      <c r="H41">
        <v>26</v>
      </c>
      <c r="I41">
        <v>0.53846153846153799</v>
      </c>
      <c r="J41">
        <v>12</v>
      </c>
      <c r="K41">
        <v>17</v>
      </c>
      <c r="L41">
        <v>0.70588235294117596</v>
      </c>
      <c r="M41">
        <v>8</v>
      </c>
      <c r="N41">
        <v>35</v>
      </c>
      <c r="O41">
        <v>43</v>
      </c>
      <c r="P41">
        <v>28</v>
      </c>
      <c r="Q41">
        <v>17</v>
      </c>
      <c r="R41">
        <v>13</v>
      </c>
      <c r="S41">
        <v>1</v>
      </c>
      <c r="T41">
        <v>3</v>
      </c>
      <c r="U41">
        <v>23</v>
      </c>
      <c r="V41">
        <v>19</v>
      </c>
      <c r="W41">
        <v>132</v>
      </c>
      <c r="X41">
        <v>11.4</v>
      </c>
      <c r="Y41">
        <v>0</v>
      </c>
      <c r="Z41">
        <v>0</v>
      </c>
      <c r="AA41">
        <v>204.849809121584</v>
      </c>
    </row>
    <row r="42" spans="1:27" x14ac:dyDescent="0.25">
      <c r="A42">
        <v>40</v>
      </c>
      <c r="B42">
        <v>1</v>
      </c>
      <c r="C42">
        <v>251.461111106777</v>
      </c>
      <c r="D42">
        <v>57.5</v>
      </c>
      <c r="E42">
        <v>100</v>
      </c>
      <c r="F42">
        <v>0.57499999999999996</v>
      </c>
      <c r="G42">
        <v>22.1666666666666</v>
      </c>
      <c r="H42">
        <v>43.6666666666666</v>
      </c>
      <c r="I42">
        <v>0.507633587786259</v>
      </c>
      <c r="J42">
        <v>17.3333333333333</v>
      </c>
      <c r="K42">
        <v>20.5</v>
      </c>
      <c r="L42">
        <v>0.84552845528455201</v>
      </c>
      <c r="M42">
        <v>11.1666666666666</v>
      </c>
      <c r="N42">
        <v>40.6666666666666</v>
      </c>
      <c r="O42">
        <v>51.8333333333333</v>
      </c>
      <c r="P42">
        <v>31.6666666666666</v>
      </c>
      <c r="Q42">
        <v>18.6666666666666</v>
      </c>
      <c r="R42">
        <v>18.5</v>
      </c>
      <c r="S42">
        <v>2.1666666666666599</v>
      </c>
      <c r="T42">
        <v>4.8333333333333304</v>
      </c>
      <c r="U42">
        <v>26</v>
      </c>
      <c r="V42">
        <v>20.8333333333333</v>
      </c>
      <c r="W42">
        <v>154.5</v>
      </c>
      <c r="X42">
        <v>27.5</v>
      </c>
      <c r="Y42">
        <v>0</v>
      </c>
      <c r="Z42">
        <v>0</v>
      </c>
      <c r="AA42">
        <v>312.07475508578898</v>
      </c>
    </row>
    <row r="43" spans="1:27" x14ac:dyDescent="0.25">
      <c r="A43">
        <v>41</v>
      </c>
      <c r="B43">
        <v>1</v>
      </c>
      <c r="C43">
        <v>253.71111110177699</v>
      </c>
      <c r="D43">
        <v>52.5</v>
      </c>
      <c r="E43">
        <v>101</v>
      </c>
      <c r="F43">
        <v>0.51980198019801904</v>
      </c>
      <c r="G43">
        <v>13.1666666666666</v>
      </c>
      <c r="H43">
        <v>36.6666666666666</v>
      </c>
      <c r="I43">
        <v>0.35909090909090902</v>
      </c>
      <c r="J43">
        <v>18.3333333333333</v>
      </c>
      <c r="K43">
        <v>21.5</v>
      </c>
      <c r="L43">
        <v>0.85271317829457305</v>
      </c>
      <c r="M43">
        <v>10.1666666666666</v>
      </c>
      <c r="N43">
        <v>41.6666666666666</v>
      </c>
      <c r="O43">
        <v>51.8333333333333</v>
      </c>
      <c r="P43">
        <v>25.6666666666666</v>
      </c>
      <c r="Q43">
        <v>14.6666666666666</v>
      </c>
      <c r="R43">
        <v>14.5</v>
      </c>
      <c r="S43">
        <v>6.1666666666666599</v>
      </c>
      <c r="T43">
        <v>6.8333333333333304</v>
      </c>
      <c r="U43">
        <v>26</v>
      </c>
      <c r="V43">
        <v>22.8333333333333</v>
      </c>
      <c r="W43">
        <v>136.5</v>
      </c>
      <c r="X43">
        <v>13.5</v>
      </c>
      <c r="Y43">
        <v>0</v>
      </c>
      <c r="Z43">
        <v>0</v>
      </c>
      <c r="AA43">
        <v>255.89375747678901</v>
      </c>
    </row>
    <row r="44" spans="1:27" x14ac:dyDescent="0.25">
      <c r="A44">
        <v>42</v>
      </c>
      <c r="B44">
        <v>1</v>
      </c>
      <c r="C44">
        <v>241.95000000666599</v>
      </c>
      <c r="D44">
        <v>40</v>
      </c>
      <c r="E44">
        <v>96</v>
      </c>
      <c r="F44">
        <v>0.41666666666666602</v>
      </c>
      <c r="G44">
        <v>13</v>
      </c>
      <c r="H44">
        <v>43</v>
      </c>
      <c r="I44">
        <v>0.30232558139534799</v>
      </c>
      <c r="J44">
        <v>35</v>
      </c>
      <c r="K44">
        <v>46</v>
      </c>
      <c r="L44">
        <v>0.76086956521739102</v>
      </c>
      <c r="M44">
        <v>15</v>
      </c>
      <c r="N44">
        <v>37</v>
      </c>
      <c r="O44">
        <v>52</v>
      </c>
      <c r="P44">
        <v>21</v>
      </c>
      <c r="Q44">
        <v>13</v>
      </c>
      <c r="R44">
        <v>12</v>
      </c>
      <c r="S44">
        <v>3</v>
      </c>
      <c r="T44">
        <v>9</v>
      </c>
      <c r="U44">
        <v>25</v>
      </c>
      <c r="V44">
        <v>37</v>
      </c>
      <c r="W44">
        <v>128</v>
      </c>
      <c r="X44">
        <v>5</v>
      </c>
      <c r="Y44">
        <v>0</v>
      </c>
      <c r="Z44">
        <v>0</v>
      </c>
      <c r="AA44">
        <v>198.91220630558399</v>
      </c>
    </row>
    <row r="45" spans="1:27" x14ac:dyDescent="0.25">
      <c r="A45">
        <v>43</v>
      </c>
      <c r="B45">
        <v>1</v>
      </c>
      <c r="C45">
        <v>264.33333332666598</v>
      </c>
      <c r="D45">
        <v>43</v>
      </c>
      <c r="E45">
        <v>92</v>
      </c>
      <c r="F45">
        <v>0.467391304347826</v>
      </c>
      <c r="G45">
        <v>13</v>
      </c>
      <c r="H45">
        <v>34</v>
      </c>
      <c r="I45">
        <v>0.38235294117647001</v>
      </c>
      <c r="J45">
        <v>16</v>
      </c>
      <c r="K45">
        <v>24</v>
      </c>
      <c r="L45">
        <v>0.66666666666666596</v>
      </c>
      <c r="M45">
        <v>11</v>
      </c>
      <c r="N45">
        <v>49</v>
      </c>
      <c r="O45">
        <v>60</v>
      </c>
      <c r="P45">
        <v>27</v>
      </c>
      <c r="Q45">
        <v>12</v>
      </c>
      <c r="R45">
        <v>8</v>
      </c>
      <c r="S45">
        <v>2</v>
      </c>
      <c r="T45">
        <v>7</v>
      </c>
      <c r="U45">
        <v>22</v>
      </c>
      <c r="V45">
        <v>26</v>
      </c>
      <c r="W45">
        <v>115</v>
      </c>
      <c r="X45">
        <v>13.4</v>
      </c>
      <c r="Y45">
        <v>1</v>
      </c>
      <c r="Z45">
        <v>0</v>
      </c>
      <c r="AA45">
        <v>159.33832227458399</v>
      </c>
    </row>
    <row r="46" spans="1:27" x14ac:dyDescent="0.25">
      <c r="A46">
        <v>44</v>
      </c>
      <c r="B46">
        <v>1</v>
      </c>
      <c r="C46">
        <v>240.00000001000001</v>
      </c>
      <c r="D46">
        <v>41</v>
      </c>
      <c r="E46">
        <v>81</v>
      </c>
      <c r="F46">
        <v>0.50617283950617198</v>
      </c>
      <c r="G46">
        <v>17</v>
      </c>
      <c r="H46">
        <v>35</v>
      </c>
      <c r="I46">
        <v>0.48571428571428499</v>
      </c>
      <c r="J46">
        <v>19</v>
      </c>
      <c r="K46">
        <v>23</v>
      </c>
      <c r="L46">
        <v>0.82608695652173902</v>
      </c>
      <c r="M46">
        <v>5</v>
      </c>
      <c r="N46">
        <v>26</v>
      </c>
      <c r="O46">
        <v>31</v>
      </c>
      <c r="P46">
        <v>25</v>
      </c>
      <c r="Q46">
        <v>7</v>
      </c>
      <c r="R46">
        <v>10</v>
      </c>
      <c r="S46">
        <v>6</v>
      </c>
      <c r="T46">
        <v>4</v>
      </c>
      <c r="U46">
        <v>20</v>
      </c>
      <c r="V46">
        <v>21</v>
      </c>
      <c r="W46">
        <v>118</v>
      </c>
      <c r="X46">
        <v>6</v>
      </c>
      <c r="Y46">
        <v>0</v>
      </c>
      <c r="Z46">
        <v>0</v>
      </c>
      <c r="AA46">
        <v>186.881881236</v>
      </c>
    </row>
    <row r="47" spans="1:27" x14ac:dyDescent="0.25">
      <c r="A47">
        <v>45</v>
      </c>
      <c r="B47">
        <v>1</v>
      </c>
      <c r="C47">
        <v>239.99999999599899</v>
      </c>
      <c r="D47">
        <v>41</v>
      </c>
      <c r="E47">
        <v>99</v>
      </c>
      <c r="F47">
        <v>0.41414141414141398</v>
      </c>
      <c r="G47">
        <v>16</v>
      </c>
      <c r="H47">
        <v>50</v>
      </c>
      <c r="I47">
        <v>0.32</v>
      </c>
      <c r="J47">
        <v>12</v>
      </c>
      <c r="K47">
        <v>15</v>
      </c>
      <c r="L47">
        <v>0.8</v>
      </c>
      <c r="M47">
        <v>14</v>
      </c>
      <c r="N47">
        <v>36</v>
      </c>
      <c r="O47">
        <v>50</v>
      </c>
      <c r="P47">
        <v>31</v>
      </c>
      <c r="Q47">
        <v>8</v>
      </c>
      <c r="R47">
        <v>11</v>
      </c>
      <c r="S47">
        <v>2</v>
      </c>
      <c r="T47">
        <v>8</v>
      </c>
      <c r="U47">
        <v>22</v>
      </c>
      <c r="V47">
        <v>15</v>
      </c>
      <c r="W47">
        <v>110</v>
      </c>
      <c r="X47">
        <v>4</v>
      </c>
      <c r="Y47">
        <v>1</v>
      </c>
      <c r="Z47">
        <v>0</v>
      </c>
      <c r="AA47">
        <v>166.945849254</v>
      </c>
    </row>
    <row r="48" spans="1:27" x14ac:dyDescent="0.25">
      <c r="A48">
        <v>46</v>
      </c>
      <c r="B48">
        <v>1</v>
      </c>
      <c r="C48">
        <v>248.41111110511099</v>
      </c>
      <c r="D48">
        <v>50.5</v>
      </c>
      <c r="E48">
        <v>102</v>
      </c>
      <c r="F48">
        <v>0.49509803921568601</v>
      </c>
      <c r="G48">
        <v>13.1666666666666</v>
      </c>
      <c r="H48">
        <v>43.6666666666666</v>
      </c>
      <c r="I48">
        <v>0.30152671755725102</v>
      </c>
      <c r="J48">
        <v>22.3333333333333</v>
      </c>
      <c r="K48">
        <v>28.5</v>
      </c>
      <c r="L48">
        <v>0.783625730994152</v>
      </c>
      <c r="M48">
        <v>11.1666666666666</v>
      </c>
      <c r="N48">
        <v>43.6666666666666</v>
      </c>
      <c r="O48">
        <v>54.8333333333333</v>
      </c>
      <c r="P48">
        <v>26.6666666666666</v>
      </c>
      <c r="Q48">
        <v>11.6666666666666</v>
      </c>
      <c r="R48">
        <v>10.5</v>
      </c>
      <c r="S48">
        <v>6.1666666666666599</v>
      </c>
      <c r="T48">
        <v>2.8333333333333299</v>
      </c>
      <c r="U48">
        <v>27</v>
      </c>
      <c r="V48">
        <v>24.8333333333333</v>
      </c>
      <c r="W48">
        <v>136.5</v>
      </c>
      <c r="X48">
        <v>18.5</v>
      </c>
      <c r="Y48">
        <v>2</v>
      </c>
      <c r="Z48">
        <v>0</v>
      </c>
      <c r="AA48">
        <v>223.46329489320499</v>
      </c>
    </row>
    <row r="49" spans="1:27" x14ac:dyDescent="0.25">
      <c r="A49">
        <v>47</v>
      </c>
      <c r="B49">
        <v>1</v>
      </c>
      <c r="C49">
        <v>244.183333329666</v>
      </c>
      <c r="D49">
        <v>42</v>
      </c>
      <c r="E49">
        <v>88</v>
      </c>
      <c r="F49">
        <v>0.47727272727272702</v>
      </c>
      <c r="G49">
        <v>12</v>
      </c>
      <c r="H49">
        <v>33</v>
      </c>
      <c r="I49">
        <v>0.36363636363636298</v>
      </c>
      <c r="J49">
        <v>23</v>
      </c>
      <c r="K49">
        <v>30</v>
      </c>
      <c r="L49">
        <v>0.76666666666666605</v>
      </c>
      <c r="M49">
        <v>12</v>
      </c>
      <c r="N49">
        <v>29</v>
      </c>
      <c r="O49">
        <v>41</v>
      </c>
      <c r="P49">
        <v>22</v>
      </c>
      <c r="Q49">
        <v>12</v>
      </c>
      <c r="R49">
        <v>14</v>
      </c>
      <c r="S49">
        <v>3</v>
      </c>
      <c r="T49">
        <v>4</v>
      </c>
      <c r="U49">
        <v>22</v>
      </c>
      <c r="V49">
        <v>23</v>
      </c>
      <c r="W49">
        <v>119</v>
      </c>
      <c r="X49">
        <v>6.6</v>
      </c>
      <c r="Y49">
        <v>0</v>
      </c>
      <c r="Z49">
        <v>0</v>
      </c>
      <c r="AA49">
        <v>177.21829312758399</v>
      </c>
    </row>
    <row r="50" spans="1:27" x14ac:dyDescent="0.25">
      <c r="A50">
        <v>48</v>
      </c>
      <c r="B50">
        <v>1</v>
      </c>
      <c r="C50">
        <v>254.80777778777701</v>
      </c>
      <c r="D50">
        <v>50.5</v>
      </c>
      <c r="E50">
        <v>96</v>
      </c>
      <c r="F50">
        <v>0.52604166666666596</v>
      </c>
      <c r="G50">
        <v>9.1666666666666607</v>
      </c>
      <c r="H50">
        <v>28.6666666666666</v>
      </c>
      <c r="I50">
        <v>0.31976744186046502</v>
      </c>
      <c r="J50">
        <v>11.3333333333333</v>
      </c>
      <c r="K50">
        <v>15.5</v>
      </c>
      <c r="L50">
        <v>0.73118279569892397</v>
      </c>
      <c r="M50">
        <v>10.1666666666666</v>
      </c>
      <c r="N50">
        <v>40.6666666666666</v>
      </c>
      <c r="O50">
        <v>50.8333333333333</v>
      </c>
      <c r="P50">
        <v>25.6666666666666</v>
      </c>
      <c r="Q50">
        <v>14.6666666666666</v>
      </c>
      <c r="R50">
        <v>8.5</v>
      </c>
      <c r="S50">
        <v>7.1666666666666599</v>
      </c>
      <c r="T50">
        <v>7.8333333333333304</v>
      </c>
      <c r="U50">
        <v>29</v>
      </c>
      <c r="V50">
        <v>16.8333333333333</v>
      </c>
      <c r="W50">
        <v>121.5</v>
      </c>
      <c r="X50">
        <v>15.7</v>
      </c>
      <c r="Y50">
        <v>0</v>
      </c>
      <c r="Z50">
        <v>0</v>
      </c>
      <c r="AA50">
        <v>110.607016559789</v>
      </c>
    </row>
    <row r="51" spans="1:27" x14ac:dyDescent="0.25">
      <c r="A51">
        <v>49</v>
      </c>
      <c r="B51">
        <v>1</v>
      </c>
      <c r="C51">
        <v>250.644444447777</v>
      </c>
      <c r="D51">
        <v>50.5</v>
      </c>
      <c r="E51">
        <v>91</v>
      </c>
      <c r="F51">
        <v>0.55494505494505497</v>
      </c>
      <c r="G51">
        <v>14.1666666666666</v>
      </c>
      <c r="H51">
        <v>32.6666666666666</v>
      </c>
      <c r="I51">
        <v>0.43367346938775497</v>
      </c>
      <c r="J51">
        <v>20.3333333333333</v>
      </c>
      <c r="K51">
        <v>25.5</v>
      </c>
      <c r="L51">
        <v>0.79738562091503196</v>
      </c>
      <c r="M51">
        <v>16.1666666666666</v>
      </c>
      <c r="N51">
        <v>36.6666666666666</v>
      </c>
      <c r="O51">
        <v>52.8333333333333</v>
      </c>
      <c r="P51">
        <v>26.6666666666666</v>
      </c>
      <c r="Q51">
        <v>15.6666666666666</v>
      </c>
      <c r="R51">
        <v>7.5</v>
      </c>
      <c r="S51">
        <v>4.1666666666666599</v>
      </c>
      <c r="T51">
        <v>1.8333333333333299</v>
      </c>
      <c r="U51">
        <v>21</v>
      </c>
      <c r="V51">
        <v>23.8333333333333</v>
      </c>
      <c r="W51">
        <v>135.5</v>
      </c>
      <c r="X51">
        <v>25.3</v>
      </c>
      <c r="Y51">
        <v>0</v>
      </c>
      <c r="Z51">
        <v>0</v>
      </c>
      <c r="AA51">
        <v>278.81057067778897</v>
      </c>
    </row>
    <row r="52" spans="1:27" x14ac:dyDescent="0.25">
      <c r="A52">
        <v>50</v>
      </c>
      <c r="B52">
        <v>1</v>
      </c>
      <c r="C52">
        <v>248.816666653666</v>
      </c>
      <c r="D52">
        <v>45</v>
      </c>
      <c r="E52">
        <v>90</v>
      </c>
      <c r="F52">
        <v>0.5</v>
      </c>
      <c r="G52">
        <v>11</v>
      </c>
      <c r="H52">
        <v>32</v>
      </c>
      <c r="I52">
        <v>0.34375</v>
      </c>
      <c r="J52">
        <v>22</v>
      </c>
      <c r="K52">
        <v>25</v>
      </c>
      <c r="L52">
        <v>0.88</v>
      </c>
      <c r="M52">
        <v>10</v>
      </c>
      <c r="N52">
        <v>34</v>
      </c>
      <c r="O52">
        <v>44</v>
      </c>
      <c r="P52">
        <v>26</v>
      </c>
      <c r="Q52">
        <v>10</v>
      </c>
      <c r="R52">
        <v>14</v>
      </c>
      <c r="S52">
        <v>0</v>
      </c>
      <c r="T52">
        <v>6</v>
      </c>
      <c r="U52">
        <v>20</v>
      </c>
      <c r="V52">
        <v>20</v>
      </c>
      <c r="W52">
        <v>123</v>
      </c>
      <c r="X52">
        <v>2</v>
      </c>
      <c r="Y52">
        <v>1</v>
      </c>
      <c r="Z52">
        <v>0</v>
      </c>
      <c r="AA52">
        <v>182.69436012858401</v>
      </c>
    </row>
    <row r="53" spans="1:27" x14ac:dyDescent="0.25">
      <c r="A53">
        <v>51</v>
      </c>
      <c r="B53">
        <v>1</v>
      </c>
      <c r="C53">
        <v>242.58333332366601</v>
      </c>
      <c r="D53">
        <v>45</v>
      </c>
      <c r="E53">
        <v>93</v>
      </c>
      <c r="F53">
        <v>0.483870967741935</v>
      </c>
      <c r="G53">
        <v>17</v>
      </c>
      <c r="H53">
        <v>38</v>
      </c>
      <c r="I53">
        <v>0.44736842105263103</v>
      </c>
      <c r="J53">
        <v>16</v>
      </c>
      <c r="K53">
        <v>20</v>
      </c>
      <c r="L53">
        <v>0.8</v>
      </c>
      <c r="M53">
        <v>9</v>
      </c>
      <c r="N53">
        <v>34</v>
      </c>
      <c r="O53">
        <v>43</v>
      </c>
      <c r="P53">
        <v>27</v>
      </c>
      <c r="Q53">
        <v>15</v>
      </c>
      <c r="R53">
        <v>14</v>
      </c>
      <c r="S53">
        <v>3</v>
      </c>
      <c r="T53">
        <v>6</v>
      </c>
      <c r="U53">
        <v>25</v>
      </c>
      <c r="V53">
        <v>21</v>
      </c>
      <c r="W53">
        <v>123</v>
      </c>
      <c r="X53">
        <v>9.8000000000000007</v>
      </c>
      <c r="Y53">
        <v>2</v>
      </c>
      <c r="Z53">
        <v>0</v>
      </c>
      <c r="AA53">
        <v>191.26813092358401</v>
      </c>
    </row>
    <row r="54" spans="1:27" x14ac:dyDescent="0.25">
      <c r="A54">
        <v>52</v>
      </c>
      <c r="B54">
        <v>1</v>
      </c>
      <c r="C54">
        <v>245.74999998966601</v>
      </c>
      <c r="D54">
        <v>47</v>
      </c>
      <c r="E54">
        <v>98</v>
      </c>
      <c r="F54">
        <v>0.47959183673469302</v>
      </c>
      <c r="G54">
        <v>13</v>
      </c>
      <c r="H54">
        <v>35</v>
      </c>
      <c r="I54">
        <v>0.371428571428571</v>
      </c>
      <c r="J54">
        <v>17</v>
      </c>
      <c r="K54">
        <v>24</v>
      </c>
      <c r="L54">
        <v>0.70833333333333304</v>
      </c>
      <c r="M54">
        <v>16</v>
      </c>
      <c r="N54">
        <v>37</v>
      </c>
      <c r="O54">
        <v>53</v>
      </c>
      <c r="P54">
        <v>19</v>
      </c>
      <c r="Q54">
        <v>7</v>
      </c>
      <c r="R54">
        <v>8</v>
      </c>
      <c r="S54">
        <v>5</v>
      </c>
      <c r="T54">
        <v>6</v>
      </c>
      <c r="U54">
        <v>23</v>
      </c>
      <c r="V54">
        <v>19</v>
      </c>
      <c r="W54">
        <v>124</v>
      </c>
      <c r="X54">
        <v>1.2</v>
      </c>
      <c r="Y54">
        <v>0</v>
      </c>
      <c r="Z54">
        <v>0</v>
      </c>
      <c r="AA54">
        <v>193.88453468058401</v>
      </c>
    </row>
    <row r="55" spans="1:27" x14ac:dyDescent="0.25">
      <c r="A55">
        <v>53</v>
      </c>
      <c r="B55">
        <v>1</v>
      </c>
      <c r="C55">
        <v>238.966666673666</v>
      </c>
      <c r="D55">
        <v>53</v>
      </c>
      <c r="E55">
        <v>93</v>
      </c>
      <c r="F55">
        <v>0.56989247311827895</v>
      </c>
      <c r="G55">
        <v>16</v>
      </c>
      <c r="H55">
        <v>32</v>
      </c>
      <c r="I55">
        <v>0.5</v>
      </c>
      <c r="J55">
        <v>18</v>
      </c>
      <c r="K55">
        <v>24</v>
      </c>
      <c r="L55">
        <v>0.75</v>
      </c>
      <c r="M55">
        <v>11</v>
      </c>
      <c r="N55">
        <v>33</v>
      </c>
      <c r="O55">
        <v>44</v>
      </c>
      <c r="P55">
        <v>27</v>
      </c>
      <c r="Q55">
        <v>18</v>
      </c>
      <c r="R55">
        <v>14</v>
      </c>
      <c r="S55">
        <v>4</v>
      </c>
      <c r="T55">
        <v>5</v>
      </c>
      <c r="U55">
        <v>25</v>
      </c>
      <c r="V55">
        <v>21</v>
      </c>
      <c r="W55">
        <v>140</v>
      </c>
      <c r="X55">
        <v>11.4</v>
      </c>
      <c r="Y55">
        <v>2</v>
      </c>
      <c r="Z55">
        <v>0</v>
      </c>
      <c r="AA55">
        <v>155.71228381258399</v>
      </c>
    </row>
    <row r="56" spans="1:27" x14ac:dyDescent="0.25">
      <c r="A56">
        <v>54</v>
      </c>
      <c r="B56">
        <v>0</v>
      </c>
      <c r="C56">
        <v>248.79999998966599</v>
      </c>
      <c r="D56">
        <v>36</v>
      </c>
      <c r="E56">
        <v>90</v>
      </c>
      <c r="F56">
        <v>0.4</v>
      </c>
      <c r="G56">
        <v>13</v>
      </c>
      <c r="H56">
        <v>42</v>
      </c>
      <c r="I56">
        <v>0.30952380952380898</v>
      </c>
      <c r="J56">
        <v>12</v>
      </c>
      <c r="K56">
        <v>16</v>
      </c>
      <c r="L56">
        <v>0.75</v>
      </c>
      <c r="M56">
        <v>8</v>
      </c>
      <c r="N56">
        <v>39</v>
      </c>
      <c r="O56">
        <v>47</v>
      </c>
      <c r="P56">
        <v>20</v>
      </c>
      <c r="Q56">
        <v>13</v>
      </c>
      <c r="R56">
        <v>7</v>
      </c>
      <c r="S56">
        <v>4</v>
      </c>
      <c r="T56">
        <v>5</v>
      </c>
      <c r="U56">
        <v>23</v>
      </c>
      <c r="V56">
        <v>19</v>
      </c>
      <c r="W56">
        <v>97</v>
      </c>
      <c r="X56">
        <v>-8.6</v>
      </c>
      <c r="Y56">
        <v>1</v>
      </c>
      <c r="Z56">
        <v>1</v>
      </c>
      <c r="AA56">
        <v>81.773714650584196</v>
      </c>
    </row>
    <row r="57" spans="1:27" x14ac:dyDescent="0.25">
      <c r="A57">
        <v>55</v>
      </c>
      <c r="B57">
        <v>1</v>
      </c>
      <c r="C57">
        <v>251.94444445511101</v>
      </c>
      <c r="D57">
        <v>45.5</v>
      </c>
      <c r="E57">
        <v>86</v>
      </c>
      <c r="F57">
        <v>0.52906976744185996</v>
      </c>
      <c r="G57">
        <v>14.1666666666666</v>
      </c>
      <c r="H57">
        <v>37.6666666666666</v>
      </c>
      <c r="I57">
        <v>0.37610619469026502</v>
      </c>
      <c r="J57">
        <v>21.3333333333333</v>
      </c>
      <c r="K57">
        <v>23.5</v>
      </c>
      <c r="L57">
        <v>0.90780141843971596</v>
      </c>
      <c r="M57">
        <v>8.1666666666666607</v>
      </c>
      <c r="N57">
        <v>43.6666666666666</v>
      </c>
      <c r="O57">
        <v>51.8333333333333</v>
      </c>
      <c r="P57">
        <v>25.6666666666666</v>
      </c>
      <c r="Q57">
        <v>22.6666666666666</v>
      </c>
      <c r="R57">
        <v>7.5</v>
      </c>
      <c r="S57">
        <v>13.1666666666666</v>
      </c>
      <c r="T57">
        <v>3.8333333333333299</v>
      </c>
      <c r="U57">
        <v>21</v>
      </c>
      <c r="V57">
        <v>24.8333333333333</v>
      </c>
      <c r="W57">
        <v>126.5</v>
      </c>
      <c r="X57">
        <v>18.3</v>
      </c>
      <c r="Y57">
        <v>2</v>
      </c>
      <c r="Z57">
        <v>0</v>
      </c>
      <c r="AA57">
        <v>211.28446854020501</v>
      </c>
    </row>
    <row r="58" spans="1:27" x14ac:dyDescent="0.25">
      <c r="A58">
        <v>56</v>
      </c>
      <c r="B58">
        <v>1</v>
      </c>
      <c r="C58">
        <v>243.927777767111</v>
      </c>
      <c r="D58">
        <v>50.5</v>
      </c>
      <c r="E58">
        <v>96</v>
      </c>
      <c r="F58">
        <v>0.52604166666666596</v>
      </c>
      <c r="G58">
        <v>17.1666666666666</v>
      </c>
      <c r="H58">
        <v>43.6666666666666</v>
      </c>
      <c r="I58">
        <v>0.39312977099236601</v>
      </c>
      <c r="J58">
        <v>15.3333333333333</v>
      </c>
      <c r="K58">
        <v>17.5</v>
      </c>
      <c r="L58">
        <v>0.87619047619047596</v>
      </c>
      <c r="M58">
        <v>11.1666666666666</v>
      </c>
      <c r="N58">
        <v>45.6666666666666</v>
      </c>
      <c r="O58">
        <v>56.8333333333333</v>
      </c>
      <c r="P58">
        <v>31.6666666666666</v>
      </c>
      <c r="Q58">
        <v>17.6666666666666</v>
      </c>
      <c r="R58">
        <v>8.5</v>
      </c>
      <c r="S58">
        <v>10.1666666666666</v>
      </c>
      <c r="T58">
        <v>3.8333333333333299</v>
      </c>
      <c r="U58">
        <v>20</v>
      </c>
      <c r="V58">
        <v>20.8333333333333</v>
      </c>
      <c r="W58">
        <v>133.5</v>
      </c>
      <c r="X58">
        <v>45.7</v>
      </c>
      <c r="Y58">
        <v>2</v>
      </c>
      <c r="Z58">
        <v>0</v>
      </c>
      <c r="AA58">
        <v>319.71902810620497</v>
      </c>
    </row>
    <row r="59" spans="1:27" x14ac:dyDescent="0.25">
      <c r="A59">
        <v>57</v>
      </c>
      <c r="B59">
        <v>0</v>
      </c>
      <c r="C59">
        <v>240</v>
      </c>
      <c r="D59">
        <v>32</v>
      </c>
      <c r="E59">
        <v>91</v>
      </c>
      <c r="F59">
        <v>0.35164835164835101</v>
      </c>
      <c r="G59">
        <v>18</v>
      </c>
      <c r="H59">
        <v>52</v>
      </c>
      <c r="I59">
        <v>0.34615384615384598</v>
      </c>
      <c r="J59">
        <v>15</v>
      </c>
      <c r="K59">
        <v>21</v>
      </c>
      <c r="L59">
        <v>0.71428571428571397</v>
      </c>
      <c r="M59">
        <v>9</v>
      </c>
      <c r="N59">
        <v>34</v>
      </c>
      <c r="O59">
        <v>43</v>
      </c>
      <c r="P59">
        <v>21</v>
      </c>
      <c r="Q59">
        <v>16</v>
      </c>
      <c r="R59">
        <v>4</v>
      </c>
      <c r="S59">
        <v>5</v>
      </c>
      <c r="T59">
        <v>10</v>
      </c>
      <c r="U59">
        <v>26</v>
      </c>
      <c r="V59">
        <v>19</v>
      </c>
      <c r="W59">
        <v>97</v>
      </c>
      <c r="X59">
        <v>-11</v>
      </c>
      <c r="Y59">
        <v>0</v>
      </c>
      <c r="Z59">
        <v>0</v>
      </c>
      <c r="AA59">
        <v>128.368270169</v>
      </c>
    </row>
    <row r="60" spans="1:27" x14ac:dyDescent="0.25">
      <c r="A60">
        <v>58</v>
      </c>
      <c r="B60">
        <v>1</v>
      </c>
      <c r="C60">
        <v>244.901666676666</v>
      </c>
      <c r="D60">
        <v>36</v>
      </c>
      <c r="E60">
        <v>95</v>
      </c>
      <c r="F60">
        <v>0.37894736842105198</v>
      </c>
      <c r="G60">
        <v>10</v>
      </c>
      <c r="H60">
        <v>42</v>
      </c>
      <c r="I60">
        <v>0.238095238095238</v>
      </c>
      <c r="J60">
        <v>22</v>
      </c>
      <c r="K60">
        <v>32</v>
      </c>
      <c r="L60">
        <v>0.6875</v>
      </c>
      <c r="M60">
        <v>14</v>
      </c>
      <c r="N60">
        <v>34</v>
      </c>
      <c r="O60">
        <v>48</v>
      </c>
      <c r="P60">
        <v>19</v>
      </c>
      <c r="Q60">
        <v>4</v>
      </c>
      <c r="R60">
        <v>12</v>
      </c>
      <c r="S60">
        <v>3</v>
      </c>
      <c r="T60">
        <v>8</v>
      </c>
      <c r="U60">
        <v>26</v>
      </c>
      <c r="V60">
        <v>25</v>
      </c>
      <c r="W60">
        <v>104</v>
      </c>
      <c r="X60">
        <v>1.6</v>
      </c>
      <c r="Y60">
        <v>0</v>
      </c>
      <c r="Z60">
        <v>0</v>
      </c>
      <c r="AA60">
        <v>116.12448712858399</v>
      </c>
    </row>
    <row r="61" spans="1:27" x14ac:dyDescent="0.25">
      <c r="A61">
        <v>59</v>
      </c>
      <c r="B61">
        <v>1</v>
      </c>
      <c r="C61">
        <v>252.79444444477701</v>
      </c>
      <c r="D61">
        <v>44.5</v>
      </c>
      <c r="E61">
        <v>96</v>
      </c>
      <c r="F61">
        <v>0.46354166666666602</v>
      </c>
      <c r="G61">
        <v>9.1666666666666607</v>
      </c>
      <c r="H61">
        <v>37.6666666666666</v>
      </c>
      <c r="I61">
        <v>0.24336283185840701</v>
      </c>
      <c r="J61">
        <v>29.3333333333333</v>
      </c>
      <c r="K61">
        <v>33.5</v>
      </c>
      <c r="L61">
        <v>0.87562189054726303</v>
      </c>
      <c r="M61">
        <v>12.1666666666666</v>
      </c>
      <c r="N61">
        <v>32.6666666666666</v>
      </c>
      <c r="O61">
        <v>44.8333333333333</v>
      </c>
      <c r="P61">
        <v>24.6666666666666</v>
      </c>
      <c r="Q61">
        <v>10.6666666666666</v>
      </c>
      <c r="R61">
        <v>11.5</v>
      </c>
      <c r="S61">
        <v>4.1666666666666599</v>
      </c>
      <c r="T61">
        <v>2.8333333333333299</v>
      </c>
      <c r="U61">
        <v>26</v>
      </c>
      <c r="V61">
        <v>26.8333333333333</v>
      </c>
      <c r="W61">
        <v>127.5</v>
      </c>
      <c r="X61">
        <v>-9.6999999999999993</v>
      </c>
      <c r="Y61">
        <v>0</v>
      </c>
      <c r="Z61">
        <v>0</v>
      </c>
      <c r="AA61">
        <v>142.89087443378901</v>
      </c>
    </row>
    <row r="62" spans="1:27" x14ac:dyDescent="0.25">
      <c r="A62">
        <v>60</v>
      </c>
      <c r="B62">
        <v>1</v>
      </c>
      <c r="C62">
        <v>230.91666666066601</v>
      </c>
      <c r="D62">
        <v>41</v>
      </c>
      <c r="E62">
        <v>86</v>
      </c>
      <c r="F62">
        <v>0.47674418604651098</v>
      </c>
      <c r="G62">
        <v>14</v>
      </c>
      <c r="H62">
        <v>33</v>
      </c>
      <c r="I62">
        <v>0.42424242424242398</v>
      </c>
      <c r="J62">
        <v>30</v>
      </c>
      <c r="K62">
        <v>36</v>
      </c>
      <c r="L62">
        <v>0.83333333333333304</v>
      </c>
      <c r="M62">
        <v>12</v>
      </c>
      <c r="N62">
        <v>39</v>
      </c>
      <c r="O62">
        <v>51</v>
      </c>
      <c r="P62">
        <v>15</v>
      </c>
      <c r="Q62">
        <v>15</v>
      </c>
      <c r="R62">
        <v>10</v>
      </c>
      <c r="S62">
        <v>5</v>
      </c>
      <c r="T62">
        <v>7</v>
      </c>
      <c r="U62">
        <v>24</v>
      </c>
      <c r="V62">
        <v>24</v>
      </c>
      <c r="W62">
        <v>126</v>
      </c>
      <c r="X62">
        <v>8.8000000000000007</v>
      </c>
      <c r="Y62">
        <v>1</v>
      </c>
      <c r="Z62">
        <v>0</v>
      </c>
      <c r="AA62">
        <v>128.59737489858401</v>
      </c>
    </row>
    <row r="63" spans="1:27" x14ac:dyDescent="0.25">
      <c r="A63">
        <v>61</v>
      </c>
      <c r="B63">
        <v>1</v>
      </c>
      <c r="C63">
        <v>240.565000006666</v>
      </c>
      <c r="D63">
        <v>43</v>
      </c>
      <c r="E63">
        <v>89</v>
      </c>
      <c r="F63">
        <v>0.48314606741573002</v>
      </c>
      <c r="G63">
        <v>13</v>
      </c>
      <c r="H63">
        <v>41</v>
      </c>
      <c r="I63">
        <v>0.31707317073170699</v>
      </c>
      <c r="J63">
        <v>30</v>
      </c>
      <c r="K63">
        <v>34</v>
      </c>
      <c r="L63">
        <v>0.88235294117647001</v>
      </c>
      <c r="M63">
        <v>6</v>
      </c>
      <c r="N63">
        <v>38</v>
      </c>
      <c r="O63">
        <v>44</v>
      </c>
      <c r="P63">
        <v>25</v>
      </c>
      <c r="Q63">
        <v>11</v>
      </c>
      <c r="R63">
        <v>12</v>
      </c>
      <c r="S63">
        <v>3</v>
      </c>
      <c r="T63">
        <v>6</v>
      </c>
      <c r="U63">
        <v>26</v>
      </c>
      <c r="V63">
        <v>25</v>
      </c>
      <c r="W63">
        <v>129</v>
      </c>
      <c r="X63">
        <v>8.4</v>
      </c>
      <c r="Y63">
        <v>2</v>
      </c>
      <c r="Z63">
        <v>0</v>
      </c>
      <c r="AA63">
        <v>174.693146921584</v>
      </c>
    </row>
    <row r="64" spans="1:27" x14ac:dyDescent="0.25">
      <c r="A64">
        <v>62</v>
      </c>
      <c r="B64">
        <v>1</v>
      </c>
      <c r="C64">
        <v>247.833333319666</v>
      </c>
      <c r="D64">
        <v>41</v>
      </c>
      <c r="E64">
        <v>85</v>
      </c>
      <c r="F64">
        <v>0.48235294117646998</v>
      </c>
      <c r="G64">
        <v>18</v>
      </c>
      <c r="H64">
        <v>46</v>
      </c>
      <c r="I64">
        <v>0.39130434782608697</v>
      </c>
      <c r="J64">
        <v>23</v>
      </c>
      <c r="K64">
        <v>30</v>
      </c>
      <c r="L64">
        <v>0.76666666666666605</v>
      </c>
      <c r="M64">
        <v>5</v>
      </c>
      <c r="N64">
        <v>36</v>
      </c>
      <c r="O64">
        <v>41</v>
      </c>
      <c r="P64">
        <v>26</v>
      </c>
      <c r="Q64">
        <v>9</v>
      </c>
      <c r="R64">
        <v>11</v>
      </c>
      <c r="S64">
        <v>3</v>
      </c>
      <c r="T64">
        <v>8</v>
      </c>
      <c r="U64">
        <v>24</v>
      </c>
      <c r="V64">
        <v>25</v>
      </c>
      <c r="W64">
        <v>123</v>
      </c>
      <c r="X64">
        <v>9.8000000000000007</v>
      </c>
      <c r="Y64">
        <v>1</v>
      </c>
      <c r="Z64">
        <v>0</v>
      </c>
      <c r="AA64">
        <v>106.987801399584</v>
      </c>
    </row>
    <row r="65" spans="1:27" x14ac:dyDescent="0.25">
      <c r="A65">
        <v>63</v>
      </c>
      <c r="B65">
        <v>1</v>
      </c>
      <c r="C65">
        <v>222.000000009666</v>
      </c>
      <c r="D65">
        <v>38</v>
      </c>
      <c r="E65">
        <v>84</v>
      </c>
      <c r="F65">
        <v>0.452380952380952</v>
      </c>
      <c r="G65">
        <v>13</v>
      </c>
      <c r="H65">
        <v>34</v>
      </c>
      <c r="I65">
        <v>0.38235294117647001</v>
      </c>
      <c r="J65">
        <v>18</v>
      </c>
      <c r="K65">
        <v>21</v>
      </c>
      <c r="L65">
        <v>0.85714285714285698</v>
      </c>
      <c r="M65">
        <v>17</v>
      </c>
      <c r="N65">
        <v>37</v>
      </c>
      <c r="O65">
        <v>54</v>
      </c>
      <c r="P65">
        <v>20</v>
      </c>
      <c r="Q65">
        <v>16</v>
      </c>
      <c r="R65">
        <v>8</v>
      </c>
      <c r="S65">
        <v>2</v>
      </c>
      <c r="T65">
        <v>5</v>
      </c>
      <c r="U65">
        <v>15</v>
      </c>
      <c r="V65">
        <v>23</v>
      </c>
      <c r="W65">
        <v>107</v>
      </c>
      <c r="X65">
        <v>6.2</v>
      </c>
      <c r="Y65">
        <v>2</v>
      </c>
      <c r="Z65">
        <v>0</v>
      </c>
      <c r="AA65">
        <v>98.935002810584294</v>
      </c>
    </row>
    <row r="66" spans="1:27" x14ac:dyDescent="0.25">
      <c r="A66">
        <v>64</v>
      </c>
      <c r="B66">
        <v>1</v>
      </c>
      <c r="C66">
        <v>240</v>
      </c>
      <c r="D66">
        <v>35</v>
      </c>
      <c r="E66">
        <v>84</v>
      </c>
      <c r="F66">
        <v>0.41666666666666602</v>
      </c>
      <c r="G66">
        <v>14</v>
      </c>
      <c r="H66">
        <v>34</v>
      </c>
      <c r="I66">
        <v>0.41176470588235198</v>
      </c>
      <c r="J66">
        <v>23</v>
      </c>
      <c r="K66">
        <v>26</v>
      </c>
      <c r="L66">
        <v>0.88461538461538403</v>
      </c>
      <c r="M66">
        <v>7</v>
      </c>
      <c r="N66">
        <v>44</v>
      </c>
      <c r="O66">
        <v>51</v>
      </c>
      <c r="P66">
        <v>24</v>
      </c>
      <c r="Q66">
        <v>14</v>
      </c>
      <c r="R66">
        <v>7</v>
      </c>
      <c r="S66">
        <v>5</v>
      </c>
      <c r="T66">
        <v>12</v>
      </c>
      <c r="U66">
        <v>28</v>
      </c>
      <c r="V66">
        <v>25</v>
      </c>
      <c r="W66">
        <v>107</v>
      </c>
      <c r="X66">
        <v>15</v>
      </c>
      <c r="Y66">
        <v>2</v>
      </c>
      <c r="Z66">
        <v>0</v>
      </c>
      <c r="AA66">
        <v>91.667302039999996</v>
      </c>
    </row>
    <row r="67" spans="1:27" x14ac:dyDescent="0.25">
      <c r="A67">
        <v>65</v>
      </c>
      <c r="B67">
        <v>1</v>
      </c>
      <c r="C67">
        <v>240.00000000599999</v>
      </c>
      <c r="D67">
        <v>29</v>
      </c>
      <c r="E67">
        <v>67</v>
      </c>
      <c r="F67">
        <v>0.43283582089552203</v>
      </c>
      <c r="G67">
        <v>16</v>
      </c>
      <c r="H67">
        <v>32</v>
      </c>
      <c r="I67">
        <v>0.5</v>
      </c>
      <c r="J67">
        <v>33</v>
      </c>
      <c r="K67">
        <v>36</v>
      </c>
      <c r="L67">
        <v>0.91666666666666596</v>
      </c>
      <c r="M67">
        <v>3</v>
      </c>
      <c r="N67">
        <v>36</v>
      </c>
      <c r="O67">
        <v>39</v>
      </c>
      <c r="P67">
        <v>19</v>
      </c>
      <c r="Q67">
        <v>21</v>
      </c>
      <c r="R67">
        <v>6</v>
      </c>
      <c r="S67">
        <v>3</v>
      </c>
      <c r="T67">
        <v>8</v>
      </c>
      <c r="U67">
        <v>19</v>
      </c>
      <c r="V67">
        <v>24</v>
      </c>
      <c r="W67">
        <v>107</v>
      </c>
      <c r="X67">
        <v>4</v>
      </c>
      <c r="Y67">
        <v>0</v>
      </c>
      <c r="Z67">
        <v>0</v>
      </c>
      <c r="AA67">
        <v>82.282774086000003</v>
      </c>
    </row>
    <row r="68" spans="1:27" x14ac:dyDescent="0.25">
      <c r="A68">
        <v>66</v>
      </c>
      <c r="B68">
        <v>1</v>
      </c>
      <c r="C68">
        <v>252.76444445211101</v>
      </c>
      <c r="D68">
        <v>41.5</v>
      </c>
      <c r="E68">
        <v>84</v>
      </c>
      <c r="F68">
        <v>0.49404761904761901</v>
      </c>
      <c r="G68">
        <v>12.1666666666666</v>
      </c>
      <c r="H68">
        <v>33.6666666666666</v>
      </c>
      <c r="I68">
        <v>0.36138613861386099</v>
      </c>
      <c r="J68">
        <v>20.3333333333333</v>
      </c>
      <c r="K68">
        <v>29.5</v>
      </c>
      <c r="L68">
        <v>0.68926553672316304</v>
      </c>
      <c r="M68">
        <v>4.1666666666666599</v>
      </c>
      <c r="N68">
        <v>43.6666666666666</v>
      </c>
      <c r="O68">
        <v>47.8333333333333</v>
      </c>
      <c r="P68">
        <v>26.6666666666666</v>
      </c>
      <c r="Q68">
        <v>15.6666666666666</v>
      </c>
      <c r="R68">
        <v>6.5</v>
      </c>
      <c r="S68">
        <v>2.1666666666666599</v>
      </c>
      <c r="T68">
        <v>4.8333333333333304</v>
      </c>
      <c r="U68">
        <v>22</v>
      </c>
      <c r="V68">
        <v>26.8333333333333</v>
      </c>
      <c r="W68">
        <v>115.5</v>
      </c>
      <c r="X68">
        <v>11.5</v>
      </c>
      <c r="Y68">
        <v>1</v>
      </c>
      <c r="Z68">
        <v>0</v>
      </c>
      <c r="AA68">
        <v>305.44394730320499</v>
      </c>
    </row>
    <row r="69" spans="1:27" x14ac:dyDescent="0.25">
      <c r="A69">
        <v>67</v>
      </c>
      <c r="B69">
        <v>1</v>
      </c>
      <c r="C69">
        <v>248.094444438111</v>
      </c>
      <c r="D69">
        <v>38.5</v>
      </c>
      <c r="E69">
        <v>91</v>
      </c>
      <c r="F69">
        <v>0.42307692307692302</v>
      </c>
      <c r="G69">
        <v>9.1666666666666607</v>
      </c>
      <c r="H69">
        <v>36.6666666666666</v>
      </c>
      <c r="I69">
        <v>0.25</v>
      </c>
      <c r="J69">
        <v>15.3333333333333</v>
      </c>
      <c r="K69">
        <v>17.5</v>
      </c>
      <c r="L69">
        <v>0.87619047619047596</v>
      </c>
      <c r="M69">
        <v>9.1666666666666607</v>
      </c>
      <c r="N69">
        <v>39.6666666666666</v>
      </c>
      <c r="O69">
        <v>48.8333333333333</v>
      </c>
      <c r="P69">
        <v>19.6666666666666</v>
      </c>
      <c r="Q69">
        <v>16.6666666666666</v>
      </c>
      <c r="R69">
        <v>8.5</v>
      </c>
      <c r="S69">
        <v>7.1666666666666599</v>
      </c>
      <c r="T69">
        <v>2.8333333333333299</v>
      </c>
      <c r="U69">
        <v>19</v>
      </c>
      <c r="V69">
        <v>22.8333333333333</v>
      </c>
      <c r="W69">
        <v>101.5</v>
      </c>
      <c r="X69">
        <v>-23.1</v>
      </c>
      <c r="Y69">
        <v>0</v>
      </c>
      <c r="Z69">
        <v>0</v>
      </c>
      <c r="AA69">
        <v>192.22991245520501</v>
      </c>
    </row>
    <row r="70" spans="1:27" x14ac:dyDescent="0.25">
      <c r="A70">
        <v>68</v>
      </c>
      <c r="B70">
        <v>1</v>
      </c>
      <c r="C70">
        <v>240</v>
      </c>
      <c r="D70">
        <v>34</v>
      </c>
      <c r="E70">
        <v>71</v>
      </c>
      <c r="F70">
        <v>0.47887323943661902</v>
      </c>
      <c r="G70">
        <v>15</v>
      </c>
      <c r="H70">
        <v>39</v>
      </c>
      <c r="I70">
        <v>0.38461538461538403</v>
      </c>
      <c r="J70">
        <v>25</v>
      </c>
      <c r="K70">
        <v>33</v>
      </c>
      <c r="L70">
        <v>0.75757575757575701</v>
      </c>
      <c r="M70">
        <v>5</v>
      </c>
      <c r="N70">
        <v>35</v>
      </c>
      <c r="O70">
        <v>40</v>
      </c>
      <c r="P70">
        <v>25</v>
      </c>
      <c r="Q70">
        <v>25</v>
      </c>
      <c r="R70">
        <v>17</v>
      </c>
      <c r="S70">
        <v>7</v>
      </c>
      <c r="T70">
        <v>3</v>
      </c>
      <c r="U70">
        <v>23</v>
      </c>
      <c r="V70">
        <v>27</v>
      </c>
      <c r="W70">
        <v>108</v>
      </c>
      <c r="X70">
        <v>9</v>
      </c>
      <c r="Y70">
        <v>1</v>
      </c>
      <c r="Z70">
        <v>0</v>
      </c>
      <c r="AA70">
        <v>158.32509846999901</v>
      </c>
    </row>
    <row r="71" spans="1:27" x14ac:dyDescent="0.25">
      <c r="A71">
        <v>69</v>
      </c>
      <c r="B71">
        <v>1</v>
      </c>
      <c r="C71">
        <v>243.264444461111</v>
      </c>
      <c r="D71">
        <v>45.5</v>
      </c>
      <c r="E71">
        <v>99</v>
      </c>
      <c r="F71">
        <v>0.459595959595959</v>
      </c>
      <c r="G71">
        <v>12.1666666666666</v>
      </c>
      <c r="H71">
        <v>40.6666666666666</v>
      </c>
      <c r="I71">
        <v>0.29918032786885201</v>
      </c>
      <c r="J71">
        <v>19.3333333333333</v>
      </c>
      <c r="K71">
        <v>25.5</v>
      </c>
      <c r="L71">
        <v>0.75816993464052196</v>
      </c>
      <c r="M71">
        <v>15.1666666666666</v>
      </c>
      <c r="N71">
        <v>39.6666666666666</v>
      </c>
      <c r="O71">
        <v>54.8333333333333</v>
      </c>
      <c r="P71">
        <v>25.6666666666666</v>
      </c>
      <c r="Q71">
        <v>12.6666666666666</v>
      </c>
      <c r="R71">
        <v>10.5</v>
      </c>
      <c r="S71">
        <v>6.1666666666666599</v>
      </c>
      <c r="T71">
        <v>6.8333333333333304</v>
      </c>
      <c r="U71">
        <v>27</v>
      </c>
      <c r="V71">
        <v>21.8333333333333</v>
      </c>
      <c r="W71">
        <v>122.5</v>
      </c>
      <c r="X71">
        <v>9.6999999999999993</v>
      </c>
      <c r="Y71">
        <v>1</v>
      </c>
      <c r="Z71">
        <v>0</v>
      </c>
      <c r="AA71">
        <v>193.82267298720501</v>
      </c>
    </row>
    <row r="72" spans="1:27" x14ac:dyDescent="0.25">
      <c r="A72">
        <v>70</v>
      </c>
      <c r="B72">
        <v>1</v>
      </c>
      <c r="C72">
        <v>244.62777776411099</v>
      </c>
      <c r="D72">
        <v>41.5</v>
      </c>
      <c r="E72">
        <v>92</v>
      </c>
      <c r="F72">
        <v>0.45108695652173902</v>
      </c>
      <c r="G72">
        <v>18.1666666666666</v>
      </c>
      <c r="H72">
        <v>42.6666666666666</v>
      </c>
      <c r="I72">
        <v>0.42578125</v>
      </c>
      <c r="J72">
        <v>27.3333333333333</v>
      </c>
      <c r="K72">
        <v>39.5</v>
      </c>
      <c r="L72">
        <v>0.69198312236286896</v>
      </c>
      <c r="M72">
        <v>11.1666666666666</v>
      </c>
      <c r="N72">
        <v>35.6666666666666</v>
      </c>
      <c r="O72">
        <v>46.8333333333333</v>
      </c>
      <c r="P72">
        <v>25.6666666666666</v>
      </c>
      <c r="Q72">
        <v>12.6666666666666</v>
      </c>
      <c r="R72">
        <v>8.5</v>
      </c>
      <c r="S72">
        <v>6.1666666666666599</v>
      </c>
      <c r="T72">
        <v>10.8333333333333</v>
      </c>
      <c r="U72">
        <v>24</v>
      </c>
      <c r="V72">
        <v>28.8333333333333</v>
      </c>
      <c r="W72">
        <v>128.5</v>
      </c>
      <c r="X72">
        <v>3.5</v>
      </c>
      <c r="Y72">
        <v>0</v>
      </c>
      <c r="Z72">
        <v>0</v>
      </c>
      <c r="AA72">
        <v>291.06816104620498</v>
      </c>
    </row>
    <row r="73" spans="1:27" x14ac:dyDescent="0.25">
      <c r="A73">
        <v>71</v>
      </c>
      <c r="B73">
        <v>1</v>
      </c>
      <c r="C73">
        <v>224.844444451111</v>
      </c>
      <c r="D73">
        <v>39.5</v>
      </c>
      <c r="E73">
        <v>80</v>
      </c>
      <c r="F73">
        <v>0.49375000000000002</v>
      </c>
      <c r="G73">
        <v>14.1666666666666</v>
      </c>
      <c r="H73">
        <v>27.6666666666666</v>
      </c>
      <c r="I73">
        <v>0.51204819277108404</v>
      </c>
      <c r="J73">
        <v>9.3333333333333304</v>
      </c>
      <c r="K73">
        <v>12.5</v>
      </c>
      <c r="L73">
        <v>0.74666666666666603</v>
      </c>
      <c r="M73">
        <v>14.1666666666666</v>
      </c>
      <c r="N73">
        <v>36.6666666666666</v>
      </c>
      <c r="O73">
        <v>50.8333333333333</v>
      </c>
      <c r="P73">
        <v>22.6666666666666</v>
      </c>
      <c r="Q73">
        <v>14.6666666666666</v>
      </c>
      <c r="R73">
        <v>7.5</v>
      </c>
      <c r="S73">
        <v>4.1666666666666599</v>
      </c>
      <c r="T73">
        <v>11.8333333333333</v>
      </c>
      <c r="U73">
        <v>20</v>
      </c>
      <c r="V73">
        <v>14.8333333333333</v>
      </c>
      <c r="W73">
        <v>102.5</v>
      </c>
      <c r="X73">
        <v>8.3000000000000007</v>
      </c>
      <c r="Y73">
        <v>0</v>
      </c>
      <c r="Z73">
        <v>0</v>
      </c>
      <c r="AA73">
        <v>185.04439388720499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22665-FDF9-40E7-80EA-298E150686A6}">
  <dimension ref="B2:D5"/>
  <sheetViews>
    <sheetView workbookViewId="0">
      <selection activeCell="D3" sqref="D3"/>
    </sheetView>
  </sheetViews>
  <sheetFormatPr defaultRowHeight="12.75" x14ac:dyDescent="0.25"/>
  <cols>
    <col min="1" max="1" width="9.140625" style="16"/>
    <col min="2" max="2" width="15.28515625" style="16" customWidth="1"/>
    <col min="3" max="3" width="18.42578125" style="16" customWidth="1"/>
    <col min="4" max="4" width="23.140625" style="16" customWidth="1"/>
    <col min="5" max="16384" width="9.140625" style="16"/>
  </cols>
  <sheetData>
    <row r="2" spans="2:4" x14ac:dyDescent="0.25">
      <c r="B2" s="16" t="s">
        <v>52</v>
      </c>
      <c r="C2" s="16" t="s">
        <v>53</v>
      </c>
      <c r="D2" s="16" t="s">
        <v>54</v>
      </c>
    </row>
    <row r="3" spans="2:4" x14ac:dyDescent="0.25">
      <c r="B3" s="16" t="s">
        <v>4</v>
      </c>
      <c r="C3" s="23" t="s">
        <v>55</v>
      </c>
    </row>
    <row r="4" spans="2:4" x14ac:dyDescent="0.25">
      <c r="B4" s="16" t="s">
        <v>3</v>
      </c>
      <c r="C4" s="24" t="s">
        <v>56</v>
      </c>
    </row>
    <row r="5" spans="2:4" x14ac:dyDescent="0.25">
      <c r="B5" s="16" t="s">
        <v>6</v>
      </c>
      <c r="C5" s="2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85"/>
  <sheetViews>
    <sheetView topLeftCell="M1" zoomScale="130" zoomScaleNormal="130" workbookViewId="0">
      <selection activeCell="U56" sqref="U56"/>
    </sheetView>
  </sheetViews>
  <sheetFormatPr defaultRowHeight="12.75" x14ac:dyDescent="0.25"/>
  <cols>
    <col min="1" max="1" width="9.140625" style="16" customWidth="1"/>
    <col min="2" max="2" width="22.28515625" style="16" customWidth="1"/>
    <col min="3" max="4" width="9.140625" style="16"/>
    <col min="5" max="5" width="15.140625" style="16" customWidth="1"/>
    <col min="6" max="13" width="9.140625" style="16"/>
    <col min="14" max="14" width="15.140625" style="16" customWidth="1"/>
    <col min="15" max="16384" width="9.140625" style="16"/>
  </cols>
  <sheetData>
    <row r="2" spans="1:21" x14ac:dyDescent="0.25">
      <c r="B2" s="16" t="s">
        <v>43</v>
      </c>
    </row>
    <row r="4" spans="1:21" ht="63.75" x14ac:dyDescent="0.25">
      <c r="B4" s="17" t="s">
        <v>44</v>
      </c>
      <c r="C4" s="17" t="s">
        <v>46</v>
      </c>
      <c r="D4" s="17" t="s">
        <v>51</v>
      </c>
      <c r="E4" s="17" t="s">
        <v>49</v>
      </c>
    </row>
    <row r="5" spans="1:21" ht="25.5" x14ac:dyDescent="0.25">
      <c r="A5" s="16">
        <v>1</v>
      </c>
      <c r="B5" s="18" t="s">
        <v>45</v>
      </c>
      <c r="C5" s="18">
        <v>53</v>
      </c>
      <c r="D5" s="18">
        <v>12</v>
      </c>
      <c r="E5" s="21">
        <f>C10</f>
        <v>0.16666666666666666</v>
      </c>
      <c r="H5" s="16">
        <v>5493</v>
      </c>
      <c r="I5" s="16">
        <v>286</v>
      </c>
      <c r="J5" s="16">
        <f>1-I5/(H5+I5)</f>
        <v>0.95051046893926283</v>
      </c>
      <c r="N5" s="5" t="s">
        <v>24</v>
      </c>
      <c r="O5" s="5" t="s">
        <v>32</v>
      </c>
      <c r="P5" s="5" t="s">
        <v>31</v>
      </c>
      <c r="Q5" s="5" t="s">
        <v>30</v>
      </c>
      <c r="R5" s="5" t="s">
        <v>29</v>
      </c>
    </row>
    <row r="6" spans="1:21" ht="38.25" x14ac:dyDescent="0.25">
      <c r="A6" s="16">
        <v>2</v>
      </c>
      <c r="B6" s="25" t="s">
        <v>59</v>
      </c>
      <c r="C6" s="18">
        <v>53</v>
      </c>
      <c r="D6" s="18"/>
      <c r="E6" s="18"/>
      <c r="H6" s="16">
        <v>167</v>
      </c>
      <c r="I6" s="16">
        <v>5615</v>
      </c>
      <c r="J6" s="16">
        <f>I6/(H6+I6)</f>
        <v>0.97111726046350744</v>
      </c>
      <c r="N6" s="4" t="s">
        <v>28</v>
      </c>
      <c r="O6" s="10">
        <v>0.78132699999999999</v>
      </c>
      <c r="P6" s="10">
        <v>0.69448699999999997</v>
      </c>
      <c r="Q6" s="10">
        <v>0.75195100000000004</v>
      </c>
      <c r="R6" s="10">
        <v>0.73853400000000002</v>
      </c>
    </row>
    <row r="7" spans="1:21" ht="25.5" x14ac:dyDescent="0.25">
      <c r="B7" s="19" t="s">
        <v>47</v>
      </c>
      <c r="C7" s="18">
        <v>65</v>
      </c>
      <c r="D7" s="18"/>
      <c r="E7" s="18"/>
    </row>
    <row r="8" spans="1:21" x14ac:dyDescent="0.25">
      <c r="B8" s="16" t="s">
        <v>50</v>
      </c>
      <c r="C8" s="18">
        <v>72</v>
      </c>
      <c r="O8" s="16" t="s">
        <v>20</v>
      </c>
    </row>
    <row r="9" spans="1:21" x14ac:dyDescent="0.25">
      <c r="B9" s="16" t="s">
        <v>48</v>
      </c>
      <c r="C9" s="16">
        <f>C7-C6</f>
        <v>12</v>
      </c>
      <c r="M9" s="16">
        <v>1</v>
      </c>
      <c r="N9" s="28" t="s">
        <v>32</v>
      </c>
      <c r="O9" s="10">
        <v>0.97099999999999997</v>
      </c>
    </row>
    <row r="10" spans="1:21" x14ac:dyDescent="0.25">
      <c r="B10" s="16" t="s">
        <v>49</v>
      </c>
      <c r="C10" s="20">
        <f>C9/C8</f>
        <v>0.16666666666666666</v>
      </c>
      <c r="D10" s="20"/>
      <c r="M10" s="16">
        <v>2</v>
      </c>
      <c r="N10" s="28" t="s">
        <v>31</v>
      </c>
      <c r="O10" s="10">
        <v>0.95099999999999996</v>
      </c>
    </row>
    <row r="11" spans="1:21" x14ac:dyDescent="0.25">
      <c r="D11" s="22"/>
      <c r="E11" s="22"/>
      <c r="F11" s="22"/>
      <c r="G11" s="22"/>
      <c r="H11" s="22"/>
      <c r="I11" s="22"/>
      <c r="J11" s="22"/>
      <c r="K11" s="22"/>
      <c r="L11" s="22"/>
      <c r="M11" s="16">
        <v>3</v>
      </c>
      <c r="N11" s="28" t="s">
        <v>30</v>
      </c>
      <c r="O11" s="10">
        <v>0.96099999999999997</v>
      </c>
    </row>
    <row r="12" spans="1:21" x14ac:dyDescent="0.25">
      <c r="D12" s="22"/>
      <c r="E12" s="22"/>
      <c r="F12" s="22"/>
      <c r="G12" s="22"/>
      <c r="H12" s="22"/>
      <c r="I12" s="22"/>
      <c r="J12" s="22"/>
      <c r="K12" s="22"/>
      <c r="L12" s="22"/>
      <c r="M12" s="16">
        <v>4</v>
      </c>
      <c r="N12" s="28" t="s">
        <v>29</v>
      </c>
      <c r="O12" s="10">
        <v>0.96099999999999997</v>
      </c>
    </row>
    <row r="13" spans="1:21" x14ac:dyDescent="0.25">
      <c r="D13" s="22"/>
      <c r="E13" s="22"/>
      <c r="F13" s="22"/>
      <c r="G13" s="22"/>
      <c r="H13" s="22"/>
      <c r="I13" s="22"/>
      <c r="J13" s="22"/>
      <c r="K13" s="22"/>
      <c r="L13" s="22"/>
      <c r="N13" s="22"/>
      <c r="O13" s="22"/>
      <c r="P13" s="22"/>
      <c r="Q13" s="22"/>
      <c r="R13" s="22"/>
      <c r="S13" s="22"/>
      <c r="T13" s="22"/>
      <c r="U13" s="22"/>
    </row>
    <row r="14" spans="1:21" x14ac:dyDescent="0.25">
      <c r="D14" s="22"/>
      <c r="E14" s="22"/>
      <c r="F14" s="22"/>
      <c r="G14" s="22"/>
      <c r="H14" s="22"/>
      <c r="I14" s="22"/>
      <c r="J14" s="22"/>
      <c r="K14" s="22"/>
      <c r="L14" s="22"/>
      <c r="N14" s="22"/>
      <c r="O14" s="22"/>
      <c r="P14" s="22"/>
      <c r="Q14" s="22"/>
      <c r="R14" s="22"/>
      <c r="S14" s="22"/>
      <c r="T14" s="22"/>
      <c r="U14" s="22"/>
    </row>
    <row r="15" spans="1:21" x14ac:dyDescent="0.25">
      <c r="D15" s="22"/>
      <c r="E15" s="22"/>
      <c r="F15" s="22"/>
      <c r="G15" s="22"/>
      <c r="H15" s="22"/>
      <c r="I15" s="22"/>
      <c r="J15" s="22"/>
      <c r="K15" s="22"/>
      <c r="L15" s="22"/>
      <c r="N15" s="22"/>
      <c r="O15" s="22"/>
      <c r="P15" s="22"/>
      <c r="Q15" s="22"/>
      <c r="R15" s="22"/>
      <c r="S15" s="22"/>
      <c r="T15" s="22"/>
      <c r="U15" s="22"/>
    </row>
    <row r="16" spans="1:21" x14ac:dyDescent="0.25">
      <c r="D16" s="22"/>
      <c r="E16" s="22"/>
      <c r="F16" s="22"/>
      <c r="G16" s="22"/>
      <c r="H16" s="22"/>
      <c r="I16" s="22"/>
      <c r="J16" s="22"/>
      <c r="K16" s="22"/>
      <c r="L16" s="22"/>
      <c r="N16" s="22"/>
      <c r="O16" s="22"/>
      <c r="P16" s="22"/>
      <c r="Q16" s="22"/>
      <c r="R16" s="22"/>
      <c r="S16" s="22"/>
      <c r="T16" s="22"/>
      <c r="U16" s="22"/>
    </row>
    <row r="17" spans="4:21" x14ac:dyDescent="0.25">
      <c r="D17" s="22"/>
      <c r="E17" s="22"/>
      <c r="F17" s="22"/>
      <c r="G17" s="22"/>
      <c r="H17" s="22"/>
      <c r="I17" s="22"/>
      <c r="J17" s="22"/>
      <c r="K17" s="22"/>
      <c r="L17" s="22"/>
      <c r="N17" s="22"/>
      <c r="O17" s="22"/>
      <c r="P17" s="22"/>
      <c r="Q17" s="22"/>
      <c r="R17" s="22"/>
      <c r="S17" s="22"/>
      <c r="T17" s="22"/>
      <c r="U17" s="22"/>
    </row>
    <row r="18" spans="4:21" x14ac:dyDescent="0.25">
      <c r="D18" s="22"/>
      <c r="E18" s="22"/>
      <c r="F18" s="22"/>
      <c r="G18" s="22"/>
      <c r="H18" s="22"/>
      <c r="I18" s="22"/>
      <c r="J18" s="22"/>
      <c r="K18" s="22"/>
      <c r="L18" s="22"/>
      <c r="N18" s="22"/>
      <c r="O18" s="22"/>
      <c r="P18" s="22"/>
      <c r="Q18" s="22"/>
      <c r="R18" s="22"/>
      <c r="S18" s="22"/>
      <c r="T18" s="22"/>
      <c r="U18" s="22"/>
    </row>
    <row r="19" spans="4:21" x14ac:dyDescent="0.25">
      <c r="D19" s="22"/>
      <c r="E19" s="22"/>
      <c r="F19" s="22"/>
      <c r="G19" s="22"/>
      <c r="H19" s="22"/>
      <c r="I19" s="22"/>
      <c r="J19" s="22"/>
      <c r="K19" s="22"/>
      <c r="L19" s="22"/>
      <c r="N19" s="22"/>
      <c r="O19" s="22"/>
      <c r="P19" s="22"/>
      <c r="Q19" s="22"/>
      <c r="R19" s="22"/>
      <c r="S19" s="22"/>
      <c r="T19" s="22"/>
      <c r="U19" s="22"/>
    </row>
    <row r="20" spans="4:21" x14ac:dyDescent="0.25">
      <c r="D20" s="22"/>
      <c r="E20" s="22"/>
      <c r="F20" s="22"/>
      <c r="G20" s="22"/>
      <c r="H20" s="22"/>
      <c r="I20" s="22"/>
      <c r="J20" s="22"/>
      <c r="K20" s="22"/>
      <c r="L20" s="22"/>
      <c r="N20" s="22"/>
      <c r="O20" s="22"/>
      <c r="P20" s="22"/>
      <c r="Q20" s="22"/>
      <c r="R20" s="22"/>
      <c r="S20" s="22"/>
      <c r="T20" s="22"/>
      <c r="U20" s="22"/>
    </row>
    <row r="21" spans="4:21" x14ac:dyDescent="0.25">
      <c r="D21" s="22"/>
      <c r="E21" s="22"/>
      <c r="F21" s="22"/>
      <c r="G21" s="22"/>
      <c r="H21" s="22"/>
      <c r="I21" s="22"/>
      <c r="J21" s="22"/>
      <c r="K21" s="22"/>
      <c r="L21" s="22"/>
      <c r="N21" s="22"/>
      <c r="O21" s="22"/>
      <c r="P21" s="22"/>
      <c r="Q21" s="22"/>
      <c r="R21" s="22"/>
      <c r="S21" s="22"/>
      <c r="T21" s="22"/>
      <c r="U21" s="22"/>
    </row>
    <row r="22" spans="4:21" x14ac:dyDescent="0.25">
      <c r="D22" s="22"/>
      <c r="E22" s="22"/>
      <c r="F22" s="22"/>
      <c r="G22" s="22"/>
      <c r="H22" s="22"/>
      <c r="I22" s="22"/>
      <c r="J22" s="22"/>
      <c r="K22" s="22"/>
      <c r="L22" s="22"/>
      <c r="N22" s="22"/>
      <c r="O22" s="22"/>
      <c r="P22" s="22"/>
      <c r="Q22" s="22"/>
      <c r="R22" s="22"/>
      <c r="S22" s="22"/>
      <c r="T22" s="22"/>
      <c r="U22" s="22"/>
    </row>
    <row r="23" spans="4:21" x14ac:dyDescent="0.25">
      <c r="D23" s="22"/>
      <c r="E23" s="22"/>
      <c r="F23" s="22"/>
      <c r="G23" s="22"/>
      <c r="H23" s="22"/>
      <c r="I23" s="22"/>
      <c r="J23" s="22"/>
      <c r="K23" s="22"/>
      <c r="L23" s="22"/>
      <c r="N23" s="22"/>
      <c r="O23" s="22"/>
      <c r="P23" s="22"/>
      <c r="Q23" s="22"/>
      <c r="R23" s="22"/>
      <c r="S23" s="22"/>
      <c r="T23" s="22"/>
      <c r="U23" s="22"/>
    </row>
    <row r="24" spans="4:21" x14ac:dyDescent="0.25">
      <c r="D24" s="22"/>
      <c r="E24" s="22"/>
      <c r="F24" s="22"/>
      <c r="G24" s="22"/>
      <c r="H24" s="22"/>
      <c r="I24" s="22"/>
      <c r="J24" s="22"/>
      <c r="K24" s="22"/>
      <c r="L24" s="22"/>
      <c r="N24" s="22"/>
      <c r="O24" s="22"/>
      <c r="P24" s="22"/>
      <c r="Q24" s="22"/>
      <c r="R24" s="22"/>
      <c r="S24" s="22"/>
      <c r="T24" s="22"/>
      <c r="U24" s="22"/>
    </row>
    <row r="25" spans="4:21" x14ac:dyDescent="0.25">
      <c r="D25" s="22"/>
      <c r="E25" s="22"/>
      <c r="F25" s="22"/>
      <c r="G25" s="22"/>
      <c r="H25" s="22"/>
      <c r="I25" s="22"/>
      <c r="J25" s="22"/>
      <c r="K25" s="22"/>
      <c r="L25" s="22"/>
      <c r="N25" s="22"/>
      <c r="O25" s="22"/>
      <c r="P25" s="22"/>
      <c r="Q25" s="22"/>
      <c r="R25" s="22"/>
      <c r="S25" s="22"/>
      <c r="T25" s="22"/>
      <c r="U25" s="22"/>
    </row>
    <row r="26" spans="4:21" x14ac:dyDescent="0.25">
      <c r="D26" s="22"/>
      <c r="E26" s="22"/>
      <c r="F26" s="22"/>
      <c r="G26" s="22"/>
      <c r="H26" s="22"/>
      <c r="I26" s="22"/>
      <c r="J26" s="22"/>
      <c r="K26" s="22"/>
      <c r="L26" s="22"/>
      <c r="N26" s="22"/>
      <c r="O26" s="22"/>
      <c r="P26" s="22"/>
      <c r="Q26" s="22"/>
      <c r="R26" s="22"/>
      <c r="S26" s="22"/>
      <c r="T26" s="22"/>
      <c r="U26" s="22"/>
    </row>
    <row r="27" spans="4:21" x14ac:dyDescent="0.25">
      <c r="D27" s="22"/>
      <c r="E27" s="22"/>
      <c r="F27" s="22"/>
      <c r="G27" s="22"/>
      <c r="H27" s="22"/>
      <c r="I27" s="22"/>
      <c r="J27" s="22"/>
      <c r="K27" s="22"/>
      <c r="L27" s="22"/>
      <c r="N27" s="22"/>
      <c r="O27" s="22"/>
      <c r="P27" s="22"/>
      <c r="Q27" s="22"/>
      <c r="R27" s="22"/>
      <c r="S27" s="22"/>
      <c r="T27" s="22"/>
      <c r="U27" s="22"/>
    </row>
    <row r="28" spans="4:21" x14ac:dyDescent="0.25">
      <c r="D28" s="22"/>
      <c r="E28" s="22"/>
      <c r="F28" s="22"/>
      <c r="G28" s="22"/>
      <c r="H28" s="22"/>
      <c r="I28" s="22"/>
      <c r="J28" s="22"/>
      <c r="K28" s="22"/>
      <c r="L28" s="22"/>
      <c r="N28" s="22"/>
      <c r="O28" s="22"/>
      <c r="P28" s="22"/>
      <c r="Q28" s="22"/>
      <c r="R28" s="22"/>
      <c r="S28" s="22"/>
      <c r="T28" s="22"/>
      <c r="U28" s="22"/>
    </row>
    <row r="29" spans="4:21" x14ac:dyDescent="0.25">
      <c r="D29" s="22"/>
      <c r="E29" s="22"/>
      <c r="F29" s="22"/>
      <c r="G29" s="22"/>
      <c r="H29" s="22"/>
      <c r="I29" s="22"/>
      <c r="J29" s="22"/>
      <c r="K29" s="22"/>
      <c r="L29" s="22"/>
      <c r="N29" s="22"/>
      <c r="O29" s="22"/>
      <c r="P29" s="22"/>
      <c r="Q29" s="22"/>
      <c r="R29" s="22"/>
      <c r="S29" s="22"/>
      <c r="T29" s="22"/>
      <c r="U29" s="22"/>
    </row>
    <row r="30" spans="4:21" x14ac:dyDescent="0.25">
      <c r="N30" s="22"/>
      <c r="O30" s="22"/>
      <c r="P30" s="22"/>
      <c r="Q30" s="22"/>
      <c r="R30" s="22"/>
      <c r="S30" s="22"/>
      <c r="T30" s="22"/>
      <c r="U30" s="22"/>
    </row>
    <row r="31" spans="4:21" x14ac:dyDescent="0.25">
      <c r="N31" s="22"/>
      <c r="O31" s="22"/>
      <c r="P31" s="22"/>
      <c r="Q31" s="22"/>
      <c r="R31" s="22"/>
      <c r="S31" s="22"/>
      <c r="T31" s="22"/>
      <c r="U31" s="22"/>
    </row>
    <row r="32" spans="4:21" x14ac:dyDescent="0.25">
      <c r="N32" s="22"/>
      <c r="O32" s="22"/>
      <c r="P32" s="22"/>
      <c r="Q32" s="22"/>
      <c r="R32" s="22"/>
      <c r="S32" s="22"/>
      <c r="T32" s="22"/>
      <c r="U32" s="22"/>
    </row>
    <row r="33" spans="2:21" x14ac:dyDescent="0.25">
      <c r="B33" s="17" t="s">
        <v>44</v>
      </c>
      <c r="C33" s="17" t="s">
        <v>46</v>
      </c>
      <c r="D33" s="17"/>
      <c r="E33" s="17" t="s">
        <v>49</v>
      </c>
      <c r="N33" s="22"/>
      <c r="O33" s="22"/>
      <c r="P33" s="22"/>
      <c r="Q33" s="22"/>
      <c r="R33" s="22"/>
      <c r="S33" s="22"/>
      <c r="T33" s="22"/>
      <c r="U33" s="22"/>
    </row>
    <row r="34" spans="2:21" x14ac:dyDescent="0.25">
      <c r="B34" s="18" t="s">
        <v>45</v>
      </c>
      <c r="C34" s="18">
        <v>53</v>
      </c>
      <c r="D34" s="18">
        <v>12</v>
      </c>
      <c r="E34" s="21">
        <f>C39</f>
        <v>0</v>
      </c>
      <c r="N34" s="22"/>
      <c r="O34" s="22"/>
      <c r="P34" s="22"/>
      <c r="Q34" s="22"/>
      <c r="R34" s="22"/>
      <c r="S34" s="22"/>
      <c r="T34" s="22"/>
      <c r="U34" s="22"/>
    </row>
    <row r="35" spans="2:21" x14ac:dyDescent="0.25">
      <c r="B35" s="25" t="s">
        <v>57</v>
      </c>
      <c r="C35" s="18">
        <v>53</v>
      </c>
      <c r="D35" s="18">
        <v>12</v>
      </c>
      <c r="E35" s="18"/>
      <c r="N35" s="22"/>
      <c r="O35" s="22"/>
      <c r="P35" s="22"/>
      <c r="Q35" s="22"/>
      <c r="R35" s="22"/>
      <c r="S35" s="22"/>
      <c r="T35" s="22"/>
      <c r="U35" s="22"/>
    </row>
    <row r="36" spans="2:21" ht="51" x14ac:dyDescent="0.25">
      <c r="B36" s="19" t="s">
        <v>47</v>
      </c>
      <c r="C36" s="18">
        <v>65</v>
      </c>
      <c r="D36" s="18"/>
      <c r="E36" s="18"/>
      <c r="N36" s="22"/>
      <c r="O36" s="22"/>
      <c r="P36" s="22"/>
      <c r="Q36" s="22"/>
      <c r="R36" s="22"/>
      <c r="S36" s="22"/>
      <c r="T36" s="22"/>
      <c r="U36" s="22"/>
    </row>
    <row r="37" spans="2:21" x14ac:dyDescent="0.25">
      <c r="N37" s="22"/>
      <c r="O37" s="22"/>
      <c r="P37" s="22"/>
      <c r="Q37" s="22"/>
      <c r="R37" s="22"/>
      <c r="S37" s="22"/>
      <c r="T37" s="22"/>
      <c r="U37" s="22"/>
    </row>
    <row r="38" spans="2:21" x14ac:dyDescent="0.25">
      <c r="E38" s="22"/>
      <c r="F38" s="22"/>
      <c r="G38" s="22"/>
      <c r="H38" s="22"/>
      <c r="I38" s="22"/>
      <c r="J38" s="22"/>
      <c r="K38" s="22"/>
      <c r="L38" s="22"/>
      <c r="N38" s="22"/>
      <c r="O38" s="22"/>
      <c r="P38" s="22"/>
      <c r="Q38" s="22"/>
      <c r="R38" s="22"/>
      <c r="S38" s="22"/>
      <c r="T38" s="22"/>
      <c r="U38" s="22"/>
    </row>
    <row r="39" spans="2:21" x14ac:dyDescent="0.25">
      <c r="D39" s="22"/>
      <c r="E39" s="22"/>
      <c r="F39" s="22"/>
      <c r="G39" s="22"/>
      <c r="H39" s="22"/>
      <c r="I39" s="22"/>
      <c r="J39" s="22"/>
      <c r="K39" s="22"/>
      <c r="L39" s="22"/>
      <c r="N39" s="22"/>
      <c r="O39" s="22"/>
      <c r="P39" s="22"/>
      <c r="Q39" s="22"/>
      <c r="R39" s="22"/>
      <c r="S39" s="22"/>
      <c r="T39" s="22"/>
      <c r="U39" s="22"/>
    </row>
    <row r="40" spans="2:21" x14ac:dyDescent="0.25">
      <c r="D40" s="22"/>
      <c r="E40" s="22"/>
      <c r="F40" s="22"/>
      <c r="G40" s="22"/>
      <c r="H40" s="22"/>
      <c r="I40" s="22"/>
      <c r="J40" s="22"/>
      <c r="K40" s="22"/>
      <c r="L40" s="22"/>
      <c r="N40" s="22"/>
      <c r="O40" s="22"/>
      <c r="P40" s="22"/>
      <c r="Q40" s="22"/>
      <c r="R40" s="22"/>
      <c r="S40" s="22"/>
      <c r="T40" s="22"/>
      <c r="U40" s="22"/>
    </row>
    <row r="41" spans="2:21" x14ac:dyDescent="0.25">
      <c r="D41" s="22"/>
      <c r="E41" s="22"/>
      <c r="F41" s="22"/>
      <c r="G41" s="22"/>
      <c r="H41" s="22"/>
      <c r="I41" s="22"/>
      <c r="J41" s="22"/>
      <c r="K41" s="22"/>
      <c r="L41" s="22"/>
      <c r="N41" s="22"/>
      <c r="O41" s="22"/>
      <c r="P41" s="22"/>
      <c r="Q41" s="22"/>
      <c r="R41" s="22"/>
      <c r="S41" s="22"/>
      <c r="T41" s="22"/>
      <c r="U41" s="22"/>
    </row>
    <row r="42" spans="2:21" x14ac:dyDescent="0.25">
      <c r="D42" s="22"/>
      <c r="E42" s="22"/>
      <c r="F42" s="22"/>
      <c r="G42" s="22"/>
      <c r="H42" s="22"/>
      <c r="I42" s="22"/>
      <c r="J42" s="22"/>
      <c r="K42" s="22"/>
      <c r="L42" s="22"/>
      <c r="N42" s="22"/>
      <c r="O42" s="22"/>
      <c r="P42" s="22"/>
      <c r="Q42" s="22"/>
      <c r="R42" s="22"/>
      <c r="S42" s="22"/>
      <c r="T42" s="22"/>
      <c r="U42" s="22"/>
    </row>
    <row r="43" spans="2:21" x14ac:dyDescent="0.25">
      <c r="D43" s="22"/>
      <c r="E43" s="22"/>
      <c r="F43" s="22"/>
      <c r="G43" s="22"/>
      <c r="H43" s="22"/>
      <c r="I43" s="22"/>
      <c r="J43" s="22"/>
      <c r="K43" s="22"/>
      <c r="L43" s="22"/>
      <c r="N43" s="22"/>
      <c r="O43" s="22"/>
      <c r="P43" s="22"/>
      <c r="Q43" s="22"/>
      <c r="R43" s="22"/>
      <c r="S43" s="22"/>
      <c r="T43" s="22"/>
      <c r="U43" s="22"/>
    </row>
    <row r="44" spans="2:21" x14ac:dyDescent="0.25">
      <c r="D44" s="22"/>
      <c r="E44" s="22"/>
      <c r="F44" s="22"/>
      <c r="G44" s="22"/>
      <c r="H44" s="22"/>
      <c r="I44" s="22"/>
      <c r="J44" s="22"/>
      <c r="K44" s="22"/>
      <c r="L44" s="22"/>
      <c r="N44" s="22"/>
      <c r="O44" s="22"/>
      <c r="P44" s="22"/>
      <c r="Q44" s="22"/>
      <c r="R44" s="22"/>
      <c r="S44" s="22"/>
      <c r="T44" s="22"/>
      <c r="U44" s="22"/>
    </row>
    <row r="45" spans="2:21" x14ac:dyDescent="0.25">
      <c r="D45" s="22"/>
      <c r="E45" s="22"/>
      <c r="F45" s="22"/>
      <c r="G45" s="22"/>
      <c r="H45" s="22"/>
      <c r="I45" s="22"/>
      <c r="J45" s="22"/>
      <c r="K45" s="22"/>
      <c r="L45" s="22"/>
      <c r="N45" s="22"/>
      <c r="O45" s="22"/>
      <c r="P45" s="22"/>
      <c r="Q45" s="22"/>
      <c r="R45" s="22"/>
      <c r="S45" s="22"/>
      <c r="T45" s="22"/>
      <c r="U45" s="22"/>
    </row>
    <row r="46" spans="2:21" x14ac:dyDescent="0.25">
      <c r="D46" s="22"/>
      <c r="E46" s="22"/>
      <c r="F46" s="22"/>
      <c r="G46" s="22"/>
      <c r="H46" s="22"/>
      <c r="I46" s="22"/>
      <c r="J46" s="22"/>
      <c r="K46" s="22"/>
      <c r="L46" s="22"/>
      <c r="N46" s="22"/>
      <c r="O46" s="22"/>
      <c r="P46" s="22"/>
      <c r="Q46" s="22"/>
      <c r="R46" s="22"/>
      <c r="S46" s="22"/>
      <c r="T46" s="22"/>
      <c r="U46" s="22"/>
    </row>
    <row r="47" spans="2:21" x14ac:dyDescent="0.25">
      <c r="D47" s="22"/>
      <c r="E47" s="22"/>
      <c r="F47" s="22"/>
      <c r="G47" s="22"/>
      <c r="H47" s="22"/>
      <c r="I47" s="22"/>
      <c r="J47" s="22"/>
      <c r="K47" s="22"/>
      <c r="L47" s="22"/>
      <c r="N47" s="22"/>
      <c r="O47" s="22"/>
      <c r="P47" s="22"/>
      <c r="Q47" s="22"/>
      <c r="R47" s="22"/>
      <c r="S47" s="22"/>
      <c r="T47" s="22"/>
      <c r="U47" s="22"/>
    </row>
    <row r="48" spans="2:21" x14ac:dyDescent="0.25">
      <c r="D48" s="22"/>
      <c r="E48" s="22"/>
      <c r="F48" s="22"/>
      <c r="G48" s="22"/>
      <c r="H48" s="22"/>
      <c r="I48" s="22"/>
      <c r="J48" s="22"/>
      <c r="K48" s="22"/>
      <c r="L48" s="22"/>
    </row>
    <row r="49" spans="2:21" x14ac:dyDescent="0.25">
      <c r="D49" s="22"/>
      <c r="E49" s="22"/>
      <c r="F49" s="22"/>
      <c r="G49" s="22"/>
      <c r="H49" s="22"/>
      <c r="I49" s="22"/>
      <c r="J49" s="22"/>
      <c r="K49" s="22"/>
      <c r="L49" s="22"/>
    </row>
    <row r="50" spans="2:21" x14ac:dyDescent="0.25">
      <c r="D50" s="22"/>
      <c r="E50" s="22"/>
      <c r="F50" s="22"/>
      <c r="G50" s="22"/>
      <c r="H50" s="22"/>
      <c r="I50" s="22"/>
      <c r="J50" s="22"/>
      <c r="K50" s="22"/>
      <c r="L50" s="22"/>
      <c r="P50" s="16" t="s">
        <v>19</v>
      </c>
      <c r="Q50" s="16" t="s">
        <v>38</v>
      </c>
      <c r="R50" s="16" t="s">
        <v>2</v>
      </c>
      <c r="S50" s="16" t="s">
        <v>18</v>
      </c>
      <c r="T50" s="16" t="s">
        <v>0</v>
      </c>
    </row>
    <row r="51" spans="2:21" x14ac:dyDescent="0.25">
      <c r="D51" s="22"/>
      <c r="E51" s="22"/>
      <c r="F51" s="22"/>
      <c r="G51" s="22"/>
      <c r="H51" s="22"/>
      <c r="I51" s="22"/>
      <c r="J51" s="22"/>
      <c r="K51" s="22"/>
      <c r="L51" s="22"/>
      <c r="O51" s="16" t="s">
        <v>71</v>
      </c>
      <c r="P51" s="16">
        <v>22.9</v>
      </c>
      <c r="Q51" s="16">
        <v>44.4</v>
      </c>
      <c r="R51" s="16">
        <v>9</v>
      </c>
      <c r="S51" s="16">
        <v>5.3</v>
      </c>
      <c r="T51" s="16">
        <v>14.2</v>
      </c>
    </row>
    <row r="52" spans="2:21" x14ac:dyDescent="0.25">
      <c r="D52" s="22"/>
      <c r="E52" s="22"/>
      <c r="F52" s="22"/>
      <c r="G52" s="22"/>
      <c r="H52" s="22"/>
      <c r="I52" s="22"/>
      <c r="J52" s="22"/>
      <c r="K52" s="22"/>
      <c r="L52" s="22"/>
      <c r="O52" s="16" t="s">
        <v>72</v>
      </c>
      <c r="P52" s="16">
        <v>23.4</v>
      </c>
      <c r="Q52" s="16">
        <v>51</v>
      </c>
      <c r="R52" s="16">
        <v>8.6999999999999993</v>
      </c>
      <c r="S52" s="16">
        <v>9.5</v>
      </c>
      <c r="T52" s="16">
        <v>15.1</v>
      </c>
    </row>
    <row r="53" spans="2:21" x14ac:dyDescent="0.25">
      <c r="D53" s="22"/>
      <c r="E53" s="22"/>
      <c r="F53" s="22"/>
      <c r="G53" s="22"/>
      <c r="H53" s="22"/>
      <c r="I53" s="22"/>
      <c r="J53" s="22"/>
      <c r="K53" s="22"/>
      <c r="L53" s="22"/>
      <c r="P53" s="16">
        <f>P52-P51</f>
        <v>0.5</v>
      </c>
      <c r="Q53" s="16">
        <f t="shared" ref="Q53:T53" si="0">Q52-Q51</f>
        <v>6.6000000000000014</v>
      </c>
      <c r="R53" s="16">
        <f t="shared" si="0"/>
        <v>-0.30000000000000071</v>
      </c>
      <c r="S53" s="16">
        <f t="shared" si="0"/>
        <v>4.2</v>
      </c>
      <c r="T53" s="16">
        <f>-(T52-T51)</f>
        <v>-0.90000000000000036</v>
      </c>
    </row>
    <row r="54" spans="2:21" x14ac:dyDescent="0.25">
      <c r="D54" s="22"/>
      <c r="E54" s="22"/>
      <c r="F54" s="22"/>
      <c r="G54" s="22"/>
      <c r="H54" s="22"/>
      <c r="I54" s="22"/>
      <c r="J54" s="22"/>
      <c r="K54" s="22"/>
      <c r="L54" s="22"/>
      <c r="O54" s="16" t="s">
        <v>73</v>
      </c>
      <c r="P54" s="16">
        <f>P53</f>
        <v>0.5</v>
      </c>
      <c r="Q54" s="16">
        <f>Q53</f>
        <v>6.6000000000000014</v>
      </c>
      <c r="S54" s="16">
        <f>S53</f>
        <v>4.2</v>
      </c>
      <c r="U54" s="16">
        <f>SUM(P54:T54)</f>
        <v>11.3</v>
      </c>
    </row>
    <row r="55" spans="2:21" x14ac:dyDescent="0.25">
      <c r="D55" s="22"/>
      <c r="E55" s="22"/>
      <c r="F55" s="22"/>
      <c r="G55" s="22"/>
      <c r="H55" s="22"/>
      <c r="I55" s="22"/>
      <c r="J55" s="22"/>
      <c r="K55" s="22"/>
      <c r="L55" s="22"/>
      <c r="O55" s="16" t="s">
        <v>74</v>
      </c>
      <c r="R55" s="16">
        <f>R53</f>
        <v>-0.30000000000000071</v>
      </c>
      <c r="T55" s="16">
        <f>T53</f>
        <v>-0.90000000000000036</v>
      </c>
      <c r="U55" s="16">
        <f>-SUM(P55:T55)</f>
        <v>1.2000000000000011</v>
      </c>
    </row>
    <row r="56" spans="2:21" x14ac:dyDescent="0.25">
      <c r="D56" s="22"/>
      <c r="E56" s="22"/>
      <c r="F56" s="22"/>
      <c r="G56" s="22"/>
      <c r="H56" s="22"/>
      <c r="I56" s="22"/>
      <c r="J56" s="22"/>
      <c r="K56" s="22"/>
      <c r="L56" s="22"/>
      <c r="U56" s="16">
        <f>U54/U55</f>
        <v>9.416666666666659</v>
      </c>
    </row>
    <row r="57" spans="2:21" x14ac:dyDescent="0.25">
      <c r="D57" s="22"/>
      <c r="E57" s="22"/>
      <c r="F57" s="22"/>
      <c r="G57" s="22"/>
      <c r="H57" s="22"/>
      <c r="I57" s="22"/>
      <c r="J57" s="22"/>
      <c r="K57" s="22"/>
      <c r="L57" s="22"/>
    </row>
    <row r="61" spans="2:21" x14ac:dyDescent="0.25">
      <c r="B61" s="17" t="s">
        <v>44</v>
      </c>
      <c r="C61" s="17" t="s">
        <v>46</v>
      </c>
      <c r="D61" s="17"/>
      <c r="E61" s="17" t="s">
        <v>49</v>
      </c>
    </row>
    <row r="62" spans="2:21" x14ac:dyDescent="0.25">
      <c r="B62" s="25" t="s">
        <v>57</v>
      </c>
      <c r="C62" s="18">
        <v>53</v>
      </c>
      <c r="D62" s="18">
        <v>12</v>
      </c>
      <c r="E62" s="18"/>
    </row>
    <row r="63" spans="2:21" ht="51" x14ac:dyDescent="0.25">
      <c r="B63" s="19" t="s">
        <v>47</v>
      </c>
      <c r="C63" s="18">
        <v>65</v>
      </c>
      <c r="D63" s="18"/>
      <c r="E63" s="18"/>
    </row>
    <row r="65" spans="4:12" x14ac:dyDescent="0.25">
      <c r="E65" s="22"/>
    </row>
    <row r="66" spans="4:12" x14ac:dyDescent="0.25">
      <c r="D66" s="22"/>
      <c r="E66" s="22"/>
      <c r="F66" s="22"/>
      <c r="G66" s="22"/>
      <c r="H66" s="22"/>
      <c r="I66" s="22"/>
      <c r="J66" s="22"/>
      <c r="K66" s="22"/>
      <c r="L66" s="22"/>
    </row>
    <row r="67" spans="4:12" x14ac:dyDescent="0.25">
      <c r="D67" s="22"/>
      <c r="E67" s="22"/>
      <c r="F67" s="22"/>
      <c r="G67" s="22"/>
      <c r="H67" s="22"/>
      <c r="I67" s="22"/>
      <c r="J67" s="22"/>
      <c r="K67" s="22"/>
      <c r="L67" s="22"/>
    </row>
    <row r="68" spans="4:12" x14ac:dyDescent="0.25">
      <c r="D68" s="22"/>
      <c r="E68" s="22"/>
      <c r="F68" s="22"/>
      <c r="G68" s="22"/>
      <c r="H68" s="22"/>
      <c r="I68" s="22"/>
      <c r="J68" s="22"/>
      <c r="K68" s="22"/>
      <c r="L68" s="22"/>
    </row>
    <row r="69" spans="4:12" x14ac:dyDescent="0.25">
      <c r="D69" s="22"/>
      <c r="E69" s="22"/>
      <c r="F69" s="22"/>
      <c r="G69" s="22"/>
      <c r="H69" s="22"/>
      <c r="I69" s="22"/>
      <c r="J69" s="22"/>
      <c r="K69" s="22"/>
      <c r="L69" s="22"/>
    </row>
    <row r="70" spans="4:12" x14ac:dyDescent="0.25">
      <c r="D70" s="22"/>
      <c r="E70" s="22"/>
      <c r="F70" s="22"/>
      <c r="G70" s="22"/>
      <c r="H70" s="22"/>
      <c r="I70" s="22"/>
      <c r="J70" s="22"/>
      <c r="K70" s="22"/>
      <c r="L70" s="22"/>
    </row>
    <row r="71" spans="4:12" x14ac:dyDescent="0.25">
      <c r="D71" s="22"/>
      <c r="E71" s="22"/>
      <c r="F71" s="22"/>
      <c r="G71" s="22"/>
      <c r="H71" s="22"/>
      <c r="I71" s="22"/>
      <c r="J71" s="22"/>
      <c r="K71" s="22"/>
      <c r="L71" s="22"/>
    </row>
    <row r="72" spans="4:12" x14ac:dyDescent="0.25">
      <c r="D72" s="22"/>
      <c r="E72" s="22"/>
      <c r="F72" s="22"/>
      <c r="G72" s="22"/>
      <c r="H72" s="22"/>
      <c r="I72" s="22"/>
      <c r="J72" s="22"/>
      <c r="K72" s="22"/>
      <c r="L72" s="22"/>
    </row>
    <row r="73" spans="4:12" x14ac:dyDescent="0.25">
      <c r="D73" s="22"/>
      <c r="E73" s="22"/>
      <c r="F73" s="22"/>
      <c r="G73" s="22"/>
      <c r="H73" s="22"/>
      <c r="I73" s="22"/>
      <c r="J73" s="22"/>
      <c r="K73" s="22"/>
      <c r="L73" s="22"/>
    </row>
    <row r="74" spans="4:12" x14ac:dyDescent="0.25">
      <c r="D74" s="22"/>
      <c r="E74" s="22"/>
      <c r="F74" s="22"/>
      <c r="G74" s="22"/>
      <c r="H74" s="22"/>
      <c r="I74" s="22"/>
      <c r="J74" s="22"/>
      <c r="K74" s="22"/>
      <c r="L74" s="22"/>
    </row>
    <row r="75" spans="4:12" x14ac:dyDescent="0.25">
      <c r="D75" s="22"/>
      <c r="E75" s="22"/>
      <c r="F75" s="22"/>
      <c r="G75" s="22"/>
      <c r="H75" s="22"/>
      <c r="I75" s="22"/>
      <c r="J75" s="22"/>
      <c r="K75" s="22"/>
      <c r="L75" s="22"/>
    </row>
    <row r="76" spans="4:12" x14ac:dyDescent="0.25">
      <c r="D76" s="22"/>
      <c r="E76" s="22"/>
      <c r="F76" s="22"/>
      <c r="G76" s="22"/>
      <c r="H76" s="22"/>
      <c r="I76" s="22"/>
      <c r="J76" s="22"/>
      <c r="K76" s="22"/>
      <c r="L76" s="22"/>
    </row>
    <row r="77" spans="4:12" x14ac:dyDescent="0.25">
      <c r="D77" s="22"/>
      <c r="E77" s="22"/>
      <c r="F77" s="22"/>
      <c r="G77" s="22"/>
      <c r="H77" s="22"/>
      <c r="I77" s="22"/>
      <c r="J77" s="22"/>
      <c r="K77" s="22"/>
      <c r="L77" s="22"/>
    </row>
    <row r="78" spans="4:12" x14ac:dyDescent="0.25">
      <c r="D78" s="22"/>
      <c r="E78" s="22"/>
      <c r="F78" s="22"/>
      <c r="G78" s="22"/>
      <c r="H78" s="22"/>
      <c r="I78" s="22"/>
      <c r="J78" s="22"/>
      <c r="K78" s="22"/>
      <c r="L78" s="22"/>
    </row>
    <row r="79" spans="4:12" x14ac:dyDescent="0.25">
      <c r="D79" s="22"/>
      <c r="E79" s="22"/>
      <c r="F79" s="22"/>
      <c r="G79" s="22"/>
      <c r="H79" s="22"/>
      <c r="I79" s="22"/>
      <c r="J79" s="22"/>
      <c r="K79" s="22"/>
      <c r="L79" s="22"/>
    </row>
    <row r="80" spans="4:12" x14ac:dyDescent="0.25">
      <c r="D80" s="22"/>
      <c r="E80" s="22"/>
      <c r="F80" s="22"/>
      <c r="G80" s="22"/>
      <c r="H80" s="22"/>
      <c r="I80" s="22"/>
      <c r="J80" s="22"/>
      <c r="K80" s="22"/>
      <c r="L80" s="22"/>
    </row>
    <row r="81" spans="4:12" x14ac:dyDescent="0.25">
      <c r="D81" s="22"/>
      <c r="E81" s="22"/>
      <c r="F81" s="22"/>
      <c r="G81" s="22"/>
      <c r="H81" s="22"/>
      <c r="I81" s="22"/>
      <c r="J81" s="22"/>
      <c r="K81" s="22"/>
      <c r="L81" s="22"/>
    </row>
    <row r="82" spans="4:12" x14ac:dyDescent="0.25">
      <c r="D82" s="22"/>
      <c r="E82" s="22"/>
      <c r="F82" s="22"/>
      <c r="G82" s="22"/>
      <c r="H82" s="22"/>
      <c r="I82" s="22"/>
      <c r="J82" s="22"/>
      <c r="K82" s="22"/>
      <c r="L82" s="22"/>
    </row>
    <row r="83" spans="4:12" x14ac:dyDescent="0.25">
      <c r="D83" s="22"/>
      <c r="E83" s="22"/>
      <c r="F83" s="22"/>
      <c r="G83" s="22"/>
      <c r="H83" s="22"/>
      <c r="I83" s="22"/>
      <c r="J83" s="22"/>
      <c r="K83" s="22"/>
      <c r="L83" s="22"/>
    </row>
    <row r="84" spans="4:12" x14ac:dyDescent="0.25">
      <c r="D84" s="22"/>
      <c r="E84" s="22"/>
      <c r="F84" s="22"/>
      <c r="G84" s="22"/>
      <c r="H84" s="22"/>
      <c r="I84" s="22"/>
      <c r="J84" s="22"/>
      <c r="K84" s="22"/>
      <c r="L84" s="22"/>
    </row>
    <row r="85" spans="4:12" x14ac:dyDescent="0.25">
      <c r="F85" s="22"/>
      <c r="G85" s="22"/>
      <c r="H85" s="22"/>
      <c r="I85" s="22"/>
      <c r="J85" s="22"/>
      <c r="K85" s="22"/>
      <c r="L85" s="22"/>
    </row>
  </sheetData>
  <sortState xmlns:xlrd2="http://schemas.microsoft.com/office/spreadsheetml/2017/richdata2" ref="M9:O12">
    <sortCondition ref="M9:M12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76345-0FE6-4516-95BD-AED17F3E26C2}">
  <dimension ref="B15:O29"/>
  <sheetViews>
    <sheetView workbookViewId="0">
      <selection activeCell="O37" sqref="O37"/>
    </sheetView>
  </sheetViews>
  <sheetFormatPr defaultRowHeight="15" x14ac:dyDescent="0.25"/>
  <sheetData>
    <row r="15" spans="10:12" x14ac:dyDescent="0.25">
      <c r="J15" s="32" t="s">
        <v>70</v>
      </c>
      <c r="K15" s="29" t="s">
        <v>69</v>
      </c>
      <c r="L15" s="29" t="s">
        <v>68</v>
      </c>
    </row>
    <row r="16" spans="10:12" x14ac:dyDescent="0.25">
      <c r="J16" s="31" t="s">
        <v>67</v>
      </c>
      <c r="K16" s="30" t="s">
        <v>66</v>
      </c>
      <c r="L16" s="30" t="s">
        <v>65</v>
      </c>
    </row>
    <row r="22" spans="2:15" x14ac:dyDescent="0.25">
      <c r="B22" s="29" t="s">
        <v>64</v>
      </c>
      <c r="C22" s="29" t="s">
        <v>8</v>
      </c>
      <c r="D22" s="29" t="s">
        <v>11</v>
      </c>
      <c r="E22" s="29" t="s">
        <v>41</v>
      </c>
      <c r="F22" s="29" t="s">
        <v>14</v>
      </c>
      <c r="G22" s="29" t="s">
        <v>40</v>
      </c>
      <c r="H22" s="29" t="s">
        <v>12</v>
      </c>
      <c r="I22" s="29" t="s">
        <v>13</v>
      </c>
      <c r="J22" s="29" t="s">
        <v>39</v>
      </c>
      <c r="K22" s="29" t="s">
        <v>9</v>
      </c>
      <c r="L22" s="29" t="s">
        <v>10</v>
      </c>
      <c r="M22" s="29" t="s">
        <v>7</v>
      </c>
      <c r="N22" s="29" t="s">
        <v>15</v>
      </c>
      <c r="O22" s="29" t="s">
        <v>38</v>
      </c>
    </row>
    <row r="23" spans="2:15" x14ac:dyDescent="0.25">
      <c r="B23" s="30" t="s">
        <v>63</v>
      </c>
      <c r="C23" s="30">
        <v>38.133333333333297</v>
      </c>
      <c r="D23" s="30">
        <v>6</v>
      </c>
      <c r="E23" s="30">
        <v>13</v>
      </c>
      <c r="F23" s="30">
        <v>0.46200000000000002</v>
      </c>
      <c r="G23" s="30">
        <v>2</v>
      </c>
      <c r="H23" s="30">
        <v>6</v>
      </c>
      <c r="I23" s="30">
        <v>0.33299999999999902</v>
      </c>
      <c r="J23" s="30">
        <v>0</v>
      </c>
      <c r="K23" s="30">
        <v>0</v>
      </c>
      <c r="L23" s="30">
        <v>0</v>
      </c>
      <c r="M23" s="30">
        <v>0</v>
      </c>
      <c r="N23" s="30">
        <v>6</v>
      </c>
      <c r="O23" s="30">
        <v>6</v>
      </c>
    </row>
    <row r="25" spans="2:15" x14ac:dyDescent="0.25">
      <c r="B25" s="29" t="s">
        <v>19</v>
      </c>
      <c r="C25" s="29" t="s">
        <v>0</v>
      </c>
      <c r="D25" s="29" t="s">
        <v>2</v>
      </c>
      <c r="E25" s="29" t="s">
        <v>18</v>
      </c>
      <c r="F25" s="29" t="s">
        <v>17</v>
      </c>
      <c r="G25" s="29" t="s">
        <v>5</v>
      </c>
      <c r="H25" s="29" t="s">
        <v>37</v>
      </c>
      <c r="I25" s="29" t="s">
        <v>36</v>
      </c>
      <c r="J25" s="29" t="s">
        <v>3</v>
      </c>
      <c r="K25" s="29" t="s">
        <v>16</v>
      </c>
      <c r="L25" s="29" t="s">
        <v>1</v>
      </c>
    </row>
    <row r="26" spans="2:15" x14ac:dyDescent="0.25">
      <c r="B26" s="30">
        <v>10</v>
      </c>
      <c r="C26" s="30">
        <v>5</v>
      </c>
      <c r="D26" s="30">
        <v>6</v>
      </c>
      <c r="E26" s="30">
        <v>0</v>
      </c>
      <c r="F26" s="30">
        <v>1</v>
      </c>
      <c r="G26" s="30">
        <v>5</v>
      </c>
      <c r="H26" s="30">
        <v>1</v>
      </c>
      <c r="I26" s="30">
        <v>14</v>
      </c>
      <c r="J26" s="30">
        <v>41</v>
      </c>
      <c r="K26" s="30">
        <v>1</v>
      </c>
      <c r="L26" s="30">
        <v>0</v>
      </c>
    </row>
    <row r="28" spans="2:15" x14ac:dyDescent="0.25">
      <c r="B28" s="29" t="s">
        <v>62</v>
      </c>
      <c r="C28" s="29" t="s">
        <v>61</v>
      </c>
    </row>
    <row r="29" spans="2:15" x14ac:dyDescent="0.25">
      <c r="B29">
        <v>2019</v>
      </c>
      <c r="C29" t="s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 Results 20210330a</vt:lpstr>
      <vt:lpstr>Results 20210330a</vt:lpstr>
      <vt:lpstr>DAT205_Output_Pred_RFM_Predicti</vt:lpstr>
      <vt:lpstr>Player Replacement</vt:lpstr>
      <vt:lpstr>Prediction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2015-06-05T18:17:20Z</dcterms:created>
  <dcterms:modified xsi:type="dcterms:W3CDTF">2021-04-11T06:30:30Z</dcterms:modified>
</cp:coreProperties>
</file>