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nillegoth/Desktop/"/>
    </mc:Choice>
  </mc:AlternateContent>
  <xr:revisionPtr revIDLastSave="0" documentId="13_ncr:1_{66EDE65C-F0AD-1D43-80D7-BBAFE1953EDA}" xr6:coauthVersionLast="43" xr6:coauthVersionMax="43" xr10:uidLastSave="{00000000-0000-0000-0000-000000000000}"/>
  <bookViews>
    <workbookView xWindow="2140" yWindow="12780" windowWidth="28800" windowHeight="16540" xr2:uid="{41BA3541-9DC9-5C4F-BE3E-274F66FA9D6B}"/>
  </bookViews>
  <sheets>
    <sheet name="House Doctor " sheetId="4" r:id="rId1"/>
    <sheet name="Naga" sheetId="7" r:id="rId2"/>
    <sheet name="Meraki" sheetId="6" r:id="rId3"/>
    <sheet name="Specktrum " sheetId="5" r:id="rId4"/>
    <sheet name="Photomoode" sheetId="8" r:id="rId5"/>
    <sheet name="Inkøb &amp; salg priser" sheetId="1" r:id="rId6"/>
    <sheet name="Googla adwords" sheetId="2" r:id="rId7"/>
    <sheet name="Meraki 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5" l="1"/>
  <c r="E3" i="7" l="1"/>
  <c r="J3" i="7" s="1"/>
  <c r="I3" i="7"/>
  <c r="K3" i="7"/>
  <c r="L3" i="7"/>
  <c r="L2" i="7"/>
  <c r="K2" i="7"/>
  <c r="J2" i="7"/>
  <c r="I2" i="7"/>
  <c r="E2" i="7"/>
  <c r="L3" i="4" l="1"/>
  <c r="L4" i="4"/>
  <c r="L5" i="4"/>
  <c r="L6" i="4"/>
  <c r="L7" i="4"/>
  <c r="L8" i="4"/>
  <c r="L9" i="4"/>
  <c r="L11" i="4"/>
  <c r="L12" i="4"/>
  <c r="L13" i="4"/>
  <c r="L14" i="4"/>
  <c r="L15" i="4"/>
  <c r="L16" i="4"/>
  <c r="L17" i="4"/>
  <c r="L18" i="4"/>
  <c r="L19" i="4"/>
  <c r="L20" i="4"/>
  <c r="L21" i="4"/>
  <c r="L22" i="4"/>
  <c r="L2" i="4"/>
  <c r="K3" i="4"/>
  <c r="K4" i="4"/>
  <c r="K5" i="4"/>
  <c r="K6" i="4"/>
  <c r="K7" i="4"/>
  <c r="K8" i="4"/>
  <c r="K9" i="4"/>
  <c r="K11" i="4"/>
  <c r="K12" i="4"/>
  <c r="K13" i="4"/>
  <c r="K14" i="4"/>
  <c r="K16" i="4"/>
  <c r="K17" i="4"/>
  <c r="K18" i="4"/>
  <c r="K19" i="4"/>
  <c r="K20" i="4"/>
  <c r="K21" i="4"/>
  <c r="K22" i="4"/>
  <c r="K2" i="4"/>
  <c r="J3" i="4"/>
  <c r="J4" i="4"/>
  <c r="J5" i="4"/>
  <c r="J6" i="4"/>
  <c r="J7" i="4"/>
  <c r="J8" i="4"/>
  <c r="J9" i="4"/>
  <c r="J11" i="4"/>
  <c r="J12" i="4"/>
  <c r="J13" i="4"/>
  <c r="J14" i="4"/>
  <c r="J16" i="4"/>
  <c r="J17" i="4"/>
  <c r="J18" i="4"/>
  <c r="J19" i="4"/>
  <c r="J20" i="4"/>
  <c r="J21" i="4"/>
  <c r="J22" i="4"/>
  <c r="J2" i="4"/>
  <c r="I3" i="4"/>
  <c r="I4" i="4"/>
  <c r="I5" i="4"/>
  <c r="I6" i="4"/>
  <c r="I7" i="4"/>
  <c r="I8" i="4"/>
  <c r="I9" i="4"/>
  <c r="I11" i="4"/>
  <c r="I12" i="4"/>
  <c r="I13" i="4"/>
  <c r="I14" i="4"/>
  <c r="I16" i="4"/>
  <c r="I17" i="4"/>
  <c r="I18" i="4"/>
  <c r="I19" i="4"/>
  <c r="I20" i="4"/>
  <c r="I21" i="4"/>
  <c r="I22" i="4"/>
  <c r="I2" i="4"/>
  <c r="E4" i="4"/>
  <c r="E3" i="4"/>
  <c r="E5" i="4"/>
  <c r="E6" i="4"/>
  <c r="E7" i="4"/>
  <c r="E8" i="4"/>
  <c r="E9" i="4"/>
  <c r="E10" i="4"/>
  <c r="K10" i="4" s="1"/>
  <c r="E11" i="4"/>
  <c r="E12" i="4"/>
  <c r="E13" i="4"/>
  <c r="E14" i="4"/>
  <c r="E15" i="4"/>
  <c r="K15" i="4" s="1"/>
  <c r="E16" i="4"/>
  <c r="E17" i="4"/>
  <c r="E18" i="4"/>
  <c r="E19" i="4"/>
  <c r="E20" i="4"/>
  <c r="E21" i="4"/>
  <c r="E2" i="4"/>
  <c r="L10" i="4" l="1"/>
  <c r="I10" i="4"/>
  <c r="J10" i="4"/>
  <c r="I15" i="4"/>
  <c r="J15" i="4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0" i="1"/>
  <c r="H28" i="1"/>
  <c r="I28" i="1"/>
  <c r="J28" i="1"/>
  <c r="K28" i="1"/>
  <c r="H57" i="1" l="1"/>
  <c r="I57" i="1"/>
  <c r="J57" i="1"/>
  <c r="K57" i="1"/>
  <c r="H58" i="1"/>
  <c r="I58" i="1"/>
  <c r="J58" i="1"/>
  <c r="K58" i="1"/>
  <c r="H59" i="1"/>
  <c r="I59" i="1"/>
  <c r="J59" i="1"/>
  <c r="K59" i="1"/>
  <c r="K56" i="1"/>
  <c r="J56" i="1"/>
  <c r="I56" i="1"/>
  <c r="H56" i="1"/>
  <c r="K14" i="1" l="1"/>
  <c r="K20" i="1"/>
  <c r="K21" i="1"/>
  <c r="K23" i="1"/>
  <c r="K24" i="1"/>
  <c r="K26" i="1"/>
  <c r="K27" i="1"/>
  <c r="K30" i="1"/>
  <c r="K31" i="1"/>
  <c r="K34" i="1"/>
  <c r="K13" i="1"/>
  <c r="H21" i="1" l="1"/>
  <c r="I21" i="1"/>
  <c r="J21" i="1"/>
  <c r="H23" i="1"/>
  <c r="I23" i="1"/>
  <c r="J23" i="1"/>
  <c r="H24" i="1"/>
  <c r="I24" i="1"/>
  <c r="J24" i="1"/>
  <c r="H26" i="1"/>
  <c r="I26" i="1"/>
  <c r="J26" i="1"/>
  <c r="H27" i="1"/>
  <c r="I27" i="1"/>
  <c r="J27" i="1"/>
  <c r="H30" i="1"/>
  <c r="I30" i="1"/>
  <c r="J30" i="1"/>
  <c r="H31" i="1"/>
  <c r="I31" i="1"/>
  <c r="J31" i="1"/>
  <c r="H34" i="1"/>
  <c r="I34" i="1"/>
  <c r="J34" i="1"/>
  <c r="J20" i="1"/>
  <c r="I20" i="1"/>
  <c r="H20" i="1"/>
  <c r="J14" i="1" l="1"/>
  <c r="I14" i="1"/>
  <c r="H14" i="1"/>
  <c r="J13" i="1"/>
  <c r="I13" i="1"/>
  <c r="H13" i="1"/>
</calcChain>
</file>

<file path=xl/sharedStrings.xml><?xml version="1.0" encoding="utf-8"?>
<sst xmlns="http://schemas.openxmlformats.org/spreadsheetml/2006/main" count="193" uniqueCount="144">
  <si>
    <t>Planter gard</t>
  </si>
  <si>
    <t xml:space="preserve">Sæbedispenser cemnt </t>
  </si>
  <si>
    <t>Varenavn</t>
  </si>
  <si>
    <t>Varenummer</t>
  </si>
  <si>
    <t>Kolli</t>
  </si>
  <si>
    <t xml:space="preserve">Salgspris </t>
  </si>
  <si>
    <t>TJ0100</t>
  </si>
  <si>
    <t xml:space="preserve">Tandbørsteholder </t>
  </si>
  <si>
    <t>TH0101</t>
  </si>
  <si>
    <t>Toiletbørste, cemnt, stål/fibercement</t>
  </si>
  <si>
    <t>TJ0103</t>
  </si>
  <si>
    <t>Tallerken, Nord, Blå/grøn</t>
  </si>
  <si>
    <t>CH0961</t>
  </si>
  <si>
    <t>MKHC100</t>
  </si>
  <si>
    <t>20% rabat</t>
  </si>
  <si>
    <t xml:space="preserve">25% rabat </t>
  </si>
  <si>
    <t>30% rabat</t>
  </si>
  <si>
    <t>Meraki opvaskemiddel 500 ml</t>
  </si>
  <si>
    <t>Meraki håndsæbe Cotton Haze, 500 ml</t>
  </si>
  <si>
    <t>MKHC110</t>
  </si>
  <si>
    <t>House doctor</t>
  </si>
  <si>
    <t>Meraki</t>
  </si>
  <si>
    <t>meraki håndsæbe</t>
  </si>
  <si>
    <t>meraki opvaskemiddel</t>
  </si>
  <si>
    <t>flow vase</t>
  </si>
  <si>
    <t>specktrum spejl</t>
  </si>
  <si>
    <t>Specktrum vase</t>
  </si>
  <si>
    <t xml:space="preserve">Popcornmaskine: </t>
  </si>
  <si>
    <t>glamparty</t>
  </si>
  <si>
    <t>Slush puppie</t>
  </si>
  <si>
    <t xml:space="preserve">festmedgæst </t>
  </si>
  <si>
    <t>festing</t>
  </si>
  <si>
    <t xml:space="preserve">Candyfloss maskine </t>
  </si>
  <si>
    <t xml:space="preserve">røgmaskine </t>
  </si>
  <si>
    <t xml:space="preserve">milshakemaskine </t>
  </si>
  <si>
    <t xml:space="preserve">Gadeskilt </t>
  </si>
  <si>
    <t>suppegryde</t>
  </si>
  <si>
    <t xml:space="preserve">9 m2 husleje </t>
  </si>
  <si>
    <t xml:space="preserve">Hot Dog Grill </t>
  </si>
  <si>
    <t>øltårn</t>
  </si>
  <si>
    <t xml:space="preserve">køledispensar </t>
  </si>
  <si>
    <t>saftkøler</t>
  </si>
  <si>
    <t xml:space="preserve">Specktrum </t>
  </si>
  <si>
    <t xml:space="preserve">Flow vase </t>
  </si>
  <si>
    <t>The Boddy vase</t>
  </si>
  <si>
    <t xml:space="preserve">Scarlett vase </t>
  </si>
  <si>
    <t>Harlequin spejl</t>
  </si>
  <si>
    <t>Shade Mirror spejl</t>
  </si>
  <si>
    <t>Handwoden Wool Rug 80 x 140</t>
  </si>
  <si>
    <t>Pendant lamp</t>
  </si>
  <si>
    <t xml:space="preserve">Ib laursen </t>
  </si>
  <si>
    <t xml:space="preserve">Hylde m/ kanter UNIKA </t>
  </si>
  <si>
    <t xml:space="preserve">Hylde m kanter UNIKA </t>
  </si>
  <si>
    <t xml:space="preserve">Spejl t/ væg Brooklyn </t>
  </si>
  <si>
    <t>3186-25</t>
  </si>
  <si>
    <t>Knagerækkre m/ 5 brorørup knagr</t>
  </si>
  <si>
    <t>5264-16</t>
  </si>
  <si>
    <t>5264-14</t>
  </si>
  <si>
    <t>Photomood - Plakat er</t>
  </si>
  <si>
    <t xml:space="preserve">30 x 40 </t>
  </si>
  <si>
    <t>50 x 70</t>
  </si>
  <si>
    <t>70 x 110</t>
  </si>
  <si>
    <t xml:space="preserve">Indkøb ex. Moms men inkl. fragt </t>
  </si>
  <si>
    <t>20 x 30</t>
  </si>
  <si>
    <t xml:space="preserve">Vaser </t>
  </si>
  <si>
    <t>Spejle</t>
  </si>
  <si>
    <t>Tæpper</t>
  </si>
  <si>
    <t>Lamper</t>
  </si>
  <si>
    <t>Service</t>
  </si>
  <si>
    <t xml:space="preserve">Specktra Drikkeglas Høj </t>
  </si>
  <si>
    <t xml:space="preserve">Simplicity Oval Spejl </t>
  </si>
  <si>
    <t>Puder</t>
  </si>
  <si>
    <t>Dayona puder</t>
  </si>
  <si>
    <t xml:space="preserve">Floor Ball lampe </t>
  </si>
  <si>
    <t>Specktra drikkeglas lav</t>
  </si>
  <si>
    <t>Specktra vinglas</t>
  </si>
  <si>
    <t>Silk Velvet</t>
  </si>
  <si>
    <t>Super Nova</t>
  </si>
  <si>
    <t>Roaring vase cylinder</t>
  </si>
  <si>
    <t>Roaring vase stacked</t>
  </si>
  <si>
    <t>Indkøb ex. Moms</t>
  </si>
  <si>
    <t>Avance</t>
  </si>
  <si>
    <t>Stainer, Alir, Brass finish</t>
  </si>
  <si>
    <t>Bl0803</t>
  </si>
  <si>
    <t xml:space="preserve">Measuring cup, alir, Brass finish </t>
  </si>
  <si>
    <t>vl0802</t>
  </si>
  <si>
    <t xml:space="preserve">Tumbler, Cement </t>
  </si>
  <si>
    <t>tj0101</t>
  </si>
  <si>
    <t xml:space="preserve">Make-up removal wipes </t>
  </si>
  <si>
    <t>mkrd020</t>
  </si>
  <si>
    <t>Wall bracket, Supply, Brushe, brass</t>
  </si>
  <si>
    <t>mkpj0101</t>
  </si>
  <si>
    <t>Refreshi wipes</t>
  </si>
  <si>
    <t>mkrd030</t>
  </si>
  <si>
    <t>mkas111</t>
  </si>
  <si>
    <t>Hand soap, Linen Dew</t>
  </si>
  <si>
    <t>Body Wash, Linen dew</t>
  </si>
  <si>
    <t>mkas 221</t>
  </si>
  <si>
    <t>Body lotion, Linen dew</t>
  </si>
  <si>
    <t>mkas231</t>
  </si>
  <si>
    <t>mkas 112</t>
  </si>
  <si>
    <t xml:space="preserve">Hand soap, Silky mist </t>
  </si>
  <si>
    <t>Body was, Nothern dawn</t>
  </si>
  <si>
    <t>mkas220</t>
  </si>
  <si>
    <t xml:space="preserve">Tong, Ice </t>
  </si>
  <si>
    <t>sp0760</t>
  </si>
  <si>
    <t xml:space="preserve">Lamp Bowl, Gunmetal </t>
  </si>
  <si>
    <t>cb0964</t>
  </si>
  <si>
    <t>Ice/wine buvket, Alir Brass finish</t>
  </si>
  <si>
    <t>bl0801</t>
  </si>
  <si>
    <t>mkhc110</t>
  </si>
  <si>
    <t>winecool, chamtup</t>
  </si>
  <si>
    <t>hp0802</t>
  </si>
  <si>
    <t xml:space="preserve">Shelf, Marble, white marble </t>
  </si>
  <si>
    <t>sa0900</t>
  </si>
  <si>
    <t>Mirror, Loop, Brass</t>
  </si>
  <si>
    <t>p,0152</t>
  </si>
  <si>
    <t>pm0811</t>
  </si>
  <si>
    <t>Lamp, Mulecular, Black/Brass</t>
  </si>
  <si>
    <t>Milk jar, Pot, grey</t>
  </si>
  <si>
    <t>lh0706</t>
  </si>
  <si>
    <t>Coffee pot, Pot, grey</t>
  </si>
  <si>
    <t>lh0700</t>
  </si>
  <si>
    <t>Milk jar, Pot, Black</t>
  </si>
  <si>
    <t>lh0607</t>
  </si>
  <si>
    <t xml:space="preserve">Coffee pot, POT </t>
  </si>
  <si>
    <t>lh0602</t>
  </si>
  <si>
    <t>Plate, Nord, Blue/Green</t>
  </si>
  <si>
    <t>ch0951</t>
  </si>
  <si>
    <t>ch0961</t>
  </si>
  <si>
    <t>Hand soap, Cotton haze</t>
  </si>
  <si>
    <t xml:space="preserve">Hand cream, silky mist </t>
  </si>
  <si>
    <t>mkas42</t>
  </si>
  <si>
    <t xml:space="preserve">Clean dishes, sand dunes </t>
  </si>
  <si>
    <t>mkhc100</t>
  </si>
  <si>
    <t xml:space="preserve">Salgspris ex. Moms </t>
  </si>
  <si>
    <t>Spejl Loom, Messing</t>
  </si>
  <si>
    <t xml:space="preserve">Hexagon board, rose </t>
  </si>
  <si>
    <t>Hexagon glass mirror 42 cm.</t>
  </si>
  <si>
    <t>Square Candle holder</t>
  </si>
  <si>
    <t>21 x 29,7</t>
  </si>
  <si>
    <t>30x 40</t>
  </si>
  <si>
    <t>50x70</t>
  </si>
  <si>
    <t>70x100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</si>
</sst>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kr.&quot;;[Red]\-#,##0\ &quot;kr.&quot;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 (Teks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6" fontId="0" fillId="0" borderId="0" xfId="0" applyNumberFormat="1"/>
    <xf numFmtId="0" fontId="1" fillId="0" borderId="0" xfId="0" applyFont="1"/>
    <xf numFmtId="9" fontId="0" fillId="0" borderId="0" xfId="0" applyNumberFormat="1"/>
    <xf numFmtId="0" fontId="3" fillId="0" borderId="0" xfId="0" applyFont="1"/>
    <xf numFmtId="0" fontId="4" fillId="0" borderId="0" xfId="0" applyFont="1"/>
    <xf numFmtId="9" fontId="0" fillId="0" borderId="0" xfId="1" applyFont="1"/>
    <xf numFmtId="9" fontId="1" fillId="0" borderId="0" xfId="1" applyFont="1"/>
    <xf numFmtId="9" fontId="1" fillId="0" borderId="0" xfId="0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529F2-93CF-D642-8273-9ADBBCD0AB70}">
  <dimension ref="A1:L22"/>
  <sheetViews>
    <sheetView tabSelected="1" workbookViewId="0">
      <selection activeCell="C16" sqref="C16"/>
    </sheetView>
  </sheetViews>
  <sheetFormatPr baseColWidth="10" defaultRowHeight="16"/>
  <cols>
    <col min="1" max="1" width="33.5" bestFit="1" customWidth="1"/>
    <col min="2" max="2" width="12" bestFit="1" customWidth="1"/>
    <col min="3" max="3" width="15.1640625" bestFit="1" customWidth="1"/>
  </cols>
  <sheetData>
    <row r="1" spans="1:12">
      <c r="A1" s="3" t="s">
        <v>2</v>
      </c>
      <c r="B1" s="3" t="s">
        <v>3</v>
      </c>
      <c r="C1" s="3" t="s">
        <v>80</v>
      </c>
      <c r="D1" s="3" t="s">
        <v>4</v>
      </c>
      <c r="E1" s="3" t="s">
        <v>135</v>
      </c>
      <c r="F1" s="3" t="s">
        <v>5</v>
      </c>
      <c r="G1" s="8" t="s">
        <v>81</v>
      </c>
      <c r="H1" s="3"/>
      <c r="I1" s="3" t="s">
        <v>14</v>
      </c>
      <c r="J1" s="3" t="s">
        <v>15</v>
      </c>
      <c r="K1" s="3" t="s">
        <v>16</v>
      </c>
      <c r="L1" s="9">
        <v>0.4</v>
      </c>
    </row>
    <row r="2" spans="1:12">
      <c r="A2" t="s">
        <v>1</v>
      </c>
      <c r="B2" t="s">
        <v>6</v>
      </c>
      <c r="C2">
        <v>72</v>
      </c>
      <c r="D2">
        <v>6</v>
      </c>
      <c r="E2">
        <f>F2*0.8</f>
        <v>127.2</v>
      </c>
      <c r="F2">
        <v>159</v>
      </c>
      <c r="G2" s="7"/>
      <c r="I2">
        <f>0.8*E2</f>
        <v>101.76</v>
      </c>
      <c r="J2">
        <f>0.75*E2</f>
        <v>95.4</v>
      </c>
      <c r="K2">
        <f>0.7*E2</f>
        <v>89.039999999999992</v>
      </c>
      <c r="L2">
        <f>0.6*E2</f>
        <v>76.319999999999993</v>
      </c>
    </row>
    <row r="3" spans="1:12">
      <c r="A3" t="s">
        <v>7</v>
      </c>
      <c r="B3" t="s">
        <v>8</v>
      </c>
      <c r="C3">
        <v>36</v>
      </c>
      <c r="D3">
        <v>6</v>
      </c>
      <c r="E3">
        <f t="shared" ref="E3:E21" si="0">F3*0.8</f>
        <v>79.2</v>
      </c>
      <c r="F3">
        <v>99</v>
      </c>
      <c r="G3" s="7"/>
      <c r="I3">
        <f t="shared" ref="I3:I22" si="1">0.8*E3</f>
        <v>63.360000000000007</v>
      </c>
      <c r="J3">
        <f t="shared" ref="J3:J22" si="2">0.75*E3</f>
        <v>59.400000000000006</v>
      </c>
      <c r="K3">
        <f t="shared" ref="K3:K22" si="3">0.7*E3</f>
        <v>55.44</v>
      </c>
      <c r="L3">
        <f t="shared" ref="L3:L22" si="4">0.6*E3</f>
        <v>47.52</v>
      </c>
    </row>
    <row r="4" spans="1:12">
      <c r="A4" t="s">
        <v>9</v>
      </c>
      <c r="B4" t="s">
        <v>10</v>
      </c>
      <c r="C4">
        <v>92</v>
      </c>
      <c r="D4">
        <v>6</v>
      </c>
      <c r="E4">
        <f t="shared" si="0"/>
        <v>0</v>
      </c>
      <c r="G4" s="7"/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</row>
    <row r="5" spans="1:12">
      <c r="A5" t="s">
        <v>11</v>
      </c>
      <c r="B5" t="s">
        <v>12</v>
      </c>
      <c r="C5">
        <v>76</v>
      </c>
      <c r="D5">
        <v>12</v>
      </c>
      <c r="E5">
        <f t="shared" si="0"/>
        <v>0</v>
      </c>
      <c r="G5" s="7"/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</row>
    <row r="6" spans="1:12">
      <c r="A6" t="s">
        <v>82</v>
      </c>
      <c r="B6" t="s">
        <v>83</v>
      </c>
      <c r="C6">
        <v>68</v>
      </c>
      <c r="D6">
        <v>6</v>
      </c>
      <c r="E6">
        <f t="shared" si="0"/>
        <v>119.2</v>
      </c>
      <c r="F6">
        <v>149</v>
      </c>
      <c r="G6" s="7"/>
      <c r="I6">
        <f t="shared" si="1"/>
        <v>95.360000000000014</v>
      </c>
      <c r="J6">
        <f t="shared" si="2"/>
        <v>89.4</v>
      </c>
      <c r="K6">
        <f t="shared" si="3"/>
        <v>83.44</v>
      </c>
      <c r="L6">
        <f t="shared" si="4"/>
        <v>71.52</v>
      </c>
    </row>
    <row r="7" spans="1:12">
      <c r="A7" t="s">
        <v>84</v>
      </c>
      <c r="B7" t="s">
        <v>85</v>
      </c>
      <c r="C7">
        <v>44</v>
      </c>
      <c r="D7">
        <v>4</v>
      </c>
      <c r="E7">
        <f t="shared" si="0"/>
        <v>79.2</v>
      </c>
      <c r="F7">
        <v>99</v>
      </c>
      <c r="G7" s="7"/>
      <c r="I7">
        <f t="shared" si="1"/>
        <v>63.360000000000007</v>
      </c>
      <c r="J7">
        <f t="shared" si="2"/>
        <v>59.400000000000006</v>
      </c>
      <c r="K7">
        <f t="shared" si="3"/>
        <v>55.44</v>
      </c>
      <c r="L7">
        <f t="shared" si="4"/>
        <v>47.52</v>
      </c>
    </row>
    <row r="8" spans="1:12">
      <c r="A8" t="s">
        <v>86</v>
      </c>
      <c r="B8" t="s">
        <v>87</v>
      </c>
      <c r="C8">
        <v>36</v>
      </c>
      <c r="D8">
        <v>6</v>
      </c>
      <c r="E8">
        <f t="shared" si="0"/>
        <v>0</v>
      </c>
      <c r="G8" s="7"/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</row>
    <row r="9" spans="1:12">
      <c r="A9" t="s">
        <v>104</v>
      </c>
      <c r="B9" t="s">
        <v>105</v>
      </c>
      <c r="C9">
        <v>16</v>
      </c>
      <c r="D9">
        <v>24</v>
      </c>
      <c r="E9">
        <f t="shared" si="0"/>
        <v>31.200000000000003</v>
      </c>
      <c r="F9">
        <v>39</v>
      </c>
      <c r="G9" s="7"/>
      <c r="I9">
        <f t="shared" si="1"/>
        <v>24.960000000000004</v>
      </c>
      <c r="J9">
        <f t="shared" si="2"/>
        <v>23.400000000000002</v>
      </c>
      <c r="K9">
        <f t="shared" si="3"/>
        <v>21.84</v>
      </c>
      <c r="L9">
        <f t="shared" si="4"/>
        <v>18.720000000000002</v>
      </c>
    </row>
    <row r="10" spans="1:12">
      <c r="A10" t="s">
        <v>106</v>
      </c>
      <c r="B10" t="s">
        <v>107</v>
      </c>
      <c r="C10">
        <v>1080</v>
      </c>
      <c r="D10">
        <v>2</v>
      </c>
      <c r="E10">
        <f t="shared" si="0"/>
        <v>1999.2</v>
      </c>
      <c r="F10">
        <v>2499</v>
      </c>
      <c r="G10" s="7"/>
      <c r="I10">
        <f t="shared" si="1"/>
        <v>1599.3600000000001</v>
      </c>
      <c r="J10">
        <f t="shared" si="2"/>
        <v>1499.4</v>
      </c>
      <c r="K10">
        <f t="shared" si="3"/>
        <v>1399.44</v>
      </c>
      <c r="L10">
        <f t="shared" si="4"/>
        <v>1199.52</v>
      </c>
    </row>
    <row r="11" spans="1:12">
      <c r="A11" t="s">
        <v>108</v>
      </c>
      <c r="B11" t="s">
        <v>109</v>
      </c>
      <c r="C11">
        <v>168</v>
      </c>
      <c r="D11">
        <v>4</v>
      </c>
      <c r="E11">
        <f t="shared" si="0"/>
        <v>336</v>
      </c>
      <c r="F11">
        <v>420</v>
      </c>
      <c r="G11" s="7"/>
      <c r="I11">
        <f t="shared" si="1"/>
        <v>268.8</v>
      </c>
      <c r="J11">
        <f t="shared" si="2"/>
        <v>252</v>
      </c>
      <c r="K11">
        <f t="shared" si="3"/>
        <v>235.2</v>
      </c>
      <c r="L11">
        <f t="shared" si="4"/>
        <v>201.6</v>
      </c>
    </row>
    <row r="12" spans="1:12">
      <c r="A12" t="s">
        <v>111</v>
      </c>
      <c r="B12" t="s">
        <v>112</v>
      </c>
      <c r="C12">
        <v>580</v>
      </c>
      <c r="D12">
        <v>1</v>
      </c>
      <c r="E12">
        <f t="shared" si="0"/>
        <v>1160</v>
      </c>
      <c r="F12">
        <v>1450</v>
      </c>
      <c r="I12">
        <f t="shared" si="1"/>
        <v>928</v>
      </c>
      <c r="J12">
        <f t="shared" si="2"/>
        <v>870</v>
      </c>
      <c r="K12">
        <f t="shared" si="3"/>
        <v>812</v>
      </c>
      <c r="L12">
        <f t="shared" si="4"/>
        <v>696</v>
      </c>
    </row>
    <row r="13" spans="1:12">
      <c r="A13" t="s">
        <v>113</v>
      </c>
      <c r="B13" t="s">
        <v>114</v>
      </c>
      <c r="C13">
        <v>190</v>
      </c>
      <c r="D13">
        <v>2</v>
      </c>
      <c r="E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</row>
    <row r="14" spans="1:12">
      <c r="A14" t="s">
        <v>115</v>
      </c>
      <c r="B14" t="s">
        <v>116</v>
      </c>
      <c r="C14">
        <v>188</v>
      </c>
      <c r="D14">
        <v>4</v>
      </c>
      <c r="E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</row>
    <row r="15" spans="1:12">
      <c r="A15" t="s">
        <v>118</v>
      </c>
      <c r="B15" t="s">
        <v>117</v>
      </c>
      <c r="C15">
        <v>680</v>
      </c>
      <c r="D15">
        <v>2</v>
      </c>
      <c r="E15">
        <f t="shared" si="0"/>
        <v>1039.2</v>
      </c>
      <c r="F15">
        <v>1299</v>
      </c>
      <c r="I15">
        <f t="shared" si="1"/>
        <v>831.36000000000013</v>
      </c>
      <c r="J15">
        <f t="shared" si="2"/>
        <v>779.40000000000009</v>
      </c>
      <c r="K15">
        <f t="shared" si="3"/>
        <v>727.43999999999994</v>
      </c>
      <c r="L15">
        <f t="shared" si="4"/>
        <v>623.52</v>
      </c>
    </row>
    <row r="16" spans="1:12">
      <c r="A16" t="s">
        <v>119</v>
      </c>
      <c r="B16" t="s">
        <v>120</v>
      </c>
      <c r="C16">
        <v>32</v>
      </c>
      <c r="D16">
        <v>12</v>
      </c>
      <c r="E16">
        <f t="shared" si="0"/>
        <v>63.2</v>
      </c>
      <c r="F16">
        <v>79</v>
      </c>
      <c r="I16">
        <f t="shared" si="1"/>
        <v>50.56</v>
      </c>
      <c r="J16">
        <f t="shared" si="2"/>
        <v>47.400000000000006</v>
      </c>
      <c r="K16">
        <f t="shared" si="3"/>
        <v>44.24</v>
      </c>
      <c r="L16">
        <f t="shared" si="4"/>
        <v>37.92</v>
      </c>
    </row>
    <row r="17" spans="1:12">
      <c r="A17" t="s">
        <v>121</v>
      </c>
      <c r="B17" t="s">
        <v>122</v>
      </c>
      <c r="C17">
        <v>148</v>
      </c>
      <c r="D17">
        <v>4</v>
      </c>
      <c r="E17">
        <f t="shared" si="0"/>
        <v>279.2</v>
      </c>
      <c r="F17">
        <v>349</v>
      </c>
      <c r="I17">
        <f t="shared" si="1"/>
        <v>223.36</v>
      </c>
      <c r="J17">
        <f t="shared" si="2"/>
        <v>209.39999999999998</v>
      </c>
      <c r="K17">
        <f t="shared" si="3"/>
        <v>195.43999999999997</v>
      </c>
      <c r="L17">
        <f t="shared" si="4"/>
        <v>167.51999999999998</v>
      </c>
    </row>
    <row r="18" spans="1:12">
      <c r="A18" t="s">
        <v>123</v>
      </c>
      <c r="B18" t="s">
        <v>124</v>
      </c>
      <c r="C18">
        <v>32</v>
      </c>
      <c r="D18">
        <v>12</v>
      </c>
      <c r="E18">
        <f t="shared" si="0"/>
        <v>63.2</v>
      </c>
      <c r="F18">
        <v>79</v>
      </c>
      <c r="I18">
        <f t="shared" si="1"/>
        <v>50.56</v>
      </c>
      <c r="J18">
        <f t="shared" si="2"/>
        <v>47.400000000000006</v>
      </c>
      <c r="K18">
        <f t="shared" si="3"/>
        <v>44.24</v>
      </c>
      <c r="L18">
        <f t="shared" si="4"/>
        <v>37.92</v>
      </c>
    </row>
    <row r="19" spans="1:12">
      <c r="A19" t="s">
        <v>125</v>
      </c>
      <c r="B19" t="s">
        <v>126</v>
      </c>
      <c r="C19">
        <v>148</v>
      </c>
      <c r="D19">
        <v>4</v>
      </c>
      <c r="E19">
        <f t="shared" si="0"/>
        <v>279.2</v>
      </c>
      <c r="F19">
        <v>349</v>
      </c>
      <c r="I19">
        <f t="shared" si="1"/>
        <v>223.36</v>
      </c>
      <c r="J19">
        <f t="shared" si="2"/>
        <v>209.39999999999998</v>
      </c>
      <c r="K19">
        <f t="shared" si="3"/>
        <v>195.43999999999997</v>
      </c>
      <c r="L19">
        <f t="shared" si="4"/>
        <v>167.51999999999998</v>
      </c>
    </row>
    <row r="20" spans="1:12">
      <c r="A20" t="s">
        <v>127</v>
      </c>
      <c r="B20" t="s">
        <v>128</v>
      </c>
      <c r="C20">
        <v>52</v>
      </c>
      <c r="D20">
        <v>12</v>
      </c>
      <c r="E20">
        <f t="shared" si="0"/>
        <v>0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</row>
    <row r="21" spans="1:12">
      <c r="A21" t="s">
        <v>127</v>
      </c>
      <c r="B21" t="s">
        <v>129</v>
      </c>
      <c r="C21">
        <v>76</v>
      </c>
      <c r="D21">
        <v>12</v>
      </c>
      <c r="E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</row>
    <row r="22" spans="1:12">
      <c r="A22" t="s">
        <v>136</v>
      </c>
      <c r="F22">
        <v>350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0AB7-6DEE-7141-B4B3-AA7435070CC8}">
  <dimension ref="A1:L3"/>
  <sheetViews>
    <sheetView workbookViewId="0">
      <selection activeCell="C4" sqref="C4"/>
    </sheetView>
  </sheetViews>
  <sheetFormatPr baseColWidth="10" defaultRowHeight="16"/>
  <cols>
    <col min="1" max="1" width="24.83203125" bestFit="1" customWidth="1"/>
  </cols>
  <sheetData>
    <row r="1" spans="1:12">
      <c r="A1" s="3" t="s">
        <v>2</v>
      </c>
      <c r="B1" s="3" t="s">
        <v>3</v>
      </c>
      <c r="C1" s="3" t="s">
        <v>80</v>
      </c>
      <c r="D1" s="3" t="s">
        <v>4</v>
      </c>
      <c r="E1" s="3" t="s">
        <v>135</v>
      </c>
      <c r="F1" s="3" t="s">
        <v>5</v>
      </c>
      <c r="G1" s="8" t="s">
        <v>81</v>
      </c>
      <c r="H1" s="3"/>
      <c r="I1" s="3" t="s">
        <v>14</v>
      </c>
      <c r="J1" s="3" t="s">
        <v>15</v>
      </c>
      <c r="K1" s="3" t="s">
        <v>16</v>
      </c>
      <c r="L1" s="9">
        <v>0.4</v>
      </c>
    </row>
    <row r="2" spans="1:12">
      <c r="A2" t="s">
        <v>137</v>
      </c>
      <c r="B2">
        <v>15422</v>
      </c>
      <c r="C2">
        <v>167.52</v>
      </c>
      <c r="E2">
        <f>0.8*F2</f>
        <v>279.2</v>
      </c>
      <c r="F2">
        <v>349</v>
      </c>
      <c r="I2">
        <f>0.8*E2</f>
        <v>223.36</v>
      </c>
      <c r="J2">
        <f>0.75*E2</f>
        <v>209.39999999999998</v>
      </c>
      <c r="K2">
        <f>0.7*E2</f>
        <v>195.43999999999997</v>
      </c>
      <c r="L2">
        <f>0.6*E2</f>
        <v>167.51999999999998</v>
      </c>
    </row>
    <row r="3" spans="1:12">
      <c r="A3" t="s">
        <v>138</v>
      </c>
      <c r="B3">
        <v>15460</v>
      </c>
      <c r="C3">
        <v>167.52</v>
      </c>
      <c r="E3">
        <f>0.8*F3</f>
        <v>280</v>
      </c>
      <c r="F3">
        <v>350</v>
      </c>
      <c r="I3">
        <f>0.8*E3</f>
        <v>224</v>
      </c>
      <c r="J3">
        <f>0.75*E3</f>
        <v>210</v>
      </c>
      <c r="K3">
        <f>0.7*E3</f>
        <v>196</v>
      </c>
      <c r="L3">
        <f>0.6*E3</f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AC3F-5B59-8446-949B-D6445798E8CB}">
  <dimension ref="A1:J12"/>
  <sheetViews>
    <sheetView workbookViewId="0">
      <selection activeCell="D13" sqref="D13"/>
    </sheetView>
  </sheetViews>
  <sheetFormatPr baseColWidth="10" defaultRowHeight="16"/>
  <cols>
    <col min="1" max="1" width="30.33203125" bestFit="1" customWidth="1"/>
    <col min="3" max="3" width="15.5" bestFit="1" customWidth="1"/>
  </cols>
  <sheetData>
    <row r="1" spans="1:10">
      <c r="A1" s="3" t="s">
        <v>2</v>
      </c>
      <c r="B1" s="3" t="s">
        <v>3</v>
      </c>
      <c r="C1" s="3" t="s">
        <v>80</v>
      </c>
      <c r="D1" s="3" t="s">
        <v>4</v>
      </c>
      <c r="E1" s="3" t="s">
        <v>5</v>
      </c>
      <c r="F1" s="8" t="s">
        <v>81</v>
      </c>
      <c r="G1" s="3"/>
      <c r="H1" s="3" t="s">
        <v>14</v>
      </c>
      <c r="I1" s="3" t="s">
        <v>15</v>
      </c>
      <c r="J1" s="3" t="s">
        <v>16</v>
      </c>
    </row>
    <row r="2" spans="1:10">
      <c r="A2" t="s">
        <v>88</v>
      </c>
      <c r="B2" t="s">
        <v>89</v>
      </c>
      <c r="C2">
        <v>4.8</v>
      </c>
      <c r="D2">
        <v>48</v>
      </c>
    </row>
    <row r="3" spans="1:10">
      <c r="A3" t="s">
        <v>90</v>
      </c>
      <c r="B3" t="s">
        <v>91</v>
      </c>
      <c r="C3">
        <v>70</v>
      </c>
      <c r="D3">
        <v>6</v>
      </c>
    </row>
    <row r="4" spans="1:10">
      <c r="A4" t="s">
        <v>92</v>
      </c>
      <c r="B4" t="s">
        <v>93</v>
      </c>
      <c r="C4">
        <v>4.8</v>
      </c>
      <c r="D4">
        <v>48</v>
      </c>
    </row>
    <row r="5" spans="1:10">
      <c r="A5" t="s">
        <v>95</v>
      </c>
      <c r="B5" t="s">
        <v>94</v>
      </c>
      <c r="C5">
        <v>6</v>
      </c>
      <c r="D5">
        <v>52</v>
      </c>
    </row>
    <row r="6" spans="1:10">
      <c r="A6" t="s">
        <v>96</v>
      </c>
      <c r="B6" t="s">
        <v>97</v>
      </c>
      <c r="C6">
        <v>6</v>
      </c>
      <c r="D6">
        <v>58</v>
      </c>
    </row>
    <row r="7" spans="1:10">
      <c r="A7" t="s">
        <v>98</v>
      </c>
      <c r="B7" t="s">
        <v>99</v>
      </c>
      <c r="C7">
        <v>6</v>
      </c>
      <c r="D7">
        <v>52</v>
      </c>
    </row>
    <row r="8" spans="1:10">
      <c r="A8" t="s">
        <v>101</v>
      </c>
      <c r="B8" t="s">
        <v>100</v>
      </c>
      <c r="C8">
        <v>6</v>
      </c>
      <c r="D8">
        <v>52</v>
      </c>
    </row>
    <row r="9" spans="1:10">
      <c r="A9" t="s">
        <v>102</v>
      </c>
      <c r="B9" t="s">
        <v>103</v>
      </c>
      <c r="C9">
        <v>6</v>
      </c>
      <c r="D9">
        <v>58</v>
      </c>
    </row>
    <row r="10" spans="1:10">
      <c r="A10" t="s">
        <v>130</v>
      </c>
      <c r="B10" t="s">
        <v>110</v>
      </c>
      <c r="C10">
        <v>48</v>
      </c>
      <c r="D10">
        <v>6</v>
      </c>
    </row>
    <row r="11" spans="1:10">
      <c r="A11" t="s">
        <v>131</v>
      </c>
      <c r="B11" t="s">
        <v>132</v>
      </c>
      <c r="C11">
        <v>44</v>
      </c>
      <c r="D11">
        <v>12</v>
      </c>
    </row>
    <row r="12" spans="1:10">
      <c r="A12" t="s">
        <v>133</v>
      </c>
      <c r="B12" t="s">
        <v>134</v>
      </c>
      <c r="C12">
        <v>40</v>
      </c>
      <c r="D12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54645-D613-1A42-B795-FA63BD46423B}">
  <dimension ref="A1:L2"/>
  <sheetViews>
    <sheetView workbookViewId="0">
      <selection activeCell="G2" sqref="G2"/>
    </sheetView>
  </sheetViews>
  <sheetFormatPr baseColWidth="10" defaultRowHeight="16"/>
  <cols>
    <col min="2" max="2" width="18.6640625" bestFit="1" customWidth="1"/>
  </cols>
  <sheetData>
    <row r="1" spans="1:12">
      <c r="A1" s="3" t="s">
        <v>2</v>
      </c>
      <c r="B1" s="3" t="s">
        <v>3</v>
      </c>
      <c r="C1" s="3" t="s">
        <v>80</v>
      </c>
      <c r="D1" s="3" t="s">
        <v>4</v>
      </c>
      <c r="E1" s="3" t="s">
        <v>135</v>
      </c>
      <c r="F1" s="3" t="s">
        <v>5</v>
      </c>
      <c r="G1" s="8" t="s">
        <v>81</v>
      </c>
      <c r="H1" s="3"/>
      <c r="I1" s="3" t="s">
        <v>14</v>
      </c>
      <c r="J1" s="3" t="s">
        <v>15</v>
      </c>
      <c r="K1" s="3" t="s">
        <v>16</v>
      </c>
      <c r="L1" s="9">
        <v>0.4</v>
      </c>
    </row>
    <row r="2" spans="1:12">
      <c r="A2">
        <v>3075</v>
      </c>
      <c r="B2" t="s">
        <v>139</v>
      </c>
      <c r="C2">
        <v>159.6</v>
      </c>
      <c r="E2">
        <f>0.8*F2</f>
        <v>319.20000000000005</v>
      </c>
      <c r="F2">
        <v>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9499-0A17-5446-BCF5-B1F8BDE4CE06}">
  <dimension ref="A2:B5"/>
  <sheetViews>
    <sheetView workbookViewId="0">
      <selection activeCell="A6" sqref="A6"/>
    </sheetView>
  </sheetViews>
  <sheetFormatPr baseColWidth="10" defaultRowHeight="16"/>
  <sheetData>
    <row r="2" spans="1:2">
      <c r="A2" t="s">
        <v>140</v>
      </c>
      <c r="B2">
        <v>65</v>
      </c>
    </row>
    <row r="3" spans="1:2">
      <c r="A3" t="s">
        <v>141</v>
      </c>
      <c r="B3">
        <v>65</v>
      </c>
    </row>
    <row r="4" spans="1:2">
      <c r="A4" t="s">
        <v>142</v>
      </c>
      <c r="B4">
        <v>65</v>
      </c>
    </row>
    <row r="5" spans="1:2">
      <c r="A5" t="s">
        <v>143</v>
      </c>
      <c r="B5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2C99-E62D-F84E-947E-DD08F0E76A57}">
  <dimension ref="A1:K59"/>
  <sheetViews>
    <sheetView workbookViewId="0">
      <selection activeCell="A5" sqref="A5:K14"/>
    </sheetView>
  </sheetViews>
  <sheetFormatPr baseColWidth="10" defaultRowHeight="16"/>
  <cols>
    <col min="1" max="1" width="35.6640625" bestFit="1" customWidth="1"/>
    <col min="3" max="3" width="15.1640625" bestFit="1" customWidth="1"/>
    <col min="6" max="6" width="12.1640625" style="7" bestFit="1" customWidth="1"/>
  </cols>
  <sheetData>
    <row r="1" spans="1:11">
      <c r="A1" t="s">
        <v>2</v>
      </c>
      <c r="B1" t="s">
        <v>3</v>
      </c>
      <c r="C1" t="s">
        <v>80</v>
      </c>
      <c r="D1" t="s">
        <v>4</v>
      </c>
      <c r="E1" t="s">
        <v>5</v>
      </c>
      <c r="F1" s="7" t="s">
        <v>81</v>
      </c>
      <c r="H1" t="s">
        <v>14</v>
      </c>
      <c r="I1" t="s">
        <v>15</v>
      </c>
      <c r="J1" t="s">
        <v>16</v>
      </c>
      <c r="K1" s="4">
        <v>0.4</v>
      </c>
    </row>
    <row r="3" spans="1:11">
      <c r="A3" t="s">
        <v>0</v>
      </c>
    </row>
    <row r="5" spans="1:11">
      <c r="A5" t="s">
        <v>1</v>
      </c>
      <c r="B5" t="s">
        <v>6</v>
      </c>
      <c r="C5">
        <v>72</v>
      </c>
      <c r="D5">
        <v>6</v>
      </c>
    </row>
    <row r="6" spans="1:11">
      <c r="A6" t="s">
        <v>7</v>
      </c>
      <c r="B6" t="s">
        <v>8</v>
      </c>
      <c r="C6">
        <v>36</v>
      </c>
      <c r="D6">
        <v>6</v>
      </c>
    </row>
    <row r="7" spans="1:11">
      <c r="A7" t="s">
        <v>9</v>
      </c>
      <c r="B7" t="s">
        <v>10</v>
      </c>
      <c r="C7">
        <v>92</v>
      </c>
      <c r="D7">
        <v>6</v>
      </c>
    </row>
    <row r="8" spans="1:11">
      <c r="A8" t="s">
        <v>11</v>
      </c>
      <c r="B8" t="s">
        <v>12</v>
      </c>
      <c r="C8">
        <v>76</v>
      </c>
      <c r="D8">
        <v>12</v>
      </c>
    </row>
    <row r="13" spans="1:11">
      <c r="A13" t="s">
        <v>17</v>
      </c>
      <c r="B13" t="s">
        <v>13</v>
      </c>
      <c r="C13">
        <v>40</v>
      </c>
      <c r="D13">
        <v>12</v>
      </c>
      <c r="E13">
        <v>95</v>
      </c>
      <c r="H13">
        <f>0.8*E13</f>
        <v>76</v>
      </c>
      <c r="I13">
        <f>0.75*E13</f>
        <v>71.25</v>
      </c>
      <c r="J13">
        <f>0.7*E13</f>
        <v>66.5</v>
      </c>
      <c r="K13">
        <f>0.6*E13</f>
        <v>57</v>
      </c>
    </row>
    <row r="14" spans="1:11">
      <c r="A14" t="s">
        <v>18</v>
      </c>
      <c r="B14" t="s">
        <v>19</v>
      </c>
      <c r="C14">
        <v>48</v>
      </c>
      <c r="D14">
        <v>12</v>
      </c>
      <c r="E14">
        <v>120</v>
      </c>
      <c r="H14">
        <f>0.8*E14</f>
        <v>96</v>
      </c>
      <c r="I14">
        <f>0.75*E14</f>
        <v>90</v>
      </c>
      <c r="J14">
        <f>0.7*E14</f>
        <v>84</v>
      </c>
      <c r="K14">
        <f>0.6*E14</f>
        <v>72</v>
      </c>
    </row>
    <row r="18" spans="1:11">
      <c r="A18" s="3" t="s">
        <v>42</v>
      </c>
    </row>
    <row r="19" spans="1:11">
      <c r="A19" s="5" t="s">
        <v>64</v>
      </c>
    </row>
    <row r="20" spans="1:11">
      <c r="A20" t="s">
        <v>43</v>
      </c>
      <c r="C20">
        <v>99.6</v>
      </c>
      <c r="E20">
        <v>249</v>
      </c>
      <c r="F20" s="7">
        <f>((E20-C20)/E20)</f>
        <v>0.6</v>
      </c>
      <c r="H20">
        <f>0.8*E20</f>
        <v>199.20000000000002</v>
      </c>
      <c r="I20">
        <f>0.75*E20</f>
        <v>186.75</v>
      </c>
      <c r="J20">
        <f>0.7*E20</f>
        <v>174.29999999999998</v>
      </c>
      <c r="K20">
        <f>0.6*E20</f>
        <v>149.4</v>
      </c>
    </row>
    <row r="21" spans="1:11">
      <c r="A21" t="s">
        <v>78</v>
      </c>
      <c r="C21">
        <v>119.6</v>
      </c>
      <c r="E21">
        <v>249</v>
      </c>
      <c r="F21" s="7">
        <f t="shared" ref="F21:F43" si="0">((E21-C21)/E21)</f>
        <v>0.51967871485943773</v>
      </c>
      <c r="H21">
        <f>0.8*E21</f>
        <v>199.20000000000002</v>
      </c>
      <c r="I21">
        <f>0.75*E21</f>
        <v>186.75</v>
      </c>
      <c r="J21">
        <f>0.7*E21</f>
        <v>174.29999999999998</v>
      </c>
      <c r="K21">
        <f>0.6*E21</f>
        <v>149.4</v>
      </c>
    </row>
    <row r="22" spans="1:11">
      <c r="A22" t="s">
        <v>79</v>
      </c>
      <c r="E22">
        <v>299</v>
      </c>
      <c r="F22" s="7">
        <f t="shared" si="0"/>
        <v>1</v>
      </c>
    </row>
    <row r="23" spans="1:11">
      <c r="A23" t="s">
        <v>44</v>
      </c>
      <c r="C23">
        <v>122</v>
      </c>
      <c r="E23">
        <v>299</v>
      </c>
      <c r="F23" s="7">
        <f t="shared" si="0"/>
        <v>0.59197324414715724</v>
      </c>
      <c r="H23">
        <f>0.8*E23</f>
        <v>239.20000000000002</v>
      </c>
      <c r="I23">
        <f>0.75*E23</f>
        <v>224.25</v>
      </c>
      <c r="J23">
        <f>0.7*E23</f>
        <v>209.29999999999998</v>
      </c>
      <c r="K23">
        <f>0.6*E23</f>
        <v>179.4</v>
      </c>
    </row>
    <row r="24" spans="1:11">
      <c r="A24" t="s">
        <v>45</v>
      </c>
      <c r="C24">
        <v>139.6</v>
      </c>
      <c r="E24">
        <v>349</v>
      </c>
      <c r="F24" s="7">
        <f t="shared" si="0"/>
        <v>0.6</v>
      </c>
      <c r="H24">
        <f>0.8*E24</f>
        <v>279.2</v>
      </c>
      <c r="I24">
        <f>0.75*E24</f>
        <v>261.75</v>
      </c>
      <c r="J24">
        <f>0.7*E24</f>
        <v>244.29999999999998</v>
      </c>
      <c r="K24">
        <f>0.6*E24</f>
        <v>209.4</v>
      </c>
    </row>
    <row r="25" spans="1:11">
      <c r="A25" s="5" t="s">
        <v>65</v>
      </c>
      <c r="F25" s="7" t="e">
        <f t="shared" si="0"/>
        <v>#DIV/0!</v>
      </c>
    </row>
    <row r="26" spans="1:11">
      <c r="A26" t="s">
        <v>46</v>
      </c>
      <c r="C26">
        <v>250</v>
      </c>
      <c r="E26">
        <v>649</v>
      </c>
      <c r="F26" s="7">
        <f t="shared" si="0"/>
        <v>0.61479198767334364</v>
      </c>
      <c r="H26">
        <f>0.8*E26</f>
        <v>519.20000000000005</v>
      </c>
      <c r="I26">
        <f>0.75*E26</f>
        <v>486.75</v>
      </c>
      <c r="J26">
        <f>0.7*E26</f>
        <v>454.29999999999995</v>
      </c>
      <c r="K26">
        <f>0.6*E26</f>
        <v>389.4</v>
      </c>
    </row>
    <row r="27" spans="1:11">
      <c r="A27" t="s">
        <v>47</v>
      </c>
      <c r="C27">
        <v>611</v>
      </c>
      <c r="E27">
        <v>1499</v>
      </c>
      <c r="F27" s="7">
        <f t="shared" si="0"/>
        <v>0.59239492995330223</v>
      </c>
      <c r="H27">
        <f>0.8*E27</f>
        <v>1199.2</v>
      </c>
      <c r="I27">
        <f>0.75*E27</f>
        <v>1124.25</v>
      </c>
      <c r="J27">
        <f>0.7*E27</f>
        <v>1049.3</v>
      </c>
      <c r="K27">
        <f>0.6*E27</f>
        <v>899.4</v>
      </c>
    </row>
    <row r="28" spans="1:11">
      <c r="A28" t="s">
        <v>70</v>
      </c>
      <c r="E28">
        <v>549</v>
      </c>
      <c r="F28" s="7">
        <f t="shared" si="0"/>
        <v>1</v>
      </c>
      <c r="H28">
        <f>0.8*E28</f>
        <v>439.20000000000005</v>
      </c>
      <c r="I28">
        <f>0.75*E28</f>
        <v>411.75</v>
      </c>
      <c r="J28">
        <f>0.7*E28</f>
        <v>384.29999999999995</v>
      </c>
      <c r="K28">
        <f>0.6*E28</f>
        <v>329.4</v>
      </c>
    </row>
    <row r="29" spans="1:11">
      <c r="A29" s="5" t="s">
        <v>66</v>
      </c>
      <c r="F29" s="7" t="e">
        <f t="shared" si="0"/>
        <v>#DIV/0!</v>
      </c>
    </row>
    <row r="30" spans="1:11">
      <c r="A30" t="s">
        <v>48</v>
      </c>
      <c r="C30">
        <v>359.6</v>
      </c>
      <c r="E30">
        <v>899</v>
      </c>
      <c r="F30" s="7">
        <f t="shared" si="0"/>
        <v>0.6</v>
      </c>
      <c r="H30">
        <f>0.8*E30</f>
        <v>719.2</v>
      </c>
      <c r="I30">
        <f>0.75*E30</f>
        <v>674.25</v>
      </c>
      <c r="J30">
        <f>0.7*E30</f>
        <v>629.29999999999995</v>
      </c>
      <c r="K30">
        <f>0.6*E30</f>
        <v>539.4</v>
      </c>
    </row>
    <row r="31" spans="1:11">
      <c r="A31" t="s">
        <v>48</v>
      </c>
      <c r="C31">
        <v>150</v>
      </c>
      <c r="E31">
        <v>375</v>
      </c>
      <c r="F31" s="7">
        <f t="shared" si="0"/>
        <v>0.6</v>
      </c>
      <c r="H31">
        <f>0.8*E31</f>
        <v>300</v>
      </c>
      <c r="I31">
        <f>0.75*E31</f>
        <v>281.25</v>
      </c>
      <c r="J31">
        <f>0.7*E31</f>
        <v>262.5</v>
      </c>
      <c r="K31">
        <f>0.6*E31</f>
        <v>225</v>
      </c>
    </row>
    <row r="32" spans="1:11">
      <c r="A32" s="5" t="s">
        <v>67</v>
      </c>
      <c r="F32" s="7" t="e">
        <f t="shared" si="0"/>
        <v>#DIV/0!</v>
      </c>
    </row>
    <row r="33" spans="1:11">
      <c r="A33" s="6" t="s">
        <v>73</v>
      </c>
      <c r="F33" s="7" t="e">
        <f t="shared" si="0"/>
        <v>#DIV/0!</v>
      </c>
    </row>
    <row r="34" spans="1:11">
      <c r="A34" t="s">
        <v>49</v>
      </c>
      <c r="C34">
        <v>389</v>
      </c>
      <c r="E34">
        <v>1049</v>
      </c>
      <c r="F34" s="7">
        <f t="shared" si="0"/>
        <v>0.62917063870352719</v>
      </c>
      <c r="H34">
        <f>0.8*E34</f>
        <v>839.2</v>
      </c>
      <c r="I34">
        <f>0.75*E34</f>
        <v>786.75</v>
      </c>
      <c r="J34">
        <f>0.7*E34</f>
        <v>734.3</v>
      </c>
      <c r="K34">
        <f>0.6*E34</f>
        <v>629.4</v>
      </c>
    </row>
    <row r="35" spans="1:11">
      <c r="A35" s="5" t="s">
        <v>68</v>
      </c>
      <c r="F35" s="7" t="e">
        <f t="shared" si="0"/>
        <v>#DIV/0!</v>
      </c>
    </row>
    <row r="36" spans="1:11">
      <c r="A36" t="s">
        <v>69</v>
      </c>
      <c r="E36">
        <v>39</v>
      </c>
      <c r="F36" s="7">
        <f t="shared" si="0"/>
        <v>1</v>
      </c>
    </row>
    <row r="37" spans="1:11">
      <c r="A37" t="s">
        <v>74</v>
      </c>
      <c r="E37">
        <v>39</v>
      </c>
      <c r="F37" s="7">
        <f t="shared" si="0"/>
        <v>1</v>
      </c>
    </row>
    <row r="38" spans="1:11">
      <c r="A38" t="s">
        <v>75</v>
      </c>
      <c r="E38">
        <v>45</v>
      </c>
      <c r="F38" s="7">
        <f t="shared" si="0"/>
        <v>1</v>
      </c>
    </row>
    <row r="39" spans="1:11">
      <c r="A39" t="s">
        <v>77</v>
      </c>
      <c r="E39">
        <v>149</v>
      </c>
      <c r="F39" s="7">
        <f t="shared" si="0"/>
        <v>1</v>
      </c>
    </row>
    <row r="40" spans="1:11">
      <c r="A40" s="5" t="s">
        <v>71</v>
      </c>
      <c r="F40" s="7" t="e">
        <f t="shared" si="0"/>
        <v>#DIV/0!</v>
      </c>
    </row>
    <row r="41" spans="1:11">
      <c r="A41" t="s">
        <v>72</v>
      </c>
      <c r="E41">
        <v>249</v>
      </c>
      <c r="F41" s="7">
        <f t="shared" si="0"/>
        <v>1</v>
      </c>
    </row>
    <row r="42" spans="1:11">
      <c r="A42" t="s">
        <v>76</v>
      </c>
      <c r="E42">
        <v>399</v>
      </c>
      <c r="F42" s="7">
        <f t="shared" si="0"/>
        <v>1</v>
      </c>
    </row>
    <row r="43" spans="1:11">
      <c r="F43" s="7" t="e">
        <f t="shared" si="0"/>
        <v>#DIV/0!</v>
      </c>
    </row>
    <row r="46" spans="1:11">
      <c r="A46" s="3" t="s">
        <v>50</v>
      </c>
    </row>
    <row r="47" spans="1:11">
      <c r="A47" t="s">
        <v>51</v>
      </c>
      <c r="C47">
        <v>49.95</v>
      </c>
      <c r="D47">
        <v>6</v>
      </c>
    </row>
    <row r="48" spans="1:11">
      <c r="A48" t="s">
        <v>52</v>
      </c>
      <c r="B48">
        <v>2195</v>
      </c>
      <c r="C48">
        <v>69.95</v>
      </c>
    </row>
    <row r="49" spans="1:11">
      <c r="A49" t="s">
        <v>53</v>
      </c>
      <c r="B49" t="s">
        <v>54</v>
      </c>
      <c r="C49">
        <v>99.95</v>
      </c>
    </row>
    <row r="50" spans="1:11">
      <c r="A50" t="s">
        <v>55</v>
      </c>
      <c r="B50" t="s">
        <v>56</v>
      </c>
      <c r="C50">
        <v>89</v>
      </c>
      <c r="D50">
        <v>4</v>
      </c>
    </row>
    <row r="51" spans="1:11">
      <c r="A51" t="s">
        <v>55</v>
      </c>
      <c r="B51" t="s">
        <v>57</v>
      </c>
      <c r="C51">
        <v>89</v>
      </c>
    </row>
    <row r="55" spans="1:11">
      <c r="A55" s="3" t="s">
        <v>58</v>
      </c>
      <c r="B55" t="s">
        <v>62</v>
      </c>
    </row>
    <row r="56" spans="1:11">
      <c r="A56" t="s">
        <v>63</v>
      </c>
      <c r="B56">
        <v>65</v>
      </c>
      <c r="C56">
        <v>99</v>
      </c>
      <c r="H56">
        <f>C56*0.8</f>
        <v>79.2</v>
      </c>
      <c r="I56">
        <f>C56*0.75</f>
        <v>74.25</v>
      </c>
      <c r="J56">
        <f>C56*0.7</f>
        <v>69.3</v>
      </c>
      <c r="K56">
        <f>C56*0.6</f>
        <v>59.4</v>
      </c>
    </row>
    <row r="57" spans="1:11">
      <c r="A57" t="s">
        <v>59</v>
      </c>
      <c r="B57">
        <v>65</v>
      </c>
      <c r="C57">
        <v>149</v>
      </c>
      <c r="H57">
        <f>C57*0.8</f>
        <v>119.2</v>
      </c>
      <c r="I57">
        <f>C57*0.75</f>
        <v>111.75</v>
      </c>
      <c r="J57">
        <f>C57*0.7</f>
        <v>104.3</v>
      </c>
      <c r="K57">
        <f>C57*0.6</f>
        <v>89.399999999999991</v>
      </c>
    </row>
    <row r="58" spans="1:11">
      <c r="A58" t="s">
        <v>60</v>
      </c>
      <c r="B58">
        <v>65</v>
      </c>
      <c r="C58">
        <v>199</v>
      </c>
      <c r="H58">
        <f>C58*0.8</f>
        <v>159.20000000000002</v>
      </c>
      <c r="I58">
        <f>C58*0.75</f>
        <v>149.25</v>
      </c>
      <c r="J58">
        <f>C58*0.7</f>
        <v>139.29999999999998</v>
      </c>
      <c r="K58">
        <f>C58*0.6</f>
        <v>119.39999999999999</v>
      </c>
    </row>
    <row r="59" spans="1:11">
      <c r="A59" t="s">
        <v>61</v>
      </c>
      <c r="B59">
        <v>110</v>
      </c>
      <c r="C59">
        <v>499</v>
      </c>
      <c r="H59">
        <f>C59*0.8</f>
        <v>399.20000000000005</v>
      </c>
      <c r="I59">
        <f>C59*0.75</f>
        <v>374.25</v>
      </c>
      <c r="J59">
        <f>C59*0.7</f>
        <v>349.29999999999995</v>
      </c>
      <c r="K59">
        <f>C59*0.6</f>
        <v>299.39999999999998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A4E99-78EC-FB4D-A7D7-7E89C357AA89}">
  <dimension ref="A1:B8"/>
  <sheetViews>
    <sheetView workbookViewId="0"/>
  </sheetViews>
  <sheetFormatPr baseColWidth="10" defaultRowHeight="16"/>
  <cols>
    <col min="1" max="1" width="19.6640625" bestFit="1" customWidth="1"/>
  </cols>
  <sheetData>
    <row r="1" spans="1:2">
      <c r="A1" t="s">
        <v>20</v>
      </c>
      <c r="B1" s="1">
        <v>14800</v>
      </c>
    </row>
    <row r="2" spans="1:2">
      <c r="A2" t="s">
        <v>21</v>
      </c>
      <c r="B2">
        <v>5400</v>
      </c>
    </row>
    <row r="3" spans="1:2">
      <c r="A3" t="s">
        <v>22</v>
      </c>
      <c r="B3">
        <v>880</v>
      </c>
    </row>
    <row r="4" spans="1:2">
      <c r="A4" t="s">
        <v>23</v>
      </c>
      <c r="B4">
        <v>140</v>
      </c>
    </row>
    <row r="6" spans="1:2">
      <c r="A6" t="s">
        <v>24</v>
      </c>
      <c r="B6">
        <v>10</v>
      </c>
    </row>
    <row r="7" spans="1:2">
      <c r="A7" t="s">
        <v>25</v>
      </c>
      <c r="B7">
        <v>20</v>
      </c>
    </row>
    <row r="8" spans="1:2">
      <c r="A8" t="s">
        <v>26</v>
      </c>
      <c r="B8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5D974-E0A3-7342-B9A7-B264EB6F2392}">
  <dimension ref="A1:B18"/>
  <sheetViews>
    <sheetView workbookViewId="0">
      <selection activeCell="A23" sqref="A23"/>
    </sheetView>
  </sheetViews>
  <sheetFormatPr baseColWidth="10" defaultRowHeight="16"/>
  <cols>
    <col min="1" max="1" width="23" customWidth="1"/>
  </cols>
  <sheetData>
    <row r="1" spans="1:2">
      <c r="A1" t="s">
        <v>27</v>
      </c>
      <c r="B1" s="2">
        <v>600</v>
      </c>
    </row>
    <row r="2" spans="1:2">
      <c r="A2" t="s">
        <v>29</v>
      </c>
    </row>
    <row r="3" spans="1:2">
      <c r="A3" t="s">
        <v>32</v>
      </c>
      <c r="B3">
        <v>2600</v>
      </c>
    </row>
    <row r="4" spans="1:2">
      <c r="A4" t="s">
        <v>33</v>
      </c>
      <c r="B4">
        <v>355</v>
      </c>
    </row>
    <row r="5" spans="1:2">
      <c r="A5" t="s">
        <v>34</v>
      </c>
      <c r="B5">
        <v>850</v>
      </c>
    </row>
    <row r="6" spans="1:2">
      <c r="A6" t="s">
        <v>35</v>
      </c>
      <c r="B6">
        <v>755</v>
      </c>
    </row>
    <row r="7" spans="1:2">
      <c r="A7" t="s">
        <v>36</v>
      </c>
    </row>
    <row r="8" spans="1:2">
      <c r="A8" t="s">
        <v>38</v>
      </c>
      <c r="B8">
        <v>977</v>
      </c>
    </row>
    <row r="9" spans="1:2">
      <c r="A9" t="s">
        <v>39</v>
      </c>
    </row>
    <row r="10" spans="1:2">
      <c r="A10" t="s">
        <v>40</v>
      </c>
      <c r="B10">
        <v>219</v>
      </c>
    </row>
    <row r="11" spans="1:2">
      <c r="A11" t="s">
        <v>41</v>
      </c>
    </row>
    <row r="13" spans="1:2">
      <c r="A13" t="s">
        <v>28</v>
      </c>
    </row>
    <row r="14" spans="1:2">
      <c r="A14" t="s">
        <v>30</v>
      </c>
    </row>
    <row r="15" spans="1:2">
      <c r="A15" t="s">
        <v>31</v>
      </c>
    </row>
    <row r="18" spans="1:1">
      <c r="A18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House Doctor </vt:lpstr>
      <vt:lpstr>Naga</vt:lpstr>
      <vt:lpstr>Meraki</vt:lpstr>
      <vt:lpstr>Specktrum </vt:lpstr>
      <vt:lpstr>Photomoode</vt:lpstr>
      <vt:lpstr>Inkøb &amp; salg priser</vt:lpstr>
      <vt:lpstr>Googla adwords</vt:lpstr>
      <vt:lpstr>Meraki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Mogensen</dc:creator>
  <cp:lastModifiedBy>Martin Mogensen</cp:lastModifiedBy>
  <dcterms:created xsi:type="dcterms:W3CDTF">2019-04-26T09:23:22Z</dcterms:created>
  <dcterms:modified xsi:type="dcterms:W3CDTF">2019-07-22T06:19:29Z</dcterms:modified>
</cp:coreProperties>
</file>