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60" yWindow="540" windowWidth="19020" windowHeight="1111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Sheet1!$G$2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L65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I2" i="1"/>
  <c r="I3" i="1"/>
  <c r="I4" i="1"/>
  <c r="I6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P6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C18" i="1" l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C9" i="1" s="1"/>
  <c r="B10" i="1"/>
  <c r="B11" i="1"/>
  <c r="C11" i="1" s="1"/>
  <c r="B12" i="1"/>
  <c r="B13" i="1"/>
  <c r="B14" i="1"/>
  <c r="B15" i="1"/>
  <c r="C15" i="1" s="1"/>
  <c r="B16" i="1"/>
  <c r="B17" i="1"/>
  <c r="B18" i="1"/>
  <c r="B19" i="1"/>
  <c r="C19" i="1" s="1"/>
  <c r="B20" i="1"/>
  <c r="C20" i="1" s="1"/>
  <c r="B21" i="1"/>
  <c r="B22" i="1"/>
  <c r="B23" i="1"/>
  <c r="C23" i="1" s="1"/>
  <c r="B24" i="1"/>
  <c r="B25" i="1"/>
  <c r="C25" i="1" s="1"/>
  <c r="B26" i="1"/>
  <c r="B27" i="1"/>
  <c r="C27" i="1" s="1"/>
  <c r="B28" i="1"/>
  <c r="B29" i="1"/>
  <c r="B30" i="1"/>
  <c r="B31" i="1"/>
  <c r="C31" i="1" s="1"/>
  <c r="B32" i="1"/>
  <c r="N32" i="1" s="1"/>
  <c r="O32" i="1" s="1"/>
  <c r="B33" i="1"/>
  <c r="B34" i="1"/>
  <c r="B35" i="1"/>
  <c r="C35" i="1" s="1"/>
  <c r="B36" i="1"/>
  <c r="C36" i="1" s="1"/>
  <c r="B37" i="1"/>
  <c r="C37" i="1" s="1"/>
  <c r="B38" i="1"/>
  <c r="B39" i="1"/>
  <c r="C39" i="1" s="1"/>
  <c r="B40" i="1"/>
  <c r="J40" i="1" s="1"/>
  <c r="B41" i="1"/>
  <c r="C41" i="1" s="1"/>
  <c r="B42" i="1"/>
  <c r="B43" i="1"/>
  <c r="C43" i="1" s="1"/>
  <c r="B44" i="1"/>
  <c r="B45" i="1"/>
  <c r="B46" i="1"/>
  <c r="B47" i="1"/>
  <c r="C47" i="1" s="1"/>
  <c r="B48" i="1"/>
  <c r="B49" i="1"/>
  <c r="B50" i="1"/>
  <c r="C50" i="1" s="1"/>
  <c r="B51" i="1"/>
  <c r="C51" i="1" s="1"/>
  <c r="B52" i="1"/>
  <c r="C52" i="1" s="1"/>
  <c r="B53" i="1"/>
  <c r="C53" i="1" s="1"/>
  <c r="B54" i="1"/>
  <c r="B55" i="1"/>
  <c r="C55" i="1" s="1"/>
  <c r="B56" i="1"/>
  <c r="B57" i="1"/>
  <c r="B58" i="1"/>
  <c r="B59" i="1"/>
  <c r="B60" i="1"/>
  <c r="B61" i="1"/>
  <c r="B2" i="1"/>
  <c r="H3" i="1"/>
  <c r="H4" i="1"/>
  <c r="H5" i="1"/>
  <c r="H6" i="1"/>
  <c r="H7" i="1"/>
  <c r="K7" i="1" s="1"/>
  <c r="H8" i="1"/>
  <c r="H9" i="1"/>
  <c r="H10" i="1"/>
  <c r="H11" i="1"/>
  <c r="H12" i="1"/>
  <c r="H13" i="1"/>
  <c r="H14" i="1"/>
  <c r="H15" i="1"/>
  <c r="K15" i="1" s="1"/>
  <c r="H16" i="1"/>
  <c r="H17" i="1"/>
  <c r="H18" i="1"/>
  <c r="H19" i="1"/>
  <c r="H20" i="1"/>
  <c r="H21" i="1"/>
  <c r="H22" i="1"/>
  <c r="H23" i="1"/>
  <c r="K23" i="1" s="1"/>
  <c r="H24" i="1"/>
  <c r="H25" i="1"/>
  <c r="H26" i="1"/>
  <c r="H27" i="1"/>
  <c r="H28" i="1"/>
  <c r="H29" i="1"/>
  <c r="H30" i="1"/>
  <c r="H31" i="1"/>
  <c r="H32" i="1"/>
  <c r="H33" i="1"/>
  <c r="H34" i="1"/>
  <c r="H35" i="1"/>
  <c r="K35" i="1" s="1"/>
  <c r="H36" i="1"/>
  <c r="H37" i="1"/>
  <c r="H38" i="1"/>
  <c r="H39" i="1"/>
  <c r="K39" i="1" s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K55" i="1" s="1"/>
  <c r="H56" i="1"/>
  <c r="H57" i="1"/>
  <c r="H58" i="1"/>
  <c r="H59" i="1"/>
  <c r="K59" i="1" s="1"/>
  <c r="H60" i="1"/>
  <c r="H61" i="1"/>
  <c r="H2" i="1"/>
  <c r="F5" i="1"/>
  <c r="F9" i="1"/>
  <c r="F25" i="1"/>
  <c r="F41" i="1"/>
  <c r="F45" i="1"/>
  <c r="F61" i="1"/>
  <c r="E3" i="1"/>
  <c r="E4" i="1"/>
  <c r="E5" i="1"/>
  <c r="E6" i="1"/>
  <c r="F6" i="1" s="1"/>
  <c r="E7" i="1"/>
  <c r="E8" i="1"/>
  <c r="E9" i="1"/>
  <c r="E10" i="1"/>
  <c r="F10" i="1" s="1"/>
  <c r="E11" i="1"/>
  <c r="F11" i="1" s="1"/>
  <c r="E12" i="1"/>
  <c r="E13" i="1"/>
  <c r="E14" i="1"/>
  <c r="F14" i="1" s="1"/>
  <c r="E15" i="1"/>
  <c r="F15" i="1" s="1"/>
  <c r="E16" i="1"/>
  <c r="E17" i="1"/>
  <c r="F17" i="1" s="1"/>
  <c r="E18" i="1"/>
  <c r="F18" i="1" s="1"/>
  <c r="E19" i="1"/>
  <c r="E20" i="1"/>
  <c r="E21" i="1"/>
  <c r="F21" i="1" s="1"/>
  <c r="E22" i="1"/>
  <c r="F22" i="1" s="1"/>
  <c r="E23" i="1"/>
  <c r="E24" i="1"/>
  <c r="E25" i="1"/>
  <c r="E26" i="1"/>
  <c r="F26" i="1" s="1"/>
  <c r="E27" i="1"/>
  <c r="E28" i="1"/>
  <c r="E29" i="1"/>
  <c r="E30" i="1"/>
  <c r="F30" i="1" s="1"/>
  <c r="E31" i="1"/>
  <c r="E32" i="1"/>
  <c r="E33" i="1"/>
  <c r="F33" i="1" s="1"/>
  <c r="E34" i="1"/>
  <c r="L34" i="1" s="1"/>
  <c r="E35" i="1"/>
  <c r="F35" i="1" s="1"/>
  <c r="E36" i="1"/>
  <c r="F36" i="1" s="1"/>
  <c r="E37" i="1"/>
  <c r="F37" i="1" s="1"/>
  <c r="E38" i="1"/>
  <c r="F38" i="1" s="1"/>
  <c r="E39" i="1"/>
  <c r="E40" i="1"/>
  <c r="F40" i="1" s="1"/>
  <c r="E41" i="1"/>
  <c r="E42" i="1"/>
  <c r="L42" i="1" s="1"/>
  <c r="E43" i="1"/>
  <c r="E44" i="1"/>
  <c r="E45" i="1"/>
  <c r="E46" i="1"/>
  <c r="L46" i="1" s="1"/>
  <c r="E47" i="1"/>
  <c r="F47" i="1" s="1"/>
  <c r="E48" i="1"/>
  <c r="F48" i="1" s="1"/>
  <c r="E49" i="1"/>
  <c r="F49" i="1" s="1"/>
  <c r="E50" i="1"/>
  <c r="L50" i="1" s="1"/>
  <c r="E51" i="1"/>
  <c r="E52" i="1"/>
  <c r="L52" i="1" s="1"/>
  <c r="E53" i="1"/>
  <c r="F53" i="1" s="1"/>
  <c r="E54" i="1"/>
  <c r="F54" i="1" s="1"/>
  <c r="E55" i="1"/>
  <c r="E56" i="1"/>
  <c r="F56" i="1" s="1"/>
  <c r="E57" i="1"/>
  <c r="F57" i="1" s="1"/>
  <c r="E58" i="1"/>
  <c r="L58" i="1" s="1"/>
  <c r="E59" i="1"/>
  <c r="E60" i="1"/>
  <c r="L60" i="1" s="1"/>
  <c r="E61" i="1"/>
  <c r="E2" i="1"/>
  <c r="L2" i="1" s="1"/>
  <c r="D62" i="1"/>
  <c r="A62" i="1"/>
  <c r="J56" i="1" l="1"/>
  <c r="C56" i="1"/>
  <c r="N48" i="1"/>
  <c r="O48" i="1" s="1"/>
  <c r="J24" i="1"/>
  <c r="C24" i="1"/>
  <c r="J8" i="1"/>
  <c r="C8" i="1"/>
  <c r="C40" i="1"/>
  <c r="L44" i="1"/>
  <c r="L32" i="1"/>
  <c r="L28" i="1"/>
  <c r="L24" i="1"/>
  <c r="L20" i="1"/>
  <c r="L16" i="1"/>
  <c r="L12" i="1"/>
  <c r="L8" i="1"/>
  <c r="L4" i="1"/>
  <c r="N2" i="1"/>
  <c r="O2" i="1" s="1"/>
  <c r="N58" i="1"/>
  <c r="O58" i="1" s="1"/>
  <c r="N54" i="1"/>
  <c r="O54" i="1" s="1"/>
  <c r="K46" i="1"/>
  <c r="N42" i="1"/>
  <c r="O42" i="1" s="1"/>
  <c r="N38" i="1"/>
  <c r="O38" i="1" s="1"/>
  <c r="N34" i="1"/>
  <c r="O34" i="1" s="1"/>
  <c r="J30" i="1"/>
  <c r="N26" i="1"/>
  <c r="O26" i="1" s="1"/>
  <c r="N22" i="1"/>
  <c r="O22" i="1" s="1"/>
  <c r="N18" i="1"/>
  <c r="O18" i="1" s="1"/>
  <c r="J14" i="1"/>
  <c r="N10" i="1"/>
  <c r="O10" i="1" s="1"/>
  <c r="C34" i="1"/>
  <c r="K47" i="1"/>
  <c r="K27" i="1"/>
  <c r="K3" i="1"/>
  <c r="L59" i="1"/>
  <c r="L55" i="1"/>
  <c r="N51" i="1"/>
  <c r="O51" i="1" s="1"/>
  <c r="N43" i="1"/>
  <c r="O43" i="1" s="1"/>
  <c r="J39" i="1"/>
  <c r="N31" i="1"/>
  <c r="O31" i="1" s="1"/>
  <c r="L27" i="1"/>
  <c r="L23" i="1"/>
  <c r="J19" i="1"/>
  <c r="L7" i="1"/>
  <c r="J3" i="1"/>
  <c r="F16" i="1"/>
  <c r="N61" i="1"/>
  <c r="O61" i="1" s="1"/>
  <c r="K49" i="1"/>
  <c r="K33" i="1"/>
  <c r="K29" i="1"/>
  <c r="K21" i="1"/>
  <c r="K17" i="1"/>
  <c r="K43" i="1"/>
  <c r="K19" i="1"/>
  <c r="K51" i="1"/>
  <c r="K31" i="1"/>
  <c r="K11" i="1"/>
  <c r="F52" i="1"/>
  <c r="F44" i="1"/>
  <c r="F32" i="1"/>
  <c r="N57" i="1"/>
  <c r="O57" i="1" s="1"/>
  <c r="J57" i="1"/>
  <c r="N45" i="1"/>
  <c r="O45" i="1" s="1"/>
  <c r="J45" i="1"/>
  <c r="N13" i="1"/>
  <c r="O13" i="1" s="1"/>
  <c r="J13" i="1"/>
  <c r="E62" i="1"/>
  <c r="F55" i="1"/>
  <c r="F43" i="1"/>
  <c r="F39" i="1"/>
  <c r="F31" i="1"/>
  <c r="F20" i="1"/>
  <c r="F4" i="1"/>
  <c r="K60" i="1"/>
  <c r="K52" i="1"/>
  <c r="K44" i="1"/>
  <c r="K36" i="1"/>
  <c r="K28" i="1"/>
  <c r="K20" i="1"/>
  <c r="K16" i="1"/>
  <c r="K12" i="1"/>
  <c r="K4" i="1"/>
  <c r="C54" i="1"/>
  <c r="C49" i="1"/>
  <c r="C38" i="1"/>
  <c r="C33" i="1"/>
  <c r="C22" i="1"/>
  <c r="C17" i="1"/>
  <c r="C12" i="1"/>
  <c r="K2" i="1"/>
  <c r="K41" i="1"/>
  <c r="K30" i="1"/>
  <c r="K25" i="1"/>
  <c r="K14" i="1"/>
  <c r="L54" i="1"/>
  <c r="L48" i="1"/>
  <c r="L43" i="1"/>
  <c r="L38" i="1"/>
  <c r="L22" i="1"/>
  <c r="L11" i="1"/>
  <c r="L6" i="1"/>
  <c r="J61" i="1"/>
  <c r="J55" i="1"/>
  <c r="J50" i="1"/>
  <c r="J44" i="1"/>
  <c r="J34" i="1"/>
  <c r="J28" i="1"/>
  <c r="J23" i="1"/>
  <c r="J18" i="1"/>
  <c r="J12" i="1"/>
  <c r="J7" i="1"/>
  <c r="N56" i="1"/>
  <c r="O56" i="1" s="1"/>
  <c r="N46" i="1"/>
  <c r="O46" i="1" s="1"/>
  <c r="N40" i="1"/>
  <c r="O40" i="1" s="1"/>
  <c r="N35" i="1"/>
  <c r="O35" i="1" s="1"/>
  <c r="N30" i="1"/>
  <c r="O30" i="1" s="1"/>
  <c r="N24" i="1"/>
  <c r="O24" i="1" s="1"/>
  <c r="N19" i="1"/>
  <c r="O19" i="1" s="1"/>
  <c r="N14" i="1"/>
  <c r="O14" i="1" s="1"/>
  <c r="N8" i="1"/>
  <c r="O8" i="1" s="1"/>
  <c r="N3" i="1"/>
  <c r="O3" i="1" s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F2" i="1"/>
  <c r="F58" i="1"/>
  <c r="F50" i="1"/>
  <c r="F46" i="1"/>
  <c r="F42" i="1"/>
  <c r="F34" i="1"/>
  <c r="F29" i="1"/>
  <c r="F24" i="1"/>
  <c r="F19" i="1"/>
  <c r="F13" i="1"/>
  <c r="F8" i="1"/>
  <c r="F3" i="1"/>
  <c r="C58" i="1"/>
  <c r="C48" i="1"/>
  <c r="C42" i="1"/>
  <c r="C32" i="1"/>
  <c r="C26" i="1"/>
  <c r="C21" i="1"/>
  <c r="C16" i="1"/>
  <c r="C10" i="1"/>
  <c r="K61" i="1"/>
  <c r="K50" i="1"/>
  <c r="K45" i="1"/>
  <c r="K34" i="1"/>
  <c r="K18" i="1"/>
  <c r="K13" i="1"/>
  <c r="L47" i="1"/>
  <c r="L36" i="1"/>
  <c r="L31" i="1"/>
  <c r="L26" i="1"/>
  <c r="L15" i="1"/>
  <c r="L10" i="1"/>
  <c r="J60" i="1"/>
  <c r="J54" i="1"/>
  <c r="J48" i="1"/>
  <c r="J43" i="1"/>
  <c r="J38" i="1"/>
  <c r="J32" i="1"/>
  <c r="J27" i="1"/>
  <c r="J22" i="1"/>
  <c r="J16" i="1"/>
  <c r="J11" i="1"/>
  <c r="J6" i="1"/>
  <c r="N60" i="1"/>
  <c r="O60" i="1" s="1"/>
  <c r="N55" i="1"/>
  <c r="O55" i="1" s="1"/>
  <c r="N50" i="1"/>
  <c r="O50" i="1" s="1"/>
  <c r="N44" i="1"/>
  <c r="O44" i="1" s="1"/>
  <c r="N39" i="1"/>
  <c r="O39" i="1" s="1"/>
  <c r="N28" i="1"/>
  <c r="O28" i="1" s="1"/>
  <c r="N23" i="1"/>
  <c r="O23" i="1" s="1"/>
  <c r="N12" i="1"/>
  <c r="O12" i="1" s="1"/>
  <c r="N7" i="1"/>
  <c r="O7" i="1" s="1"/>
  <c r="F28" i="1"/>
  <c r="F23" i="1"/>
  <c r="F12" i="1"/>
  <c r="F7" i="1"/>
  <c r="J2" i="1"/>
  <c r="B62" i="1"/>
  <c r="C57" i="1"/>
  <c r="C46" i="1"/>
  <c r="C30" i="1"/>
  <c r="C14" i="1"/>
  <c r="K54" i="1"/>
  <c r="K38" i="1"/>
  <c r="K22" i="1"/>
  <c r="K6" i="1"/>
  <c r="L56" i="1"/>
  <c r="L51" i="1"/>
  <c r="L40" i="1"/>
  <c r="L35" i="1"/>
  <c r="L30" i="1"/>
  <c r="L19" i="1"/>
  <c r="L14" i="1"/>
  <c r="L3" i="1"/>
  <c r="J58" i="1"/>
  <c r="J52" i="1"/>
  <c r="J47" i="1"/>
  <c r="J42" i="1"/>
  <c r="J36" i="1"/>
  <c r="J31" i="1"/>
  <c r="J26" i="1"/>
  <c r="J20" i="1"/>
  <c r="J15" i="1"/>
  <c r="J10" i="1"/>
  <c r="J4" i="1"/>
  <c r="N59" i="1"/>
  <c r="O59" i="1" s="1"/>
  <c r="N27" i="1"/>
  <c r="O27" i="1" s="1"/>
  <c r="N16" i="1"/>
  <c r="O16" i="1" s="1"/>
  <c r="N11" i="1"/>
  <c r="O11" i="1" s="1"/>
  <c r="N6" i="1"/>
  <c r="O6" i="1" s="1"/>
  <c r="F60" i="1"/>
  <c r="F27" i="1"/>
  <c r="N53" i="1"/>
  <c r="O53" i="1" s="1"/>
  <c r="J53" i="1"/>
  <c r="N49" i="1"/>
  <c r="O49" i="1" s="1"/>
  <c r="J49" i="1"/>
  <c r="N41" i="1"/>
  <c r="O41" i="1" s="1"/>
  <c r="J41" i="1"/>
  <c r="N37" i="1"/>
  <c r="O37" i="1" s="1"/>
  <c r="J37" i="1"/>
  <c r="N33" i="1"/>
  <c r="O33" i="1" s="1"/>
  <c r="J33" i="1"/>
  <c r="N29" i="1"/>
  <c r="O29" i="1" s="1"/>
  <c r="J29" i="1"/>
  <c r="N25" i="1"/>
  <c r="O25" i="1" s="1"/>
  <c r="J25" i="1"/>
  <c r="N17" i="1"/>
  <c r="O17" i="1" s="1"/>
  <c r="J17" i="1"/>
  <c r="N9" i="1"/>
  <c r="O9" i="1" s="1"/>
  <c r="J9" i="1"/>
  <c r="N5" i="1"/>
  <c r="O5" i="1" s="1"/>
  <c r="J5" i="1"/>
  <c r="C61" i="1"/>
  <c r="C45" i="1"/>
  <c r="C29" i="1"/>
  <c r="C13" i="1"/>
  <c r="C2" i="1"/>
  <c r="K58" i="1"/>
  <c r="K53" i="1"/>
  <c r="K42" i="1"/>
  <c r="K37" i="1"/>
  <c r="K26" i="1"/>
  <c r="K10" i="1"/>
  <c r="K5" i="1"/>
  <c r="L39" i="1"/>
  <c r="L18" i="1"/>
  <c r="J51" i="1"/>
  <c r="J46" i="1"/>
  <c r="J35" i="1"/>
  <c r="N52" i="1"/>
  <c r="O52" i="1" s="1"/>
  <c r="N47" i="1"/>
  <c r="O47" i="1" s="1"/>
  <c r="N36" i="1"/>
  <c r="O36" i="1" s="1"/>
  <c r="N20" i="1"/>
  <c r="O20" i="1" s="1"/>
  <c r="N15" i="1"/>
  <c r="O15" i="1" s="1"/>
  <c r="N4" i="1"/>
  <c r="O4" i="1" s="1"/>
  <c r="N21" i="1"/>
  <c r="O21" i="1" s="1"/>
  <c r="J21" i="1"/>
  <c r="F59" i="1"/>
  <c r="F51" i="1"/>
  <c r="K56" i="1"/>
  <c r="K48" i="1"/>
  <c r="K40" i="1"/>
  <c r="K32" i="1"/>
  <c r="K24" i="1"/>
  <c r="K8" i="1"/>
  <c r="C60" i="1"/>
  <c r="C44" i="1"/>
  <c r="C28" i="1"/>
  <c r="K57" i="1"/>
  <c r="K9" i="1"/>
  <c r="H64" i="1"/>
  <c r="H62" i="1"/>
  <c r="J59" i="1"/>
  <c r="C59" i="1"/>
  <c r="P62" i="1" l="1"/>
  <c r="C62" i="1"/>
  <c r="J62" i="1"/>
  <c r="L62" i="1"/>
  <c r="F62" i="1"/>
  <c r="K62" i="1"/>
</calcChain>
</file>

<file path=xl/sharedStrings.xml><?xml version="1.0" encoding="utf-8"?>
<sst xmlns="http://schemas.openxmlformats.org/spreadsheetml/2006/main" count="9" uniqueCount="9">
  <si>
    <t>x1</t>
  </si>
  <si>
    <t>x2</t>
  </si>
  <si>
    <t>y</t>
  </si>
  <si>
    <t>x1 sq</t>
  </si>
  <si>
    <t>log y</t>
  </si>
  <si>
    <t>x1*x2</t>
  </si>
  <si>
    <t>x2 sq</t>
  </si>
  <si>
    <t>x1y</t>
  </si>
  <si>
    <t>x2y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</si>
</sst>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D40" workbookViewId="0">
      <selection activeCell="L66" sqref="L66"/>
    </sheetView>
  </sheetViews>
  <sheetFormatPr defaultRowHeight="15" x14ac:dyDescent="0.25"/>
  <cols>
    <col min="5" max="5" width="12" customWidth="1"/>
    <col min="7" max="7" width="9.28515625" bestFit="1" customWidth="1"/>
    <col min="9" max="9" width="16.28515625" customWidth="1"/>
    <col min="10" max="10" width="14.42578125" customWidth="1"/>
    <col min="17" max="17" width="12" bestFit="1" customWidth="1"/>
    <col min="18" max="18" width="14.85546875" customWidth="1"/>
  </cols>
  <sheetData>
    <row r="1" spans="1:17" x14ac:dyDescent="0.25">
      <c r="A1" s="1"/>
      <c r="B1" s="1" t="s">
        <v>0</v>
      </c>
      <c r="C1" s="1" t="s">
        <v>3</v>
      </c>
      <c r="D1" s="1"/>
      <c r="E1" s="1" t="s">
        <v>1</v>
      </c>
      <c r="F1" s="1" t="s">
        <v>6</v>
      </c>
      <c r="G1" s="2" t="s">
        <v>2</v>
      </c>
      <c r="H1" s="1" t="s">
        <v>4</v>
      </c>
      <c r="J1" s="1" t="s">
        <v>5</v>
      </c>
      <c r="K1" s="1" t="s">
        <v>7</v>
      </c>
      <c r="L1" s="1" t="s">
        <v>8</v>
      </c>
    </row>
    <row r="2" spans="1:17" x14ac:dyDescent="0.25">
      <c r="A2" s="1">
        <v>125</v>
      </c>
      <c r="B2" s="1">
        <f>LOG10(A2)</f>
        <v>2.0969100130080562</v>
      </c>
      <c r="C2" s="1">
        <f t="shared" ref="C2:C60" si="0">B2^2</f>
        <v>4.3970316026534464</v>
      </c>
      <c r="D2" s="1">
        <v>0.1</v>
      </c>
      <c r="E2" s="1">
        <f>LOG10(D2)</f>
        <v>-1</v>
      </c>
      <c r="F2" s="1">
        <f>E2^2</f>
        <v>1</v>
      </c>
      <c r="G2" s="3">
        <v>32.872100000000003</v>
      </c>
      <c r="H2">
        <f>LOG10(G2)</f>
        <v>1.5168274494202221</v>
      </c>
      <c r="I2">
        <f>(H2-$H$64)</f>
        <v>0.26159682279774166</v>
      </c>
      <c r="J2">
        <f>B2*E2</f>
        <v>-2.0969100130080562</v>
      </c>
      <c r="K2">
        <f>B2*H2</f>
        <v>3.1806506666947345</v>
      </c>
      <c r="L2">
        <f>E2*H2</f>
        <v>-1.5168274494202221</v>
      </c>
      <c r="N2">
        <f>-0.5181+0.9257*B2-0.5317*E2</f>
        <v>1.9547095990415575</v>
      </c>
      <c r="O2">
        <f>10^N2</f>
        <v>90.096848291456993</v>
      </c>
      <c r="P2">
        <f t="shared" ref="P2:P61" si="1">(H2-N2)^2</f>
        <v>0.19174077695700159</v>
      </c>
      <c r="Q2">
        <f>0.3034*(A2^0.9257)*D2^-0.5317</f>
        <v>90.120828471013382</v>
      </c>
    </row>
    <row r="3" spans="1:17" x14ac:dyDescent="0.25">
      <c r="A3" s="1">
        <v>125</v>
      </c>
      <c r="B3" s="1">
        <f t="shared" ref="B3:B61" si="2">LOG10(A3)</f>
        <v>2.0969100130080562</v>
      </c>
      <c r="C3" s="1">
        <f t="shared" si="0"/>
        <v>4.3970316026534464</v>
      </c>
      <c r="D3" s="1">
        <v>0.7</v>
      </c>
      <c r="E3" s="1">
        <f t="shared" ref="E3:E61" si="3">LOG10(D3)</f>
        <v>-0.15490195998574319</v>
      </c>
      <c r="F3" s="1">
        <f t="shared" ref="F3:F61" si="4">E3^2</f>
        <v>2.3994617207424785E-2</v>
      </c>
      <c r="G3" s="3">
        <v>37.199599999999997</v>
      </c>
      <c r="H3">
        <f t="shared" ref="H3:H61" si="5">LOG10(G3)</f>
        <v>1.5705382700236519</v>
      </c>
      <c r="I3">
        <f t="shared" ref="I3:I61" si="6">(H3-$H$64)^2</f>
        <v>9.9418909987200307E-2</v>
      </c>
      <c r="J3">
        <f t="shared" ref="J3:J61" si="7">B3*E3</f>
        <v>-0.32481547092867813</v>
      </c>
      <c r="K3">
        <f t="shared" ref="K3:K61" si="8">B3*H3</f>
        <v>3.2932774242249461</v>
      </c>
      <c r="L3">
        <f t="shared" ref="L3:L61" si="9">E3*H3</f>
        <v>-0.24327945625928205</v>
      </c>
      <c r="N3">
        <f t="shared" ref="N3:N61" si="10">-0.5181+0.9257*B3-0.5317*E3</f>
        <v>1.5053709711659773</v>
      </c>
      <c r="O3">
        <f t="shared" ref="O3:O61" si="11">10^N3</f>
        <v>32.016287498291383</v>
      </c>
      <c r="P3">
        <f t="shared" si="1"/>
        <v>4.2467768404054751E-3</v>
      </c>
      <c r="Q3">
        <f>0.3034*(A3^0.9257)*D3^-0.5317</f>
        <v>32.024808954230167</v>
      </c>
    </row>
    <row r="4" spans="1:17" x14ac:dyDescent="0.25">
      <c r="A4" s="1">
        <v>125</v>
      </c>
      <c r="B4" s="1">
        <f t="shared" si="2"/>
        <v>2.0969100130080562</v>
      </c>
      <c r="C4" s="1">
        <f t="shared" si="0"/>
        <v>4.3970316026534464</v>
      </c>
      <c r="D4" s="1">
        <v>3</v>
      </c>
      <c r="E4" s="1">
        <f t="shared" si="3"/>
        <v>0.47712125471966244</v>
      </c>
      <c r="F4" s="1">
        <f t="shared" si="4"/>
        <v>0.227644691705265</v>
      </c>
      <c r="G4" s="3">
        <v>30.999600000000001</v>
      </c>
      <c r="H4">
        <f t="shared" si="5"/>
        <v>1.4913560899983525</v>
      </c>
      <c r="I4">
        <f t="shared" si="6"/>
        <v>5.5755234454470289E-2</v>
      </c>
      <c r="J4">
        <f t="shared" si="7"/>
        <v>1.0004803364406274</v>
      </c>
      <c r="K4">
        <f t="shared" si="8"/>
        <v>3.1272395180780892</v>
      </c>
      <c r="L4">
        <f t="shared" si="9"/>
        <v>0.71155768889382376</v>
      </c>
      <c r="N4">
        <f t="shared" si="10"/>
        <v>1.1693242279071132</v>
      </c>
      <c r="O4">
        <f t="shared" si="11"/>
        <v>14.768086515556854</v>
      </c>
      <c r="P4">
        <f t="shared" si="1"/>
        <v>0.10370452020195092</v>
      </c>
      <c r="Q4">
        <f>0.3034*(A4^0.9257)*D4^-0.5317</f>
        <v>14.772017189859708</v>
      </c>
    </row>
    <row r="5" spans="1:17" x14ac:dyDescent="0.25">
      <c r="A5" s="1">
        <v>125</v>
      </c>
      <c r="B5" s="1">
        <f t="shared" si="2"/>
        <v>2.0969100130080562</v>
      </c>
      <c r="C5" s="1">
        <f t="shared" si="0"/>
        <v>4.3970316026534464</v>
      </c>
      <c r="D5" s="1">
        <v>6</v>
      </c>
      <c r="E5" s="1">
        <f t="shared" si="3"/>
        <v>0.77815125038364363</v>
      </c>
      <c r="F5" s="1">
        <f t="shared" si="4"/>
        <v>0.60551936847362808</v>
      </c>
      <c r="G5" s="3">
        <v>21.6997</v>
      </c>
      <c r="H5">
        <f t="shared" si="5"/>
        <v>1.3364537297358479</v>
      </c>
      <c r="I5">
        <f t="shared" si="6"/>
        <v>6.5971924793647206E-3</v>
      </c>
      <c r="J5">
        <f t="shared" si="7"/>
        <v>1.6317131485642014</v>
      </c>
      <c r="K5">
        <f t="shared" si="8"/>
        <v>2.8024232078050622</v>
      </c>
      <c r="L5">
        <f t="shared" si="9"/>
        <v>1.0399631408738341</v>
      </c>
      <c r="N5">
        <f t="shared" si="10"/>
        <v>1.0092665792125743</v>
      </c>
      <c r="O5">
        <f t="shared" si="11"/>
        <v>10.215663505026257</v>
      </c>
      <c r="P5">
        <f t="shared" si="1"/>
        <v>0.10705143146753925</v>
      </c>
      <c r="Q5">
        <f>0.3034*(A5^0.9257)*D5^-0.5317</f>
        <v>10.2183825062986</v>
      </c>
    </row>
    <row r="6" spans="1:17" x14ac:dyDescent="0.25">
      <c r="A6" s="1">
        <v>125</v>
      </c>
      <c r="B6" s="1">
        <f t="shared" si="2"/>
        <v>2.0969100130080562</v>
      </c>
      <c r="C6" s="1">
        <f t="shared" si="0"/>
        <v>4.3970316026534464</v>
      </c>
      <c r="D6" s="1">
        <v>10</v>
      </c>
      <c r="E6" s="1">
        <f t="shared" si="3"/>
        <v>1</v>
      </c>
      <c r="F6" s="1">
        <f t="shared" si="4"/>
        <v>1</v>
      </c>
      <c r="G6" s="3">
        <v>10.694900000000001</v>
      </c>
      <c r="H6">
        <f t="shared" si="5"/>
        <v>1.029176728164094</v>
      </c>
      <c r="I6">
        <f t="shared" si="6"/>
        <v>5.1100365008234477E-2</v>
      </c>
      <c r="J6">
        <f t="shared" si="7"/>
        <v>2.0969100130080562</v>
      </c>
      <c r="K6">
        <f t="shared" si="8"/>
        <v>2.1580909864421591</v>
      </c>
      <c r="L6">
        <f t="shared" si="9"/>
        <v>1.029176728164094</v>
      </c>
      <c r="N6">
        <f t="shared" si="10"/>
        <v>0.89130959904155771</v>
      </c>
      <c r="O6">
        <f t="shared" si="11"/>
        <v>7.7859139403174673</v>
      </c>
      <c r="P6">
        <f t="shared" si="1"/>
        <v>1.9007345292490093E-2</v>
      </c>
      <c r="Q6">
        <f>0.3034*(A6^0.9257)*D6^-0.5317</f>
        <v>7.7879862393805324</v>
      </c>
    </row>
    <row r="7" spans="1:17" x14ac:dyDescent="0.25">
      <c r="A7" s="1">
        <v>125</v>
      </c>
      <c r="B7" s="1">
        <f t="shared" si="2"/>
        <v>2.0969100130080562</v>
      </c>
      <c r="C7" s="1">
        <f t="shared" si="0"/>
        <v>4.3970316026534464</v>
      </c>
      <c r="D7" s="1">
        <v>20</v>
      </c>
      <c r="E7" s="1">
        <f t="shared" si="3"/>
        <v>1.3010299956639813</v>
      </c>
      <c r="F7" s="1">
        <f t="shared" si="4"/>
        <v>1.6926790496174191</v>
      </c>
      <c r="G7" s="3">
        <v>4.6498999999999997</v>
      </c>
      <c r="H7">
        <f t="shared" si="5"/>
        <v>0.6674436131232484</v>
      </c>
      <c r="I7">
        <f t="shared" si="6"/>
        <v>0.34549357323834634</v>
      </c>
      <c r="J7">
        <f t="shared" si="7"/>
        <v>2.7281428251316302</v>
      </c>
      <c r="K7">
        <f t="shared" si="8"/>
        <v>1.3995691954764149</v>
      </c>
      <c r="L7">
        <f t="shared" si="9"/>
        <v>0.86836416108769188</v>
      </c>
      <c r="N7">
        <f t="shared" si="10"/>
        <v>0.73125195034701884</v>
      </c>
      <c r="O7">
        <f t="shared" si="11"/>
        <v>5.3858214339135868</v>
      </c>
      <c r="P7">
        <f t="shared" si="1"/>
        <v>4.0715038992624082E-3</v>
      </c>
      <c r="Q7">
        <f>0.3034*(A7^0.9257)*D7^-0.5317</f>
        <v>5.3872549242908123</v>
      </c>
    </row>
    <row r="8" spans="1:17" x14ac:dyDescent="0.25">
      <c r="A8" s="1">
        <v>125</v>
      </c>
      <c r="B8" s="1">
        <f t="shared" si="2"/>
        <v>2.0969100130080562</v>
      </c>
      <c r="C8" s="1">
        <f t="shared" si="0"/>
        <v>4.3970316026534464</v>
      </c>
      <c r="D8" s="1">
        <v>40</v>
      </c>
      <c r="E8" s="1">
        <f t="shared" si="3"/>
        <v>1.6020599913279623</v>
      </c>
      <c r="F8" s="1">
        <f t="shared" si="4"/>
        <v>2.5665962158137505</v>
      </c>
      <c r="G8" s="3">
        <v>2.79</v>
      </c>
      <c r="H8">
        <f t="shared" si="5"/>
        <v>0.44560420327359757</v>
      </c>
      <c r="I8">
        <f t="shared" si="6"/>
        <v>0.65549494538470443</v>
      </c>
      <c r="J8">
        <f t="shared" si="7"/>
        <v>3.3593756372552037</v>
      </c>
      <c r="K8">
        <f t="shared" si="8"/>
        <v>0.93439191568288404</v>
      </c>
      <c r="L8">
        <f t="shared" si="9"/>
        <v>0.71388466603220324</v>
      </c>
      <c r="N8">
        <f t="shared" si="10"/>
        <v>0.5711943016524802</v>
      </c>
      <c r="O8">
        <f t="shared" si="11"/>
        <v>3.7255835012248113</v>
      </c>
      <c r="P8">
        <f t="shared" si="1"/>
        <v>1.5772872810817417E-2</v>
      </c>
      <c r="Q8">
        <f>0.3034*(A8^0.9257)*D8^-0.5317</f>
        <v>3.7265751026293663</v>
      </c>
    </row>
    <row r="9" spans="1:17" x14ac:dyDescent="0.25">
      <c r="A9" s="1">
        <v>125</v>
      </c>
      <c r="B9" s="1">
        <f t="shared" si="2"/>
        <v>2.0969100130080562</v>
      </c>
      <c r="C9" s="1">
        <f t="shared" si="0"/>
        <v>4.3970316026534464</v>
      </c>
      <c r="D9" s="1">
        <v>60</v>
      </c>
      <c r="E9" s="1">
        <f t="shared" si="3"/>
        <v>1.7781512503836436</v>
      </c>
      <c r="F9" s="1">
        <f t="shared" si="4"/>
        <v>3.1618218692409155</v>
      </c>
      <c r="G9" s="3">
        <v>2.3559999999999999</v>
      </c>
      <c r="H9">
        <f t="shared" si="5"/>
        <v>0.37217528611506401</v>
      </c>
      <c r="I9">
        <f t="shared" si="6"/>
        <v>0.77978673439866919</v>
      </c>
      <c r="J9">
        <f t="shared" si="7"/>
        <v>3.7286231615722576</v>
      </c>
      <c r="K9">
        <f t="shared" si="8"/>
        <v>0.78041808404881596</v>
      </c>
      <c r="L9">
        <f t="shared" si="9"/>
        <v>0.66178395036739135</v>
      </c>
      <c r="N9">
        <f t="shared" si="10"/>
        <v>0.47756657921257439</v>
      </c>
      <c r="O9">
        <f t="shared" si="11"/>
        <v>3.0030777703161524</v>
      </c>
      <c r="P9">
        <f t="shared" si="1"/>
        <v>1.110732466076534E-2</v>
      </c>
      <c r="Q9">
        <f>0.3034*(A9^0.9257)*D9^-0.5317</f>
        <v>3.003877069576002</v>
      </c>
    </row>
    <row r="10" spans="1:17" x14ac:dyDescent="0.25">
      <c r="A10" s="1">
        <v>125</v>
      </c>
      <c r="B10" s="1">
        <f t="shared" si="2"/>
        <v>2.0969100130080562</v>
      </c>
      <c r="C10" s="1">
        <f t="shared" si="0"/>
        <v>4.3970316026534464</v>
      </c>
      <c r="D10" s="1">
        <v>80</v>
      </c>
      <c r="E10" s="1">
        <f t="shared" si="3"/>
        <v>1.9030899869919435</v>
      </c>
      <c r="F10" s="1">
        <f t="shared" si="4"/>
        <v>3.621751498588996</v>
      </c>
      <c r="G10" s="3">
        <v>2.2475000000000001</v>
      </c>
      <c r="H10">
        <f t="shared" si="5"/>
        <v>0.35169970040526638</v>
      </c>
      <c r="I10">
        <f t="shared" si="6"/>
        <v>0.8163681346309366</v>
      </c>
      <c r="J10">
        <f t="shared" si="7"/>
        <v>3.9906084493787781</v>
      </c>
      <c r="K10">
        <f t="shared" si="8"/>
        <v>0.73748262335173664</v>
      </c>
      <c r="L10">
        <f t="shared" si="9"/>
        <v>0.66931617826932888</v>
      </c>
      <c r="N10">
        <f t="shared" si="10"/>
        <v>0.41113665295794144</v>
      </c>
      <c r="O10">
        <f t="shared" si="11"/>
        <v>2.5771319370521155</v>
      </c>
      <c r="P10">
        <f t="shared" si="1"/>
        <v>3.5327513287489462E-3</v>
      </c>
      <c r="Q10">
        <f>0.3034*(A10^0.9257)*D10^-0.5317</f>
        <v>2.5778178665575644</v>
      </c>
    </row>
    <row r="11" spans="1:17" x14ac:dyDescent="0.25">
      <c r="A11" s="1">
        <v>125</v>
      </c>
      <c r="B11" s="1">
        <f t="shared" si="2"/>
        <v>2.0969100130080562</v>
      </c>
      <c r="C11" s="1">
        <f t="shared" si="0"/>
        <v>4.3970316026534464</v>
      </c>
      <c r="D11" s="1">
        <v>100</v>
      </c>
      <c r="E11" s="1">
        <f t="shared" si="3"/>
        <v>2</v>
      </c>
      <c r="F11" s="1">
        <f t="shared" si="4"/>
        <v>4</v>
      </c>
      <c r="G11" s="3">
        <v>2.2010000000000001</v>
      </c>
      <c r="H11">
        <f t="shared" si="5"/>
        <v>0.34262004255334799</v>
      </c>
      <c r="I11">
        <f t="shared" si="6"/>
        <v>0.83285807815500301</v>
      </c>
      <c r="J11">
        <f t="shared" si="7"/>
        <v>4.1938200260161125</v>
      </c>
      <c r="K11">
        <f t="shared" si="8"/>
        <v>0.71844339788736167</v>
      </c>
      <c r="L11">
        <f t="shared" si="9"/>
        <v>0.68524008510669598</v>
      </c>
      <c r="N11">
        <f t="shared" si="10"/>
        <v>0.35960959904155776</v>
      </c>
      <c r="O11">
        <f t="shared" si="11"/>
        <v>2.2888092451614015</v>
      </c>
      <c r="P11">
        <f t="shared" si="1"/>
        <v>2.8864502966607057E-4</v>
      </c>
      <c r="Q11">
        <f>0.3034*(A11^0.9257)*D11^-0.5317</f>
        <v>2.2894184346914486</v>
      </c>
    </row>
    <row r="12" spans="1:17" x14ac:dyDescent="0.25">
      <c r="A12" s="1">
        <v>125</v>
      </c>
      <c r="B12" s="1">
        <f t="shared" si="2"/>
        <v>2.0969100130080562</v>
      </c>
      <c r="C12" s="1">
        <f t="shared" si="0"/>
        <v>4.3970316026534464</v>
      </c>
      <c r="D12" s="1">
        <v>200</v>
      </c>
      <c r="E12" s="1">
        <f t="shared" si="3"/>
        <v>2.3010299956639813</v>
      </c>
      <c r="F12" s="1">
        <f t="shared" si="4"/>
        <v>5.2947390409453812</v>
      </c>
      <c r="G12" s="3">
        <v>1.86</v>
      </c>
      <c r="H12">
        <f t="shared" si="5"/>
        <v>0.26951294421791633</v>
      </c>
      <c r="I12">
        <f t="shared" si="6"/>
        <v>0.97163934940502517</v>
      </c>
      <c r="J12">
        <f t="shared" si="7"/>
        <v>4.8250528381396869</v>
      </c>
      <c r="K12">
        <f t="shared" si="8"/>
        <v>0.5651443913658305</v>
      </c>
      <c r="L12">
        <f t="shared" si="9"/>
        <v>0.62015736886513884</v>
      </c>
      <c r="N12">
        <f t="shared" si="10"/>
        <v>0.19955195034701889</v>
      </c>
      <c r="O12">
        <f t="shared" si="11"/>
        <v>1.5832589449642982</v>
      </c>
      <c r="P12">
        <f t="shared" si="1"/>
        <v>4.8945406634037488E-3</v>
      </c>
      <c r="Q12">
        <f>0.3034*(A12^0.9257)*D12^-0.5317</f>
        <v>1.5836803452075319</v>
      </c>
    </row>
    <row r="13" spans="1:17" x14ac:dyDescent="0.25">
      <c r="A13" s="1">
        <v>125</v>
      </c>
      <c r="B13" s="1">
        <f t="shared" si="2"/>
        <v>2.0969100130080562</v>
      </c>
      <c r="C13" s="1">
        <f t="shared" si="0"/>
        <v>4.3970316026534464</v>
      </c>
      <c r="D13" s="1">
        <v>400</v>
      </c>
      <c r="E13" s="1">
        <f t="shared" si="3"/>
        <v>2.6020599913279625</v>
      </c>
      <c r="F13" s="1">
        <f t="shared" si="4"/>
        <v>6.7707161984696764</v>
      </c>
      <c r="G13" s="3">
        <v>1.6972</v>
      </c>
      <c r="H13">
        <f t="shared" si="5"/>
        <v>0.22973302309457827</v>
      </c>
      <c r="I13">
        <f t="shared" si="6"/>
        <v>1.0516453348414705</v>
      </c>
      <c r="J13">
        <f t="shared" si="7"/>
        <v>5.4562856502632604</v>
      </c>
      <c r="K13">
        <f t="shared" si="8"/>
        <v>0.48172947644563219</v>
      </c>
      <c r="L13">
        <f t="shared" si="9"/>
        <v>0.59777910808122492</v>
      </c>
      <c r="N13">
        <f t="shared" si="10"/>
        <v>3.9494301652480024E-2</v>
      </c>
      <c r="O13">
        <f t="shared" si="11"/>
        <v>1.0952021852011942</v>
      </c>
      <c r="P13">
        <f t="shared" si="1"/>
        <v>3.6190771135924255E-2</v>
      </c>
      <c r="Q13">
        <f>0.3034*(A13^0.9257)*D13^-0.5317</f>
        <v>1.0954936842441665</v>
      </c>
    </row>
    <row r="14" spans="1:17" x14ac:dyDescent="0.25">
      <c r="A14" s="2">
        <v>250</v>
      </c>
      <c r="B14" s="1">
        <f t="shared" si="2"/>
        <v>2.3979400086720375</v>
      </c>
      <c r="C14" s="1">
        <f t="shared" si="0"/>
        <v>5.7501162851900514</v>
      </c>
      <c r="D14" s="1">
        <v>0.1</v>
      </c>
      <c r="E14" s="1">
        <f t="shared" si="3"/>
        <v>-1</v>
      </c>
      <c r="F14" s="1">
        <f t="shared" si="4"/>
        <v>1</v>
      </c>
      <c r="G14" s="3">
        <v>62.168599999999998</v>
      </c>
      <c r="H14">
        <f t="shared" si="5"/>
        <v>1.7935710874241209</v>
      </c>
      <c r="I14">
        <f t="shared" si="6"/>
        <v>0.28981045173612258</v>
      </c>
      <c r="J14">
        <f t="shared" si="7"/>
        <v>-2.3979400086720375</v>
      </c>
      <c r="K14">
        <f t="shared" si="8"/>
        <v>4.3008758689317119</v>
      </c>
      <c r="L14">
        <f t="shared" si="9"/>
        <v>-1.7935710874241209</v>
      </c>
      <c r="N14">
        <f t="shared" si="10"/>
        <v>2.2333730660277049</v>
      </c>
      <c r="O14">
        <f t="shared" si="11"/>
        <v>171.14848771734097</v>
      </c>
      <c r="P14">
        <f t="shared" si="1"/>
        <v>0.1934257803836274</v>
      </c>
      <c r="Q14">
        <f>0.3034*(A14^0.9257)*D14^-0.5317</f>
        <v>171.19404060341947</v>
      </c>
    </row>
    <row r="15" spans="1:17" x14ac:dyDescent="0.25">
      <c r="A15" s="2">
        <v>250</v>
      </c>
      <c r="B15" s="1">
        <f t="shared" si="2"/>
        <v>2.3979400086720375</v>
      </c>
      <c r="C15" s="1">
        <f t="shared" si="0"/>
        <v>5.7501162851900514</v>
      </c>
      <c r="D15" s="1">
        <v>0.7</v>
      </c>
      <c r="E15" s="1">
        <f t="shared" si="3"/>
        <v>-0.15490195998574319</v>
      </c>
      <c r="F15" s="1">
        <f t="shared" si="4"/>
        <v>2.3994617207424785E-2</v>
      </c>
      <c r="G15" s="3">
        <v>52.685699999999997</v>
      </c>
      <c r="H15">
        <f t="shared" si="5"/>
        <v>1.7216927546085115</v>
      </c>
      <c r="I15">
        <f t="shared" si="6"/>
        <v>0.21758691684525641</v>
      </c>
      <c r="J15">
        <f t="shared" si="7"/>
        <v>-0.37144560727152864</v>
      </c>
      <c r="K15">
        <f t="shared" si="8"/>
        <v>4.128515938916518</v>
      </c>
      <c r="L15">
        <f t="shared" si="9"/>
        <v>-0.26669358218211159</v>
      </c>
      <c r="N15">
        <f t="shared" si="10"/>
        <v>1.7840344381521247</v>
      </c>
      <c r="O15">
        <f t="shared" si="11"/>
        <v>60.818322633553791</v>
      </c>
      <c r="P15">
        <f t="shared" si="1"/>
        <v>3.8864855070520187E-3</v>
      </c>
      <c r="Q15">
        <f>0.3034*(A15^0.9257)*D15^-0.5317</f>
        <v>60.834510039936198</v>
      </c>
    </row>
    <row r="16" spans="1:17" x14ac:dyDescent="0.25">
      <c r="A16" s="2">
        <v>250</v>
      </c>
      <c r="B16" s="1">
        <f t="shared" si="2"/>
        <v>2.3979400086720375</v>
      </c>
      <c r="C16" s="1">
        <f t="shared" si="0"/>
        <v>5.7501162851900514</v>
      </c>
      <c r="D16" s="1">
        <v>3</v>
      </c>
      <c r="E16" s="1">
        <f t="shared" si="3"/>
        <v>0.47712125471966244</v>
      </c>
      <c r="F16" s="1">
        <f t="shared" si="4"/>
        <v>0.227644691705265</v>
      </c>
      <c r="G16" s="3">
        <v>54.973399999999998</v>
      </c>
      <c r="H16">
        <f t="shared" si="5"/>
        <v>1.7401525980822494</v>
      </c>
      <c r="I16">
        <f t="shared" si="6"/>
        <v>0.23514931840442904</v>
      </c>
      <c r="J16">
        <f t="shared" si="7"/>
        <v>1.1441081456800808</v>
      </c>
      <c r="K16">
        <f t="shared" si="8"/>
        <v>4.1727815361360179</v>
      </c>
      <c r="L16">
        <f t="shared" si="9"/>
        <v>0.83026379100068326</v>
      </c>
      <c r="N16">
        <f t="shared" si="10"/>
        <v>1.4479876948932606</v>
      </c>
      <c r="O16">
        <f t="shared" si="11"/>
        <v>28.05354151168541</v>
      </c>
      <c r="P16">
        <f t="shared" si="1"/>
        <v>8.5360330655431194E-2</v>
      </c>
      <c r="Q16">
        <f>0.3034*(A16^0.9257)*D16^-0.5317</f>
        <v>28.061008243046139</v>
      </c>
    </row>
    <row r="17" spans="1:17" x14ac:dyDescent="0.25">
      <c r="A17" s="2">
        <v>250</v>
      </c>
      <c r="B17" s="1">
        <f t="shared" si="2"/>
        <v>2.3979400086720375</v>
      </c>
      <c r="C17" s="1">
        <f t="shared" si="0"/>
        <v>5.7501162851900514</v>
      </c>
      <c r="D17" s="1">
        <v>6</v>
      </c>
      <c r="E17" s="1">
        <f t="shared" si="3"/>
        <v>0.77815125038364363</v>
      </c>
      <c r="F17" s="1">
        <f t="shared" si="4"/>
        <v>0.60551936847362808</v>
      </c>
      <c r="G17" s="3">
        <v>42.741599999999998</v>
      </c>
      <c r="H17">
        <f t="shared" si="5"/>
        <v>1.6308507756232047</v>
      </c>
      <c r="I17">
        <f t="shared" si="6"/>
        <v>0.1410904963353263</v>
      </c>
      <c r="J17">
        <f t="shared" si="7"/>
        <v>1.8659600160931111</v>
      </c>
      <c r="K17">
        <f t="shared" si="8"/>
        <v>3.9106823230407066</v>
      </c>
      <c r="L17">
        <f t="shared" si="9"/>
        <v>1.2690485702403318</v>
      </c>
      <c r="N17">
        <f t="shared" si="10"/>
        <v>1.2879300461987218</v>
      </c>
      <c r="O17">
        <f t="shared" si="11"/>
        <v>19.40573275391986</v>
      </c>
      <c r="P17">
        <f t="shared" si="1"/>
        <v>0.11759462666901943</v>
      </c>
      <c r="Q17">
        <f>0.3034*(A17^0.9257)*D17^-0.5317</f>
        <v>19.410897784269817</v>
      </c>
    </row>
    <row r="18" spans="1:17" x14ac:dyDescent="0.25">
      <c r="A18" s="2">
        <v>250</v>
      </c>
      <c r="B18" s="1">
        <f t="shared" si="2"/>
        <v>2.3979400086720375</v>
      </c>
      <c r="C18" s="1">
        <f t="shared" si="0"/>
        <v>5.7501162851900514</v>
      </c>
      <c r="D18" s="1">
        <v>10</v>
      </c>
      <c r="E18" s="1">
        <f t="shared" si="3"/>
        <v>1</v>
      </c>
      <c r="F18" s="1">
        <f t="shared" si="4"/>
        <v>1</v>
      </c>
      <c r="G18" s="3">
        <v>28.926500000000001</v>
      </c>
      <c r="H18">
        <f t="shared" si="5"/>
        <v>1.4612958887934371</v>
      </c>
      <c r="I18">
        <f t="shared" si="6"/>
        <v>4.2462892273585101E-2</v>
      </c>
      <c r="J18">
        <f t="shared" si="7"/>
        <v>2.3979400086720375</v>
      </c>
      <c r="K18">
        <f t="shared" si="8"/>
        <v>3.5040998762457471</v>
      </c>
      <c r="L18">
        <f t="shared" si="9"/>
        <v>1.4612958887934371</v>
      </c>
      <c r="N18">
        <f t="shared" si="10"/>
        <v>1.1699730660277052</v>
      </c>
      <c r="O18">
        <f t="shared" si="11"/>
        <v>14.790166600190066</v>
      </c>
      <c r="P18">
        <f t="shared" si="1"/>
        <v>8.4868987064194004E-2</v>
      </c>
      <c r="Q18">
        <f>0.3034*(A18^0.9257)*D18^-0.5317</f>
        <v>14.794103151328819</v>
      </c>
    </row>
    <row r="19" spans="1:17" x14ac:dyDescent="0.25">
      <c r="A19" s="2">
        <v>250</v>
      </c>
      <c r="B19" s="1">
        <f t="shared" si="2"/>
        <v>2.3979400086720375</v>
      </c>
      <c r="C19" s="1">
        <f t="shared" si="0"/>
        <v>5.7501162851900514</v>
      </c>
      <c r="D19" s="1">
        <v>20</v>
      </c>
      <c r="E19" s="1">
        <f t="shared" si="3"/>
        <v>1.3010299956639813</v>
      </c>
      <c r="F19" s="1">
        <f t="shared" si="4"/>
        <v>1.6926790496174191</v>
      </c>
      <c r="G19" s="3">
        <v>13.1654</v>
      </c>
      <c r="H19">
        <f t="shared" si="5"/>
        <v>1.1194340586683482</v>
      </c>
      <c r="I19">
        <f t="shared" si="6"/>
        <v>1.8440707868121242E-2</v>
      </c>
      <c r="J19">
        <f t="shared" si="7"/>
        <v>3.1197918790850681</v>
      </c>
      <c r="K19">
        <f t="shared" si="8"/>
        <v>2.6843357163509531</v>
      </c>
      <c r="L19">
        <f t="shared" si="9"/>
        <v>1.4564172884953941</v>
      </c>
      <c r="N19">
        <f t="shared" si="10"/>
        <v>1.0099154173331661</v>
      </c>
      <c r="O19">
        <f t="shared" si="11"/>
        <v>10.230937163840329</v>
      </c>
      <c r="P19">
        <f t="shared" si="1"/>
        <v>1.1994332799904252E-2</v>
      </c>
      <c r="Q19">
        <f>0.3034*(A19^0.9257)*D19^-0.5317</f>
        <v>10.233660230350102</v>
      </c>
    </row>
    <row r="20" spans="1:17" x14ac:dyDescent="0.25">
      <c r="A20" s="2">
        <v>250</v>
      </c>
      <c r="B20" s="1">
        <f t="shared" si="2"/>
        <v>2.3979400086720375</v>
      </c>
      <c r="C20" s="1">
        <f t="shared" si="0"/>
        <v>5.7501162851900514</v>
      </c>
      <c r="D20" s="1">
        <v>40</v>
      </c>
      <c r="E20" s="1">
        <f t="shared" si="3"/>
        <v>1.6020599913279623</v>
      </c>
      <c r="F20" s="1">
        <f t="shared" si="4"/>
        <v>2.5665962158137505</v>
      </c>
      <c r="G20" s="3">
        <v>6.9436999999999998</v>
      </c>
      <c r="H20">
        <f t="shared" si="5"/>
        <v>0.84159094904069065</v>
      </c>
      <c r="I20">
        <f t="shared" si="6"/>
        <v>0.17109778286996699</v>
      </c>
      <c r="J20">
        <f t="shared" si="7"/>
        <v>3.8416437494980982</v>
      </c>
      <c r="K20">
        <f t="shared" si="8"/>
        <v>2.018084607640942</v>
      </c>
      <c r="L20">
        <f t="shared" si="9"/>
        <v>1.3482791885218204</v>
      </c>
      <c r="N20">
        <f t="shared" si="10"/>
        <v>0.84985776863862761</v>
      </c>
      <c r="O20">
        <f t="shared" si="11"/>
        <v>7.0771397023414311</v>
      </c>
      <c r="P20">
        <f t="shared" si="1"/>
        <v>6.8340306264834578E-5</v>
      </c>
      <c r="Q20">
        <f>0.3034*(A20^0.9257)*D20^-0.5317</f>
        <v>7.0790233540343106</v>
      </c>
    </row>
    <row r="21" spans="1:17" x14ac:dyDescent="0.25">
      <c r="A21" s="2">
        <v>250</v>
      </c>
      <c r="B21" s="1">
        <f t="shared" si="2"/>
        <v>2.3979400086720375</v>
      </c>
      <c r="C21" s="1">
        <f t="shared" si="0"/>
        <v>5.7501162851900514</v>
      </c>
      <c r="D21" s="1">
        <v>60</v>
      </c>
      <c r="E21" s="1">
        <f t="shared" si="3"/>
        <v>1.7781512503836436</v>
      </c>
      <c r="F21" s="1">
        <f t="shared" si="4"/>
        <v>3.1618218692409155</v>
      </c>
      <c r="G21" s="3">
        <v>5.3213999999999997</v>
      </c>
      <c r="H21">
        <f t="shared" si="5"/>
        <v>0.72602590528134181</v>
      </c>
      <c r="I21">
        <f t="shared" si="6"/>
        <v>0.28005763708975218</v>
      </c>
      <c r="J21">
        <f t="shared" si="7"/>
        <v>4.2639000247651486</v>
      </c>
      <c r="K21">
        <f t="shared" si="8"/>
        <v>1.7409665656064646</v>
      </c>
      <c r="L21">
        <f t="shared" si="9"/>
        <v>1.2909838712869348</v>
      </c>
      <c r="N21">
        <f t="shared" si="10"/>
        <v>0.75623004619872181</v>
      </c>
      <c r="O21">
        <f t="shared" si="11"/>
        <v>5.7046636883957342</v>
      </c>
      <c r="P21">
        <f t="shared" si="1"/>
        <v>9.1229012855694846E-4</v>
      </c>
      <c r="Q21">
        <f>0.3034*(A21^0.9257)*D21^-0.5317</f>
        <v>5.7061820418359535</v>
      </c>
    </row>
    <row r="22" spans="1:17" x14ac:dyDescent="0.25">
      <c r="A22" s="2">
        <v>250</v>
      </c>
      <c r="B22" s="1">
        <f t="shared" si="2"/>
        <v>2.3979400086720375</v>
      </c>
      <c r="C22" s="1">
        <f t="shared" si="0"/>
        <v>5.7501162851900514</v>
      </c>
      <c r="D22" s="1">
        <v>80</v>
      </c>
      <c r="E22" s="1">
        <f t="shared" si="3"/>
        <v>1.9030899869919435</v>
      </c>
      <c r="F22" s="1">
        <f t="shared" si="4"/>
        <v>3.621751498588996</v>
      </c>
      <c r="G22" s="3">
        <v>4.1985999999999999</v>
      </c>
      <c r="H22">
        <f t="shared" si="5"/>
        <v>0.62310450143776519</v>
      </c>
      <c r="I22">
        <f t="shared" si="6"/>
        <v>0.39958343814104225</v>
      </c>
      <c r="J22">
        <f t="shared" si="7"/>
        <v>4.5634956199111292</v>
      </c>
      <c r="K22">
        <f t="shared" si="8"/>
        <v>1.4941672135812603</v>
      </c>
      <c r="L22">
        <f t="shared" si="9"/>
        <v>1.1858239375358179</v>
      </c>
      <c r="N22">
        <f t="shared" si="10"/>
        <v>0.68980011994408885</v>
      </c>
      <c r="O22">
        <f t="shared" si="11"/>
        <v>4.8955345501952907</v>
      </c>
      <c r="P22">
        <f t="shared" si="1"/>
        <v>4.4483055279410629E-3</v>
      </c>
      <c r="Q22">
        <f>0.3034*(A22^0.9257)*D22^-0.5317</f>
        <v>4.8968375458023967</v>
      </c>
    </row>
    <row r="23" spans="1:17" x14ac:dyDescent="0.25">
      <c r="A23" s="2">
        <v>250</v>
      </c>
      <c r="B23" s="1">
        <f t="shared" si="2"/>
        <v>2.3979400086720375</v>
      </c>
      <c r="C23" s="1">
        <f t="shared" si="0"/>
        <v>5.7501162851900514</v>
      </c>
      <c r="D23" s="1">
        <v>100</v>
      </c>
      <c r="E23" s="1">
        <f t="shared" si="3"/>
        <v>2</v>
      </c>
      <c r="F23" s="1">
        <f t="shared" si="4"/>
        <v>4</v>
      </c>
      <c r="G23" s="3">
        <v>3.5764</v>
      </c>
      <c r="H23">
        <f t="shared" si="5"/>
        <v>0.55344608620825519</v>
      </c>
      <c r="I23">
        <f t="shared" si="6"/>
        <v>0.49250154116440531</v>
      </c>
      <c r="J23">
        <f t="shared" si="7"/>
        <v>4.795880017344075</v>
      </c>
      <c r="K23">
        <f t="shared" si="8"/>
        <v>1.3271305127617288</v>
      </c>
      <c r="L23">
        <f t="shared" si="9"/>
        <v>1.1068921724165104</v>
      </c>
      <c r="N23">
        <f t="shared" si="10"/>
        <v>0.63827306602770517</v>
      </c>
      <c r="O23">
        <f t="shared" si="11"/>
        <v>4.3478351175574508</v>
      </c>
      <c r="P23">
        <f t="shared" si="1"/>
        <v>7.1956165052893739E-3</v>
      </c>
      <c r="Q23">
        <f>0.3034*(A23^0.9257)*D23^-0.5317</f>
        <v>4.3489923374688848</v>
      </c>
    </row>
    <row r="24" spans="1:17" x14ac:dyDescent="0.25">
      <c r="A24" s="2">
        <v>250</v>
      </c>
      <c r="B24" s="1">
        <f t="shared" si="2"/>
        <v>2.3979400086720375</v>
      </c>
      <c r="C24" s="1">
        <f t="shared" si="0"/>
        <v>5.7501162851900514</v>
      </c>
      <c r="D24" s="1">
        <v>200</v>
      </c>
      <c r="E24" s="1">
        <f t="shared" si="3"/>
        <v>2.3010299956639813</v>
      </c>
      <c r="F24" s="1">
        <f t="shared" si="4"/>
        <v>5.2947390409453812</v>
      </c>
      <c r="G24" s="3">
        <v>3.1467999999999998</v>
      </c>
      <c r="H24">
        <f t="shared" si="5"/>
        <v>0.49786914149709333</v>
      </c>
      <c r="I24">
        <f t="shared" si="6"/>
        <v>0.57359641915133197</v>
      </c>
      <c r="J24">
        <f t="shared" si="7"/>
        <v>5.5177318877571055</v>
      </c>
      <c r="K24">
        <f t="shared" si="8"/>
        <v>1.1938603334790798</v>
      </c>
      <c r="L24">
        <f t="shared" si="9"/>
        <v>1.1456118285002868</v>
      </c>
      <c r="N24">
        <f t="shared" si="10"/>
        <v>0.4782154173331663</v>
      </c>
      <c r="O24">
        <f t="shared" si="11"/>
        <v>3.0075677366539599</v>
      </c>
      <c r="P24">
        <f t="shared" si="1"/>
        <v>3.8626887351172893E-4</v>
      </c>
      <c r="Q24">
        <f>0.3034*(A24^0.9257)*D24^-0.5317</f>
        <v>3.0083682309633675</v>
      </c>
    </row>
    <row r="25" spans="1:17" x14ac:dyDescent="0.25">
      <c r="A25" s="2">
        <v>250</v>
      </c>
      <c r="B25" s="1">
        <f t="shared" si="2"/>
        <v>2.3979400086720375</v>
      </c>
      <c r="C25" s="1">
        <f t="shared" si="0"/>
        <v>5.7501162851900514</v>
      </c>
      <c r="D25" s="1">
        <v>400</v>
      </c>
      <c r="E25" s="1">
        <f t="shared" si="3"/>
        <v>2.6020599913279625</v>
      </c>
      <c r="F25" s="1">
        <f t="shared" si="4"/>
        <v>6.7707161984696764</v>
      </c>
      <c r="G25" s="3">
        <v>2.1145</v>
      </c>
      <c r="H25">
        <f t="shared" si="5"/>
        <v>0.32520768948291923</v>
      </c>
      <c r="I25">
        <f t="shared" si="6"/>
        <v>0.86494266360569616</v>
      </c>
      <c r="J25">
        <f t="shared" si="7"/>
        <v>6.2395837581701361</v>
      </c>
      <c r="K25">
        <f t="shared" si="8"/>
        <v>0.77982852973888461</v>
      </c>
      <c r="L25">
        <f t="shared" si="9"/>
        <v>0.84620991767571152</v>
      </c>
      <c r="N25">
        <f t="shared" si="10"/>
        <v>0.31815776863862744</v>
      </c>
      <c r="O25">
        <f t="shared" si="11"/>
        <v>2.0804523276502329</v>
      </c>
      <c r="P25">
        <f t="shared" si="1"/>
        <v>4.9701383910779873E-5</v>
      </c>
      <c r="Q25">
        <f>0.3034*(A25^0.9257)*D25^-0.5317</f>
        <v>2.0810060608975292</v>
      </c>
    </row>
    <row r="26" spans="1:17" x14ac:dyDescent="0.25">
      <c r="A26" s="1">
        <v>500</v>
      </c>
      <c r="B26" s="1">
        <f t="shared" si="2"/>
        <v>2.6989700043360187</v>
      </c>
      <c r="C26" s="1">
        <f t="shared" si="0"/>
        <v>7.2844390843055686</v>
      </c>
      <c r="D26" s="1">
        <v>0.1</v>
      </c>
      <c r="E26" s="1">
        <f t="shared" si="3"/>
        <v>-1</v>
      </c>
      <c r="F26" s="1">
        <f t="shared" si="4"/>
        <v>1</v>
      </c>
      <c r="G26" s="3">
        <v>175.38839999999999</v>
      </c>
      <c r="H26">
        <f t="shared" si="5"/>
        <v>2.2440008662102708</v>
      </c>
      <c r="I26">
        <f t="shared" si="6"/>
        <v>0.97766658669449646</v>
      </c>
      <c r="J26">
        <f t="shared" si="7"/>
        <v>-2.6989700043360187</v>
      </c>
      <c r="K26">
        <f t="shared" si="8"/>
        <v>6.0564910276055643</v>
      </c>
      <c r="L26">
        <f t="shared" si="9"/>
        <v>-2.2440008662102708</v>
      </c>
      <c r="N26">
        <f t="shared" si="10"/>
        <v>2.5120365330138523</v>
      </c>
      <c r="O26">
        <f t="shared" si="11"/>
        <v>325.11464500040978</v>
      </c>
      <c r="P26">
        <f t="shared" si="1"/>
        <v>7.1843118678840551E-2</v>
      </c>
      <c r="Q26">
        <f>0.3034*(A26^0.9257)*D26^-0.5317</f>
        <v>325.20117752303781</v>
      </c>
    </row>
    <row r="27" spans="1:17" x14ac:dyDescent="0.25">
      <c r="A27" s="1">
        <v>500</v>
      </c>
      <c r="B27" s="1">
        <f t="shared" si="2"/>
        <v>2.6989700043360187</v>
      </c>
      <c r="C27" s="1">
        <f t="shared" si="0"/>
        <v>7.2844390843055686</v>
      </c>
      <c r="D27" s="1">
        <v>0.7</v>
      </c>
      <c r="E27" s="1">
        <f t="shared" si="3"/>
        <v>-0.15490195998574319</v>
      </c>
      <c r="F27" s="1">
        <f t="shared" si="4"/>
        <v>2.3994617207424785E-2</v>
      </c>
      <c r="G27" s="3">
        <v>106.28449999999999</v>
      </c>
      <c r="H27">
        <f t="shared" si="5"/>
        <v>2.0264699338055685</v>
      </c>
      <c r="I27">
        <f t="shared" si="6"/>
        <v>0.5948100689442497</v>
      </c>
      <c r="J27">
        <f t="shared" si="7"/>
        <v>-0.4180757436143791</v>
      </c>
      <c r="K27">
        <f t="shared" si="8"/>
        <v>5.4693815660300267</v>
      </c>
      <c r="L27">
        <f t="shared" si="9"/>
        <v>-0.31390416459866183</v>
      </c>
      <c r="N27">
        <f t="shared" si="10"/>
        <v>2.0626979051382723</v>
      </c>
      <c r="O27">
        <f t="shared" si="11"/>
        <v>115.53083311600204</v>
      </c>
      <c r="P27">
        <f t="shared" si="1"/>
        <v>1.3124659068832107E-3</v>
      </c>
      <c r="Q27">
        <f>0.3034*(A27^0.9257)*D27^-0.5317</f>
        <v>115.56158280564095</v>
      </c>
    </row>
    <row r="28" spans="1:17" x14ac:dyDescent="0.25">
      <c r="A28" s="1">
        <v>500</v>
      </c>
      <c r="B28" s="1">
        <f t="shared" si="2"/>
        <v>2.6989700043360187</v>
      </c>
      <c r="C28" s="1">
        <f t="shared" si="0"/>
        <v>7.2844390843055686</v>
      </c>
      <c r="D28" s="1">
        <v>3</v>
      </c>
      <c r="E28" s="1">
        <f t="shared" si="3"/>
        <v>0.47712125471966244</v>
      </c>
      <c r="F28" s="1">
        <f t="shared" si="4"/>
        <v>0.227644691705265</v>
      </c>
      <c r="G28" s="3">
        <v>74.265600000000006</v>
      </c>
      <c r="H28">
        <f t="shared" si="5"/>
        <v>1.8707876941145136</v>
      </c>
      <c r="I28">
        <f t="shared" si="6"/>
        <v>0.37891050333939152</v>
      </c>
      <c r="J28">
        <f t="shared" si="7"/>
        <v>1.287735954919534</v>
      </c>
      <c r="K28">
        <f t="shared" si="8"/>
        <v>5.0491998708960191</v>
      </c>
      <c r="L28">
        <f t="shared" si="9"/>
        <v>0.89259257193002084</v>
      </c>
      <c r="N28">
        <f t="shared" si="10"/>
        <v>1.726651161879408</v>
      </c>
      <c r="O28">
        <f t="shared" si="11"/>
        <v>53.290667719126759</v>
      </c>
      <c r="P28">
        <f t="shared" si="1"/>
        <v>2.0775339924761632E-2</v>
      </c>
      <c r="Q28">
        <f>0.3034*(A28^0.9257)*D28^-0.5317</f>
        <v>53.304851564675324</v>
      </c>
    </row>
    <row r="29" spans="1:17" x14ac:dyDescent="0.25">
      <c r="A29" s="1">
        <v>500</v>
      </c>
      <c r="B29" s="1">
        <f t="shared" si="2"/>
        <v>2.6989700043360187</v>
      </c>
      <c r="C29" s="1">
        <f t="shared" si="0"/>
        <v>7.2844390843055686</v>
      </c>
      <c r="D29" s="1">
        <v>6</v>
      </c>
      <c r="E29" s="1">
        <f t="shared" si="3"/>
        <v>0.77815125038364363</v>
      </c>
      <c r="F29" s="1">
        <f t="shared" si="4"/>
        <v>0.60551936847362808</v>
      </c>
      <c r="G29" s="3">
        <v>48.599800000000002</v>
      </c>
      <c r="H29">
        <f t="shared" si="5"/>
        <v>1.686634482038526</v>
      </c>
      <c r="I29">
        <f t="shared" si="6"/>
        <v>0.18610928646782832</v>
      </c>
      <c r="J29">
        <f t="shared" si="7"/>
        <v>2.1002068836220209</v>
      </c>
      <c r="K29">
        <f t="shared" si="8"/>
        <v>4.552175875300799</v>
      </c>
      <c r="L29">
        <f t="shared" si="9"/>
        <v>1.3124567311384481</v>
      </c>
      <c r="N29">
        <f t="shared" si="10"/>
        <v>1.5665935131848692</v>
      </c>
      <c r="O29">
        <f t="shared" si="11"/>
        <v>36.863240799902407</v>
      </c>
      <c r="P29">
        <f t="shared" si="1"/>
        <v>1.4409834203324598E-2</v>
      </c>
      <c r="Q29">
        <f>0.3034*(A29^0.9257)*D29^-0.5317</f>
        <v>36.873052321061834</v>
      </c>
    </row>
    <row r="30" spans="1:17" x14ac:dyDescent="0.25">
      <c r="A30" s="1">
        <v>500</v>
      </c>
      <c r="B30" s="1">
        <f t="shared" si="2"/>
        <v>2.6989700043360187</v>
      </c>
      <c r="C30" s="1">
        <f t="shared" si="0"/>
        <v>7.2844390843055686</v>
      </c>
      <c r="D30" s="1">
        <v>10</v>
      </c>
      <c r="E30" s="1">
        <f t="shared" si="3"/>
        <v>1</v>
      </c>
      <c r="F30" s="1">
        <f t="shared" si="4"/>
        <v>1</v>
      </c>
      <c r="G30" s="3">
        <v>33.019799999999996</v>
      </c>
      <c r="H30">
        <f t="shared" si="5"/>
        <v>1.5187744384252777</v>
      </c>
      <c r="I30">
        <f t="shared" si="6"/>
        <v>6.9455340739548233E-2</v>
      </c>
      <c r="J30">
        <f t="shared" si="7"/>
        <v>2.6989700043360187</v>
      </c>
      <c r="K30">
        <f t="shared" si="8"/>
        <v>4.0991266526621066</v>
      </c>
      <c r="L30">
        <f t="shared" si="9"/>
        <v>1.5187744384252777</v>
      </c>
      <c r="N30">
        <f t="shared" si="10"/>
        <v>1.4486365330138526</v>
      </c>
      <c r="O30">
        <f t="shared" si="11"/>
        <v>28.09548496659318</v>
      </c>
      <c r="P30">
        <f t="shared" si="1"/>
        <v>4.9193257755020085E-3</v>
      </c>
      <c r="Q30">
        <f>0.3034*(A30^0.9257)*D30^-0.5317</f>
        <v>28.102962861624984</v>
      </c>
    </row>
    <row r="31" spans="1:17" x14ac:dyDescent="0.25">
      <c r="A31" s="1">
        <v>500</v>
      </c>
      <c r="B31" s="1">
        <f t="shared" si="2"/>
        <v>2.6989700043360187</v>
      </c>
      <c r="C31" s="1">
        <f t="shared" si="0"/>
        <v>7.2844390843055686</v>
      </c>
      <c r="D31" s="1">
        <v>20</v>
      </c>
      <c r="E31" s="1">
        <f t="shared" si="3"/>
        <v>1.3010299956639813</v>
      </c>
      <c r="F31" s="1">
        <f t="shared" si="4"/>
        <v>1.6926790496174191</v>
      </c>
      <c r="G31" s="3">
        <v>17.229900000000001</v>
      </c>
      <c r="H31">
        <f t="shared" si="5"/>
        <v>1.2362827568691417</v>
      </c>
      <c r="I31">
        <f t="shared" si="6"/>
        <v>3.5902176818948875E-4</v>
      </c>
      <c r="J31">
        <f t="shared" si="7"/>
        <v>3.5114409330385059</v>
      </c>
      <c r="K31">
        <f t="shared" si="8"/>
        <v>3.3366900776676527</v>
      </c>
      <c r="L31">
        <f t="shared" si="9"/>
        <v>1.6084409498089143</v>
      </c>
      <c r="N31">
        <f t="shared" si="10"/>
        <v>1.2885788843193136</v>
      </c>
      <c r="O31">
        <f t="shared" si="11"/>
        <v>19.434746683458016</v>
      </c>
      <c r="P31">
        <f t="shared" si="1"/>
        <v>2.7348849462846196E-3</v>
      </c>
      <c r="Q31">
        <f>0.3034*(A31^0.9257)*D31^-0.5317</f>
        <v>19.439919436156249</v>
      </c>
    </row>
    <row r="32" spans="1:17" x14ac:dyDescent="0.25">
      <c r="A32" s="1">
        <v>500</v>
      </c>
      <c r="B32" s="1">
        <f t="shared" si="2"/>
        <v>2.6989700043360187</v>
      </c>
      <c r="C32" s="1">
        <f t="shared" si="0"/>
        <v>7.2844390843055686</v>
      </c>
      <c r="D32" s="1">
        <v>40</v>
      </c>
      <c r="E32" s="1">
        <f t="shared" si="3"/>
        <v>1.6020599913279623</v>
      </c>
      <c r="F32" s="1">
        <f t="shared" si="4"/>
        <v>2.5665962158137505</v>
      </c>
      <c r="G32" s="3">
        <v>7.8433000000000002</v>
      </c>
      <c r="H32">
        <f t="shared" si="5"/>
        <v>0.89449882674703141</v>
      </c>
      <c r="I32">
        <f t="shared" si="6"/>
        <v>0.130127431441381</v>
      </c>
      <c r="J32">
        <f t="shared" si="7"/>
        <v>4.3239118617409922</v>
      </c>
      <c r="K32">
        <f t="shared" si="8"/>
        <v>2.4142255023039989</v>
      </c>
      <c r="L32">
        <f t="shared" si="9"/>
        <v>1.4330407826212215</v>
      </c>
      <c r="N32">
        <f t="shared" si="10"/>
        <v>1.1285212356247749</v>
      </c>
      <c r="O32">
        <f t="shared" si="11"/>
        <v>13.443775008664083</v>
      </c>
      <c r="P32">
        <f t="shared" si="1"/>
        <v>5.4766487856941763E-2</v>
      </c>
      <c r="Q32">
        <f>0.3034*(A32^0.9257)*D32^-0.5317</f>
        <v>13.44735320418075</v>
      </c>
    </row>
    <row r="33" spans="1:17" x14ac:dyDescent="0.25">
      <c r="A33" s="1">
        <v>500</v>
      </c>
      <c r="B33" s="1">
        <f t="shared" si="2"/>
        <v>2.6989700043360187</v>
      </c>
      <c r="C33" s="1">
        <f t="shared" si="0"/>
        <v>7.2844390843055686</v>
      </c>
      <c r="D33" s="1">
        <v>60</v>
      </c>
      <c r="E33" s="1">
        <f t="shared" si="3"/>
        <v>1.7781512503836436</v>
      </c>
      <c r="F33" s="1">
        <f t="shared" si="4"/>
        <v>3.1618218692409155</v>
      </c>
      <c r="G33" s="3">
        <v>5.7176999999999998</v>
      </c>
      <c r="H33">
        <f t="shared" si="5"/>
        <v>0.75722136477458668</v>
      </c>
      <c r="I33">
        <f t="shared" si="6"/>
        <v>0.24801322488628399</v>
      </c>
      <c r="J33">
        <f t="shared" si="7"/>
        <v>4.7991768879580397</v>
      </c>
      <c r="K33">
        <f t="shared" si="8"/>
        <v>2.0437177501689923</v>
      </c>
      <c r="L33">
        <f t="shared" si="9"/>
        <v>1.3464541165911403</v>
      </c>
      <c r="N33">
        <f t="shared" si="10"/>
        <v>1.0348935131848691</v>
      </c>
      <c r="O33">
        <f t="shared" si="11"/>
        <v>10.836611731928205</v>
      </c>
      <c r="P33">
        <f t="shared" si="1"/>
        <v>7.7101822002781914E-2</v>
      </c>
      <c r="Q33">
        <f>0.3034*(A33^0.9257)*D33^-0.5317</f>
        <v>10.839496004797255</v>
      </c>
    </row>
    <row r="34" spans="1:17" x14ac:dyDescent="0.25">
      <c r="A34" s="1">
        <v>500</v>
      </c>
      <c r="B34" s="1">
        <f t="shared" si="2"/>
        <v>2.6989700043360187</v>
      </c>
      <c r="C34" s="1">
        <f t="shared" si="0"/>
        <v>7.2844390843055686</v>
      </c>
      <c r="D34" s="1">
        <v>80</v>
      </c>
      <c r="E34" s="1">
        <f t="shared" si="3"/>
        <v>1.9030899869919435</v>
      </c>
      <c r="F34" s="1">
        <f t="shared" si="4"/>
        <v>3.621751498588996</v>
      </c>
      <c r="G34" s="3">
        <v>5.2183000000000002</v>
      </c>
      <c r="H34">
        <f t="shared" si="5"/>
        <v>0.71752904306611109</v>
      </c>
      <c r="I34">
        <f t="shared" si="6"/>
        <v>0.28912299295902721</v>
      </c>
      <c r="J34">
        <f t="shared" si="7"/>
        <v>5.1363827904434798</v>
      </c>
      <c r="K34">
        <f t="shared" si="8"/>
        <v>1.9365893644753613</v>
      </c>
      <c r="L34">
        <f t="shared" si="9"/>
        <v>1.3655223372350271</v>
      </c>
      <c r="N34">
        <f t="shared" si="10"/>
        <v>0.96846358693023626</v>
      </c>
      <c r="O34">
        <f t="shared" si="11"/>
        <v>9.2995853986311285</v>
      </c>
      <c r="P34">
        <f t="shared" si="1"/>
        <v>6.2968145304296563E-2</v>
      </c>
      <c r="Q34">
        <f>0.3034*(A34^0.9257)*D34^-0.5317</f>
        <v>9.3020605765301028</v>
      </c>
    </row>
    <row r="35" spans="1:17" x14ac:dyDescent="0.25">
      <c r="A35" s="1">
        <v>500</v>
      </c>
      <c r="B35" s="1">
        <f t="shared" si="2"/>
        <v>2.6989700043360187</v>
      </c>
      <c r="C35" s="1">
        <f t="shared" si="0"/>
        <v>7.2844390843055686</v>
      </c>
      <c r="D35" s="1">
        <v>100</v>
      </c>
      <c r="E35" s="1">
        <f t="shared" si="3"/>
        <v>2</v>
      </c>
      <c r="F35" s="1">
        <f t="shared" si="4"/>
        <v>4</v>
      </c>
      <c r="G35" s="3">
        <v>4.7533000000000003</v>
      </c>
      <c r="H35">
        <f t="shared" si="5"/>
        <v>0.67699522524215427</v>
      </c>
      <c r="I35">
        <f t="shared" si="6"/>
        <v>0.33435617940946688</v>
      </c>
      <c r="J35">
        <f t="shared" si="7"/>
        <v>5.3979400086720375</v>
      </c>
      <c r="K35">
        <f t="shared" si="8"/>
        <v>1.8271898060072811</v>
      </c>
      <c r="L35">
        <f t="shared" si="9"/>
        <v>1.3539904504843085</v>
      </c>
      <c r="N35">
        <f t="shared" si="10"/>
        <v>0.91693653301385258</v>
      </c>
      <c r="O35">
        <f t="shared" si="11"/>
        <v>8.2591724275094709</v>
      </c>
      <c r="P35">
        <f t="shared" si="1"/>
        <v>5.757183117519285E-2</v>
      </c>
      <c r="Q35">
        <f>0.3034*(A35^0.9257)*D35^-0.5317</f>
        <v>8.2613706890641634</v>
      </c>
    </row>
    <row r="36" spans="1:17" x14ac:dyDescent="0.25">
      <c r="A36" s="1">
        <v>500</v>
      </c>
      <c r="B36" s="1">
        <f t="shared" si="2"/>
        <v>2.6989700043360187</v>
      </c>
      <c r="C36" s="1">
        <f t="shared" si="0"/>
        <v>7.2844390843055686</v>
      </c>
      <c r="D36" s="1">
        <v>200</v>
      </c>
      <c r="E36" s="1">
        <f t="shared" si="3"/>
        <v>2.3010299956639813</v>
      </c>
      <c r="F36" s="1">
        <f t="shared" si="4"/>
        <v>5.2947390409453812</v>
      </c>
      <c r="G36" s="3">
        <v>3.7303000000000002</v>
      </c>
      <c r="H36">
        <f t="shared" si="5"/>
        <v>0.5717437602551686</v>
      </c>
      <c r="I36">
        <f t="shared" si="6"/>
        <v>0.46715429649660756</v>
      </c>
      <c r="J36">
        <f t="shared" si="7"/>
        <v>6.2104109373745251</v>
      </c>
      <c r="K36">
        <f t="shared" si="8"/>
        <v>1.543119259094984</v>
      </c>
      <c r="L36">
        <f t="shared" si="9"/>
        <v>1.3155995421808588</v>
      </c>
      <c r="N36">
        <f t="shared" si="10"/>
        <v>0.75687888431931372</v>
      </c>
      <c r="O36">
        <f t="shared" si="11"/>
        <v>5.7131928541011936</v>
      </c>
      <c r="P36">
        <f t="shared" si="1"/>
        <v>3.4275014162246403E-2</v>
      </c>
      <c r="Q36">
        <f>0.3034*(A36^0.9257)*D36^-0.5317</f>
        <v>5.714713477664386</v>
      </c>
    </row>
    <row r="37" spans="1:17" x14ac:dyDescent="0.25">
      <c r="A37" s="1">
        <v>500</v>
      </c>
      <c r="B37" s="1">
        <f t="shared" si="2"/>
        <v>2.6989700043360187</v>
      </c>
      <c r="C37" s="1">
        <f t="shared" si="0"/>
        <v>7.2844390843055686</v>
      </c>
      <c r="D37" s="1">
        <v>400</v>
      </c>
      <c r="E37" s="1">
        <f t="shared" si="3"/>
        <v>2.6020599913279625</v>
      </c>
      <c r="F37" s="1">
        <f t="shared" si="4"/>
        <v>6.7707161984696764</v>
      </c>
      <c r="G37" s="3">
        <v>3.069</v>
      </c>
      <c r="H37">
        <f t="shared" si="5"/>
        <v>0.48699688843182259</v>
      </c>
      <c r="I37">
        <f t="shared" si="6"/>
        <v>0.59018307649439228</v>
      </c>
      <c r="J37">
        <f t="shared" si="7"/>
        <v>7.0228818660770118</v>
      </c>
      <c r="K37">
        <f t="shared" si="8"/>
        <v>1.3143899940824639</v>
      </c>
      <c r="L37">
        <f t="shared" si="9"/>
        <v>1.2671951192896531</v>
      </c>
      <c r="N37">
        <f t="shared" si="10"/>
        <v>0.59682123562477485</v>
      </c>
      <c r="O37">
        <f t="shared" si="11"/>
        <v>3.9520391267573531</v>
      </c>
      <c r="P37">
        <f t="shared" si="1"/>
        <v>1.206138723635812E-2</v>
      </c>
      <c r="Q37">
        <f>0.3034*(A37^0.9257)*D37^-0.5317</f>
        <v>3.9530910015972691</v>
      </c>
    </row>
    <row r="38" spans="1:17" x14ac:dyDescent="0.25">
      <c r="A38" s="1">
        <v>750</v>
      </c>
      <c r="B38" s="1">
        <f t="shared" si="2"/>
        <v>2.8750612633917001</v>
      </c>
      <c r="C38" s="1">
        <f t="shared" si="0"/>
        <v>8.2659772682554795</v>
      </c>
      <c r="D38" s="1">
        <v>0.1</v>
      </c>
      <c r="E38" s="1">
        <f t="shared" si="3"/>
        <v>-1</v>
      </c>
      <c r="F38" s="1">
        <f t="shared" si="4"/>
        <v>1</v>
      </c>
      <c r="G38" s="3">
        <v>285.99779999999998</v>
      </c>
      <c r="H38">
        <f t="shared" si="5"/>
        <v>2.4563626923894102</v>
      </c>
      <c r="I38">
        <f t="shared" si="6"/>
        <v>1.4427182394135321</v>
      </c>
      <c r="J38">
        <f t="shared" si="7"/>
        <v>-2.8750612633917001</v>
      </c>
      <c r="K38">
        <f t="shared" si="8"/>
        <v>7.0621932257293354</v>
      </c>
      <c r="L38">
        <f t="shared" si="9"/>
        <v>-2.4563626923894102</v>
      </c>
      <c r="N38">
        <f t="shared" si="10"/>
        <v>2.6750442115216964</v>
      </c>
      <c r="O38">
        <f t="shared" si="11"/>
        <v>473.19942858562081</v>
      </c>
      <c r="P38">
        <f t="shared" si="1"/>
        <v>4.7821606810004441E-2</v>
      </c>
      <c r="Q38">
        <f>0.3034*(A38^0.9257)*D38^-0.5317</f>
        <v>473.32537535821774</v>
      </c>
    </row>
    <row r="39" spans="1:17" x14ac:dyDescent="0.25">
      <c r="A39" s="1">
        <v>750</v>
      </c>
      <c r="B39" s="1">
        <f t="shared" si="2"/>
        <v>2.8750612633917001</v>
      </c>
      <c r="C39" s="1">
        <f t="shared" si="0"/>
        <v>8.2659772682554795</v>
      </c>
      <c r="D39" s="1">
        <v>0.7</v>
      </c>
      <c r="E39" s="1">
        <f t="shared" si="3"/>
        <v>-0.15490195998574319</v>
      </c>
      <c r="F39" s="1">
        <f t="shared" si="4"/>
        <v>2.3994617207424785E-2</v>
      </c>
      <c r="G39" s="3">
        <v>148.79820000000001</v>
      </c>
      <c r="H39">
        <f t="shared" si="5"/>
        <v>2.1725976776158031</v>
      </c>
      <c r="I39">
        <f t="shared" si="6"/>
        <v>0.84156230624818562</v>
      </c>
      <c r="J39">
        <f t="shared" si="7"/>
        <v>-0.44535262477846138</v>
      </c>
      <c r="K39">
        <f t="shared" si="8"/>
        <v>6.2463514238479645</v>
      </c>
      <c r="L39">
        <f t="shared" si="9"/>
        <v>-0.33653963852316171</v>
      </c>
      <c r="N39">
        <f t="shared" si="10"/>
        <v>2.2257055836461164</v>
      </c>
      <c r="O39">
        <f t="shared" si="11"/>
        <v>168.15337314147746</v>
      </c>
      <c r="P39">
        <f t="shared" si="1"/>
        <v>2.8204496829245806E-3</v>
      </c>
      <c r="Q39">
        <f>0.3034*(A39^0.9257)*D39^-0.5317</f>
        <v>168.19812884778023</v>
      </c>
    </row>
    <row r="40" spans="1:17" x14ac:dyDescent="0.25">
      <c r="A40" s="1">
        <v>750</v>
      </c>
      <c r="B40" s="1">
        <f t="shared" si="2"/>
        <v>2.8750612633917001</v>
      </c>
      <c r="C40" s="1">
        <f t="shared" si="0"/>
        <v>8.2659772682554795</v>
      </c>
      <c r="D40" s="1">
        <v>3</v>
      </c>
      <c r="E40" s="1">
        <f t="shared" si="3"/>
        <v>0.47712125471966244</v>
      </c>
      <c r="F40" s="1">
        <f t="shared" si="4"/>
        <v>0.227644691705265</v>
      </c>
      <c r="G40" s="3">
        <v>82.665700000000001</v>
      </c>
      <c r="H40">
        <f t="shared" si="5"/>
        <v>1.9173253476333227</v>
      </c>
      <c r="I40">
        <f t="shared" si="6"/>
        <v>0.43836941959042514</v>
      </c>
      <c r="J40">
        <f t="shared" si="7"/>
        <v>1.3717528373853458</v>
      </c>
      <c r="K40">
        <f t="shared" si="8"/>
        <v>5.5124278362995911</v>
      </c>
      <c r="L40">
        <f t="shared" si="9"/>
        <v>0.91479667556862387</v>
      </c>
      <c r="N40">
        <f t="shared" si="10"/>
        <v>1.8896588403872521</v>
      </c>
      <c r="O40">
        <f t="shared" si="11"/>
        <v>77.563757589588676</v>
      </c>
      <c r="P40">
        <f t="shared" si="1"/>
        <v>7.6543562319688089E-4</v>
      </c>
      <c r="Q40">
        <f>0.3034*(A40^0.9257)*D40^-0.5317</f>
        <v>77.584401961387897</v>
      </c>
    </row>
    <row r="41" spans="1:17" x14ac:dyDescent="0.25">
      <c r="A41" s="1">
        <v>750</v>
      </c>
      <c r="B41" s="1">
        <f t="shared" si="2"/>
        <v>2.8750612633917001</v>
      </c>
      <c r="C41" s="1">
        <f t="shared" si="0"/>
        <v>8.2659772682554795</v>
      </c>
      <c r="D41" s="1">
        <v>6</v>
      </c>
      <c r="E41" s="1">
        <f t="shared" si="3"/>
        <v>0.77815125038364363</v>
      </c>
      <c r="F41" s="1">
        <f t="shared" si="4"/>
        <v>0.60551936847362808</v>
      </c>
      <c r="G41" s="3">
        <v>57.2744</v>
      </c>
      <c r="H41">
        <f t="shared" si="5"/>
        <v>1.7579605482664282</v>
      </c>
      <c r="I41">
        <f t="shared" si="6"/>
        <v>0.2527373741161299</v>
      </c>
      <c r="J41">
        <f t="shared" si="7"/>
        <v>2.2372325170378295</v>
      </c>
      <c r="K41">
        <f t="shared" si="8"/>
        <v>5.0542442748916425</v>
      </c>
      <c r="L41">
        <f t="shared" si="9"/>
        <v>1.3679591987586368</v>
      </c>
      <c r="N41">
        <f t="shared" si="10"/>
        <v>1.7296011916927132</v>
      </c>
      <c r="O41">
        <f t="shared" si="11"/>
        <v>53.653887176648006</v>
      </c>
      <c r="P41">
        <f t="shared" si="1"/>
        <v>8.042531052751135E-4</v>
      </c>
      <c r="Q41">
        <f>0.3034*(A41^0.9257)*D41^-0.5317</f>
        <v>53.668167696697211</v>
      </c>
    </row>
    <row r="42" spans="1:17" x14ac:dyDescent="0.25">
      <c r="A42" s="1">
        <v>750</v>
      </c>
      <c r="B42" s="1">
        <f t="shared" si="2"/>
        <v>2.8750612633917001</v>
      </c>
      <c r="C42" s="1">
        <f t="shared" si="0"/>
        <v>8.2659772682554795</v>
      </c>
      <c r="D42" s="1">
        <v>10</v>
      </c>
      <c r="E42" s="1">
        <f t="shared" si="3"/>
        <v>1</v>
      </c>
      <c r="F42" s="1">
        <f t="shared" si="4"/>
        <v>1</v>
      </c>
      <c r="G42" s="3">
        <v>42.407499999999999</v>
      </c>
      <c r="H42">
        <f t="shared" si="5"/>
        <v>1.6274426707571112</v>
      </c>
      <c r="I42">
        <f t="shared" si="6"/>
        <v>0.13854180579888037</v>
      </c>
      <c r="J42">
        <f t="shared" si="7"/>
        <v>2.8750612633917001</v>
      </c>
      <c r="K42">
        <f t="shared" si="8"/>
        <v>4.6789973810845025</v>
      </c>
      <c r="L42">
        <f t="shared" si="9"/>
        <v>1.6274426707571112</v>
      </c>
      <c r="N42">
        <f t="shared" si="10"/>
        <v>1.6116442115216967</v>
      </c>
      <c r="O42">
        <f t="shared" si="11"/>
        <v>40.8925517089857</v>
      </c>
      <c r="P42">
        <f t="shared" si="1"/>
        <v>2.4959131421305571E-4</v>
      </c>
      <c r="Q42">
        <f>0.3034*(A42^0.9257)*D42^-0.5317</f>
        <v>40.903435671644736</v>
      </c>
    </row>
    <row r="43" spans="1:17" x14ac:dyDescent="0.25">
      <c r="A43" s="1">
        <v>750</v>
      </c>
      <c r="B43" s="1">
        <f t="shared" si="2"/>
        <v>2.8750612633917001</v>
      </c>
      <c r="C43" s="1">
        <f t="shared" si="0"/>
        <v>8.2659772682554795</v>
      </c>
      <c r="D43" s="1">
        <v>20</v>
      </c>
      <c r="E43" s="1">
        <f t="shared" si="3"/>
        <v>1.3010299956639813</v>
      </c>
      <c r="F43" s="1">
        <f t="shared" si="4"/>
        <v>1.6926790496174191</v>
      </c>
      <c r="G43" s="3">
        <v>22.970700000000001</v>
      </c>
      <c r="H43">
        <f t="shared" si="5"/>
        <v>1.3611742299144516</v>
      </c>
      <c r="I43">
        <f t="shared" si="6"/>
        <v>1.1224047078486564E-2</v>
      </c>
      <c r="J43">
        <f t="shared" si="7"/>
        <v>3.7405409430441838</v>
      </c>
      <c r="K43">
        <f t="shared" si="8"/>
        <v>3.9134593011540675</v>
      </c>
      <c r="L43">
        <f t="shared" si="9"/>
        <v>1.770928502443522</v>
      </c>
      <c r="N43">
        <f t="shared" si="10"/>
        <v>1.4515865628271576</v>
      </c>
      <c r="O43">
        <f t="shared" si="11"/>
        <v>28.286978660426161</v>
      </c>
      <c r="P43">
        <f t="shared" si="1"/>
        <v>8.1743899427179825E-3</v>
      </c>
      <c r="Q43">
        <f>0.3034*(A43^0.9257)*D43^-0.5317</f>
        <v>28.294507523424709</v>
      </c>
    </row>
    <row r="44" spans="1:17" x14ac:dyDescent="0.25">
      <c r="A44" s="1">
        <v>750</v>
      </c>
      <c r="B44" s="1">
        <f t="shared" si="2"/>
        <v>2.8750612633917001</v>
      </c>
      <c r="C44" s="1">
        <f t="shared" si="0"/>
        <v>8.2659772682554795</v>
      </c>
      <c r="D44" s="1">
        <v>40</v>
      </c>
      <c r="E44" s="1">
        <f t="shared" si="3"/>
        <v>1.6020599913279623</v>
      </c>
      <c r="F44" s="1">
        <f t="shared" si="4"/>
        <v>2.5665962158137505</v>
      </c>
      <c r="G44" s="3">
        <v>14.614100000000001</v>
      </c>
      <c r="H44">
        <f t="shared" si="5"/>
        <v>1.1647720747691273</v>
      </c>
      <c r="I44">
        <f t="shared" si="6"/>
        <v>8.1827496034057833E-3</v>
      </c>
      <c r="J44">
        <f t="shared" si="7"/>
        <v>4.6060206226966676</v>
      </c>
      <c r="K44">
        <f t="shared" si="8"/>
        <v>3.3487910728490986</v>
      </c>
      <c r="L44">
        <f t="shared" si="9"/>
        <v>1.8660347400036807</v>
      </c>
      <c r="N44">
        <f t="shared" si="10"/>
        <v>1.2915289141326189</v>
      </c>
      <c r="O44">
        <f t="shared" si="11"/>
        <v>19.567210367055207</v>
      </c>
      <c r="P44">
        <f t="shared" si="1"/>
        <v>1.6067296325422038E-2</v>
      </c>
      <c r="Q44">
        <f>0.3034*(A44^0.9257)*D44^-0.5317</f>
        <v>19.572418376291026</v>
      </c>
    </row>
    <row r="45" spans="1:17" x14ac:dyDescent="0.25">
      <c r="A45" s="1">
        <v>750</v>
      </c>
      <c r="B45" s="1">
        <f t="shared" si="2"/>
        <v>2.8750612633917001</v>
      </c>
      <c r="C45" s="1">
        <f t="shared" si="0"/>
        <v>8.2659772682554795</v>
      </c>
      <c r="D45" s="1">
        <v>60</v>
      </c>
      <c r="E45" s="1">
        <f t="shared" si="3"/>
        <v>1.7781512503836436</v>
      </c>
      <c r="F45" s="1">
        <f t="shared" si="4"/>
        <v>3.1618218692409155</v>
      </c>
      <c r="G45" s="3">
        <v>12.213900000000001</v>
      </c>
      <c r="H45">
        <f t="shared" si="5"/>
        <v>1.0868543599347791</v>
      </c>
      <c r="I45">
        <f t="shared" si="6"/>
        <v>2.8350567183687923E-2</v>
      </c>
      <c r="J45">
        <f t="shared" si="7"/>
        <v>5.1122937804295301</v>
      </c>
      <c r="K45">
        <f t="shared" si="8"/>
        <v>3.1247728691968635</v>
      </c>
      <c r="L45">
        <f t="shared" si="9"/>
        <v>1.9325914391029422</v>
      </c>
      <c r="N45">
        <f t="shared" si="10"/>
        <v>1.1979011916927131</v>
      </c>
      <c r="O45">
        <f t="shared" si="11"/>
        <v>15.77252381031988</v>
      </c>
      <c r="P45">
        <f t="shared" si="1"/>
        <v>1.2331398843474914E-2</v>
      </c>
      <c r="Q45">
        <f>0.3034*(A45^0.9257)*D45^-0.5317</f>
        <v>15.776721825680045</v>
      </c>
    </row>
    <row r="46" spans="1:17" x14ac:dyDescent="0.25">
      <c r="A46" s="1">
        <v>750</v>
      </c>
      <c r="B46" s="1">
        <f t="shared" si="2"/>
        <v>2.8750612633917001</v>
      </c>
      <c r="C46" s="1">
        <f t="shared" si="0"/>
        <v>8.2659772682554795</v>
      </c>
      <c r="D46" s="1">
        <v>80</v>
      </c>
      <c r="E46" s="1">
        <f t="shared" si="3"/>
        <v>1.9030899869919435</v>
      </c>
      <c r="F46" s="1">
        <f t="shared" si="4"/>
        <v>3.621751498588996</v>
      </c>
      <c r="G46" s="3">
        <v>10.648400000000001</v>
      </c>
      <c r="H46">
        <f t="shared" si="5"/>
        <v>1.0272843567538017</v>
      </c>
      <c r="I46">
        <f t="shared" si="6"/>
        <v>5.195950194704451E-2</v>
      </c>
      <c r="J46">
        <f t="shared" si="7"/>
        <v>5.4715003023491509</v>
      </c>
      <c r="K46">
        <f t="shared" si="8"/>
        <v>2.9535054605911149</v>
      </c>
      <c r="L46">
        <f t="shared" si="9"/>
        <v>1.9550145731316195</v>
      </c>
      <c r="N46">
        <f t="shared" si="10"/>
        <v>1.1314712654380803</v>
      </c>
      <c r="O46">
        <f t="shared" si="11"/>
        <v>13.535405323589419</v>
      </c>
      <c r="P46">
        <f t="shared" si="1"/>
        <v>1.0854911941186207E-2</v>
      </c>
      <c r="Q46">
        <f>0.3034*(A46^0.9257)*D46^-0.5317</f>
        <v>13.539007907433179</v>
      </c>
    </row>
    <row r="47" spans="1:17" x14ac:dyDescent="0.25">
      <c r="A47" s="1">
        <v>750</v>
      </c>
      <c r="B47" s="1">
        <f t="shared" si="2"/>
        <v>2.8750612633917001</v>
      </c>
      <c r="C47" s="1">
        <f t="shared" si="0"/>
        <v>8.2659772682554795</v>
      </c>
      <c r="D47" s="1">
        <v>100</v>
      </c>
      <c r="E47" s="1">
        <f t="shared" si="3"/>
        <v>2</v>
      </c>
      <c r="F47" s="1">
        <f t="shared" si="4"/>
        <v>4</v>
      </c>
      <c r="G47" s="3">
        <v>9.8313000000000006</v>
      </c>
      <c r="H47">
        <f t="shared" si="5"/>
        <v>0.9926109487067265</v>
      </c>
      <c r="I47">
        <f t="shared" si="6"/>
        <v>6.896909522857432E-2</v>
      </c>
      <c r="J47">
        <f t="shared" si="7"/>
        <v>5.7501225267834002</v>
      </c>
      <c r="K47">
        <f t="shared" si="8"/>
        <v>2.8538172882451951</v>
      </c>
      <c r="L47">
        <f t="shared" si="9"/>
        <v>1.985221897413453</v>
      </c>
      <c r="N47">
        <f t="shared" si="10"/>
        <v>1.0799442115216966</v>
      </c>
      <c r="O47">
        <f t="shared" si="11"/>
        <v>12.021100043901955</v>
      </c>
      <c r="P47">
        <f t="shared" si="1"/>
        <v>7.6270987939086416E-3</v>
      </c>
      <c r="Q47">
        <f>0.3034*(A47^0.9257)*D47^-0.5317</f>
        <v>12.024299580211883</v>
      </c>
    </row>
    <row r="48" spans="1:17" x14ac:dyDescent="0.25">
      <c r="A48" s="1">
        <v>750</v>
      </c>
      <c r="B48" s="1">
        <f t="shared" si="2"/>
        <v>2.8750612633917001</v>
      </c>
      <c r="C48" s="1">
        <f t="shared" si="0"/>
        <v>8.2659772682554795</v>
      </c>
      <c r="D48" s="1">
        <v>200</v>
      </c>
      <c r="E48" s="1">
        <f t="shared" si="3"/>
        <v>2.3010299956639813</v>
      </c>
      <c r="F48" s="1">
        <f t="shared" si="4"/>
        <v>5.2947390409453812</v>
      </c>
      <c r="G48" s="3">
        <v>7.3562000000000003</v>
      </c>
      <c r="H48">
        <f t="shared" si="5"/>
        <v>0.86665352830334441</v>
      </c>
      <c r="I48">
        <f t="shared" si="6"/>
        <v>0.15099216133811949</v>
      </c>
      <c r="J48">
        <f t="shared" si="7"/>
        <v>6.6156022064358844</v>
      </c>
      <c r="K48">
        <f t="shared" si="8"/>
        <v>2.4916819880066878</v>
      </c>
      <c r="L48">
        <f t="shared" si="9"/>
        <v>1.9941957644740187</v>
      </c>
      <c r="N48">
        <f t="shared" si="10"/>
        <v>0.91988656282715775</v>
      </c>
      <c r="O48">
        <f t="shared" si="11"/>
        <v>8.315465438220194</v>
      </c>
      <c r="P48">
        <f t="shared" si="1"/>
        <v>2.8337559646135027E-3</v>
      </c>
      <c r="Q48">
        <f>0.3034*(A48^0.9257)*D48^-0.5317</f>
        <v>8.3176786827241429</v>
      </c>
    </row>
    <row r="49" spans="1:17" x14ac:dyDescent="0.25">
      <c r="A49" s="1">
        <v>750</v>
      </c>
      <c r="B49" s="1">
        <f t="shared" si="2"/>
        <v>2.8750612633917001</v>
      </c>
      <c r="C49" s="1">
        <f t="shared" si="0"/>
        <v>8.2659772682554795</v>
      </c>
      <c r="D49" s="1">
        <v>400</v>
      </c>
      <c r="E49" s="1">
        <f t="shared" si="3"/>
        <v>2.6020599913279625</v>
      </c>
      <c r="F49" s="1">
        <f t="shared" si="4"/>
        <v>6.7707161984696764</v>
      </c>
      <c r="G49" s="3">
        <v>5.6962000000000002</v>
      </c>
      <c r="H49">
        <f t="shared" si="5"/>
        <v>0.75558522946508966</v>
      </c>
      <c r="I49">
        <f t="shared" si="6"/>
        <v>0.24964552290056674</v>
      </c>
      <c r="J49">
        <f t="shared" si="7"/>
        <v>7.4810818860883677</v>
      </c>
      <c r="K49">
        <f t="shared" si="8"/>
        <v>2.1723538244260081</v>
      </c>
      <c r="L49">
        <f t="shared" si="9"/>
        <v>1.9660780956294677</v>
      </c>
      <c r="N49">
        <f t="shared" si="10"/>
        <v>0.75982891413261888</v>
      </c>
      <c r="O49">
        <f t="shared" si="11"/>
        <v>5.752132933068081</v>
      </c>
      <c r="P49">
        <f t="shared" si="1"/>
        <v>1.8008859557422619E-5</v>
      </c>
      <c r="Q49">
        <f>0.3034*(A49^0.9257)*D49^-0.5317</f>
        <v>5.7536639209237439</v>
      </c>
    </row>
    <row r="50" spans="1:17" x14ac:dyDescent="0.25">
      <c r="A50" s="1">
        <v>1000</v>
      </c>
      <c r="B50" s="1">
        <f t="shared" si="2"/>
        <v>3</v>
      </c>
      <c r="C50" s="1">
        <f t="shared" si="0"/>
        <v>9</v>
      </c>
      <c r="D50" s="1">
        <v>0.1</v>
      </c>
      <c r="E50" s="1">
        <f t="shared" si="3"/>
        <v>-1</v>
      </c>
      <c r="F50" s="1">
        <f t="shared" si="4"/>
        <v>1</v>
      </c>
      <c r="G50" s="3">
        <v>585.36959999999999</v>
      </c>
      <c r="H50">
        <f t="shared" si="5"/>
        <v>2.7674301644676604</v>
      </c>
      <c r="I50">
        <f t="shared" si="6"/>
        <v>2.286747442259176</v>
      </c>
      <c r="J50">
        <f t="shared" si="7"/>
        <v>-3</v>
      </c>
      <c r="K50">
        <f t="shared" si="8"/>
        <v>8.3022904934029818</v>
      </c>
      <c r="L50">
        <f t="shared" si="9"/>
        <v>-2.7674301644676604</v>
      </c>
      <c r="N50">
        <f t="shared" si="10"/>
        <v>2.7906999999999997</v>
      </c>
      <c r="O50">
        <f t="shared" si="11"/>
        <v>617.58963694911381</v>
      </c>
      <c r="P50">
        <f t="shared" si="1"/>
        <v>5.4148524570212062E-4</v>
      </c>
      <c r="Q50">
        <f>0.3034*(A50^0.9257)*D50^-0.5317</f>
        <v>617.75401462343939</v>
      </c>
    </row>
    <row r="51" spans="1:17" x14ac:dyDescent="0.25">
      <c r="A51" s="1">
        <v>1000</v>
      </c>
      <c r="B51" s="1">
        <f t="shared" si="2"/>
        <v>3</v>
      </c>
      <c r="C51" s="1">
        <f t="shared" si="0"/>
        <v>9</v>
      </c>
      <c r="D51" s="1">
        <v>0.7</v>
      </c>
      <c r="E51" s="1">
        <f t="shared" si="3"/>
        <v>-0.15490195998574319</v>
      </c>
      <c r="F51" s="1">
        <f t="shared" si="4"/>
        <v>2.3994617207424785E-2</v>
      </c>
      <c r="G51" s="3">
        <v>373.21949999999998</v>
      </c>
      <c r="H51">
        <f t="shared" si="5"/>
        <v>2.5719643267174299</v>
      </c>
      <c r="I51">
        <f t="shared" si="6"/>
        <v>1.7337876369657363</v>
      </c>
      <c r="J51">
        <f t="shared" si="7"/>
        <v>-0.46470587995722956</v>
      </c>
      <c r="K51">
        <f t="shared" si="8"/>
        <v>7.7158929801522902</v>
      </c>
      <c r="L51">
        <f t="shared" si="9"/>
        <v>-0.39840231522194225</v>
      </c>
      <c r="N51">
        <f t="shared" si="10"/>
        <v>2.3413613721244197</v>
      </c>
      <c r="O51">
        <f t="shared" si="11"/>
        <v>219.46303058864183</v>
      </c>
      <c r="P51">
        <f t="shared" si="1"/>
        <v>5.317772266702591E-2</v>
      </c>
      <c r="Q51">
        <f>0.3034*(A51^0.9257)*D51^-0.5317</f>
        <v>219.5214428747461</v>
      </c>
    </row>
    <row r="52" spans="1:17" x14ac:dyDescent="0.25">
      <c r="A52" s="1">
        <v>1000</v>
      </c>
      <c r="B52" s="1">
        <f t="shared" si="2"/>
        <v>3</v>
      </c>
      <c r="C52" s="1">
        <f t="shared" si="0"/>
        <v>9</v>
      </c>
      <c r="D52" s="1">
        <v>3</v>
      </c>
      <c r="E52" s="1">
        <f t="shared" si="3"/>
        <v>0.47712125471966244</v>
      </c>
      <c r="F52" s="1">
        <f t="shared" si="4"/>
        <v>0.227644691705265</v>
      </c>
      <c r="G52" s="3">
        <v>202.02699999999999</v>
      </c>
      <c r="H52">
        <f t="shared" si="5"/>
        <v>2.3054094148298723</v>
      </c>
      <c r="I52">
        <f t="shared" si="6"/>
        <v>1.102875487200746</v>
      </c>
      <c r="J52">
        <f t="shared" si="7"/>
        <v>1.4313637641589874</v>
      </c>
      <c r="K52">
        <f t="shared" si="8"/>
        <v>6.9162282444896164</v>
      </c>
      <c r="L52">
        <f t="shared" si="9"/>
        <v>1.0999598326461515</v>
      </c>
      <c r="N52">
        <f t="shared" si="10"/>
        <v>2.0053146288655554</v>
      </c>
      <c r="O52">
        <f t="shared" si="11"/>
        <v>101.23125683676872</v>
      </c>
      <c r="P52">
        <f t="shared" si="1"/>
        <v>9.0056880562969122E-2</v>
      </c>
      <c r="Q52">
        <f>0.3034*(A52^0.9257)*D52^-0.5317</f>
        <v>101.25820055080192</v>
      </c>
    </row>
    <row r="53" spans="1:17" x14ac:dyDescent="0.25">
      <c r="A53" s="1">
        <v>1000</v>
      </c>
      <c r="B53" s="1">
        <f t="shared" si="2"/>
        <v>3</v>
      </c>
      <c r="C53" s="1">
        <f t="shared" si="0"/>
        <v>9</v>
      </c>
      <c r="D53" s="1">
        <v>6</v>
      </c>
      <c r="E53" s="1">
        <f t="shared" si="3"/>
        <v>0.77815125038364363</v>
      </c>
      <c r="F53" s="1">
        <f t="shared" si="4"/>
        <v>0.60551936847362808</v>
      </c>
      <c r="G53" s="3">
        <v>149.76570000000001</v>
      </c>
      <c r="H53">
        <f t="shared" si="5"/>
        <v>2.1754123607172042</v>
      </c>
      <c r="I53">
        <f t="shared" si="6"/>
        <v>0.84673442376157304</v>
      </c>
      <c r="J53">
        <f t="shared" si="7"/>
        <v>2.3344537511509307</v>
      </c>
      <c r="K53">
        <f t="shared" si="8"/>
        <v>6.5262370821516127</v>
      </c>
      <c r="L53">
        <f t="shared" si="9"/>
        <v>1.6927998485921265</v>
      </c>
      <c r="N53">
        <f t="shared" si="10"/>
        <v>1.8452569801710166</v>
      </c>
      <c r="O53">
        <f t="shared" si="11"/>
        <v>70.025622814840574</v>
      </c>
      <c r="P53">
        <f t="shared" si="1"/>
        <v>0.10900257530359798</v>
      </c>
      <c r="Q53">
        <f>0.3034*(A53^0.9257)*D53^-0.5317</f>
        <v>70.044260836486075</v>
      </c>
    </row>
    <row r="54" spans="1:17" x14ac:dyDescent="0.25">
      <c r="A54" s="1">
        <v>1000</v>
      </c>
      <c r="B54" s="1">
        <f t="shared" si="2"/>
        <v>3</v>
      </c>
      <c r="C54" s="1">
        <f t="shared" si="0"/>
        <v>9</v>
      </c>
      <c r="D54" s="1">
        <v>10</v>
      </c>
      <c r="E54" s="1">
        <f t="shared" si="3"/>
        <v>1</v>
      </c>
      <c r="F54" s="1">
        <f t="shared" si="4"/>
        <v>1</v>
      </c>
      <c r="G54" s="3">
        <v>117.253</v>
      </c>
      <c r="H54">
        <f t="shared" si="5"/>
        <v>2.0691239632572955</v>
      </c>
      <c r="I54">
        <f t="shared" si="6"/>
        <v>0.66242236341855243</v>
      </c>
      <c r="J54">
        <f t="shared" si="7"/>
        <v>3</v>
      </c>
      <c r="K54">
        <f t="shared" si="8"/>
        <v>6.2073718897718866</v>
      </c>
      <c r="L54">
        <f t="shared" si="9"/>
        <v>2.0691239632572955</v>
      </c>
      <c r="N54">
        <f t="shared" si="10"/>
        <v>1.7273000000000001</v>
      </c>
      <c r="O54">
        <f t="shared" si="11"/>
        <v>53.370343745683023</v>
      </c>
      <c r="P54">
        <f t="shared" si="1"/>
        <v>0.11684362185692489</v>
      </c>
      <c r="Q54">
        <f>0.3034*(A54^0.9257)*D54^-0.5317</f>
        <v>53.384548797804982</v>
      </c>
    </row>
    <row r="55" spans="1:17" x14ac:dyDescent="0.25">
      <c r="A55" s="1">
        <v>1000</v>
      </c>
      <c r="B55" s="1">
        <f t="shared" si="2"/>
        <v>3</v>
      </c>
      <c r="C55" s="1">
        <f t="shared" si="0"/>
        <v>9</v>
      </c>
      <c r="D55" s="1">
        <v>20</v>
      </c>
      <c r="E55" s="1">
        <f t="shared" si="3"/>
        <v>1.3010299956639813</v>
      </c>
      <c r="F55" s="1">
        <f t="shared" si="4"/>
        <v>1.6926790496174191</v>
      </c>
      <c r="G55" s="3">
        <v>63.639200000000002</v>
      </c>
      <c r="H55">
        <f t="shared" si="5"/>
        <v>1.8037247115501365</v>
      </c>
      <c r="I55">
        <f t="shared" si="6"/>
        <v>0.30084576120062678</v>
      </c>
      <c r="J55">
        <f t="shared" si="7"/>
        <v>3.9030899869919438</v>
      </c>
      <c r="K55">
        <f t="shared" si="8"/>
        <v>5.411174134650409</v>
      </c>
      <c r="L55">
        <f t="shared" si="9"/>
        <v>2.3466999536470898</v>
      </c>
      <c r="N55">
        <f t="shared" si="10"/>
        <v>1.567242351305461</v>
      </c>
      <c r="O55">
        <f t="shared" si="11"/>
        <v>36.918355826203111</v>
      </c>
      <c r="P55">
        <f t="shared" si="1"/>
        <v>5.5923906706892484E-2</v>
      </c>
      <c r="Q55">
        <f>0.3034*(A55^0.9257)*D55^-0.5317</f>
        <v>36.928182016779459</v>
      </c>
    </row>
    <row r="56" spans="1:17" x14ac:dyDescent="0.25">
      <c r="A56" s="1">
        <v>1000</v>
      </c>
      <c r="B56" s="1">
        <f t="shared" si="2"/>
        <v>3</v>
      </c>
      <c r="C56" s="1">
        <f t="shared" si="0"/>
        <v>9</v>
      </c>
      <c r="D56" s="1">
        <v>40</v>
      </c>
      <c r="E56" s="1">
        <f t="shared" si="3"/>
        <v>1.6020599913279623</v>
      </c>
      <c r="F56" s="1">
        <f t="shared" si="4"/>
        <v>2.5665962158137505</v>
      </c>
      <c r="G56" s="3">
        <v>34.600200000000001</v>
      </c>
      <c r="H56">
        <f t="shared" si="5"/>
        <v>1.5390786091582489</v>
      </c>
      <c r="I56">
        <f t="shared" si="6"/>
        <v>8.0569677189625932E-2</v>
      </c>
      <c r="J56">
        <f t="shared" si="7"/>
        <v>4.8061799739838866</v>
      </c>
      <c r="K56">
        <f t="shared" si="8"/>
        <v>4.6172358274747465</v>
      </c>
      <c r="L56">
        <f t="shared" si="9"/>
        <v>2.4656962632411163</v>
      </c>
      <c r="N56">
        <f t="shared" si="10"/>
        <v>1.4071847026109223</v>
      </c>
      <c r="O56">
        <f t="shared" si="11"/>
        <v>25.537871807700192</v>
      </c>
      <c r="P56">
        <f t="shared" si="1"/>
        <v>1.7396002584314917E-2</v>
      </c>
      <c r="Q56">
        <f>0.3034*(A56^0.9257)*D56^-0.5317</f>
        <v>25.544668968345096</v>
      </c>
    </row>
    <row r="57" spans="1:17" x14ac:dyDescent="0.25">
      <c r="A57" s="1">
        <v>1000</v>
      </c>
      <c r="B57" s="1">
        <f t="shared" si="2"/>
        <v>3</v>
      </c>
      <c r="C57" s="1">
        <f t="shared" si="0"/>
        <v>9</v>
      </c>
      <c r="D57" s="1">
        <v>60</v>
      </c>
      <c r="E57" s="1">
        <f t="shared" si="3"/>
        <v>1.7781512503836436</v>
      </c>
      <c r="F57" s="1">
        <f t="shared" si="4"/>
        <v>3.1618218692409155</v>
      </c>
      <c r="G57" s="3">
        <v>24.945399999999999</v>
      </c>
      <c r="H57">
        <f t="shared" si="5"/>
        <v>1.3969904722519482</v>
      </c>
      <c r="I57">
        <f t="shared" si="6"/>
        <v>2.0095853832890528E-2</v>
      </c>
      <c r="J57">
        <f t="shared" si="7"/>
        <v>5.3344537511509307</v>
      </c>
      <c r="K57">
        <f t="shared" si="8"/>
        <v>4.1909714167558443</v>
      </c>
      <c r="L57">
        <f t="shared" si="9"/>
        <v>2.4840603550088383</v>
      </c>
      <c r="N57">
        <f t="shared" si="10"/>
        <v>1.3135569801710165</v>
      </c>
      <c r="O57">
        <f t="shared" si="11"/>
        <v>20.585289553079381</v>
      </c>
      <c r="P57">
        <f t="shared" si="1"/>
        <v>6.9611476008188842E-3</v>
      </c>
      <c r="Q57">
        <f>0.3034*(A57^0.9257)*D57^-0.5317</f>
        <v>20.590768534298643</v>
      </c>
    </row>
    <row r="58" spans="1:17" x14ac:dyDescent="0.25">
      <c r="A58" s="1">
        <v>1000</v>
      </c>
      <c r="B58" s="1">
        <f t="shared" si="2"/>
        <v>3</v>
      </c>
      <c r="C58" s="1">
        <f t="shared" si="0"/>
        <v>9</v>
      </c>
      <c r="D58" s="1">
        <v>80</v>
      </c>
      <c r="E58" s="1">
        <f t="shared" si="3"/>
        <v>1.9030899869919435</v>
      </c>
      <c r="F58" s="1">
        <f t="shared" si="4"/>
        <v>3.621751498588996</v>
      </c>
      <c r="G58" s="3">
        <v>19.8506</v>
      </c>
      <c r="H58">
        <f t="shared" si="5"/>
        <v>1.2977736381898661</v>
      </c>
      <c r="I58">
        <f t="shared" si="6"/>
        <v>1.8099078332227147E-3</v>
      </c>
      <c r="J58">
        <f t="shared" si="7"/>
        <v>5.7092699609758304</v>
      </c>
      <c r="K58">
        <f t="shared" si="8"/>
        <v>3.8933209145695984</v>
      </c>
      <c r="L58">
        <f t="shared" si="9"/>
        <v>2.4697800162212395</v>
      </c>
      <c r="N58">
        <f t="shared" si="10"/>
        <v>1.2471270539163837</v>
      </c>
      <c r="O58">
        <f t="shared" si="11"/>
        <v>17.665545549664916</v>
      </c>
      <c r="P58">
        <f t="shared" si="1"/>
        <v>2.56507649857096E-3</v>
      </c>
      <c r="Q58">
        <f>0.3034*(A58^0.9257)*D58^-0.5317</f>
        <v>17.670247411741958</v>
      </c>
    </row>
    <row r="59" spans="1:17" x14ac:dyDescent="0.25">
      <c r="A59" s="1">
        <v>1000</v>
      </c>
      <c r="B59" s="1">
        <f t="shared" si="2"/>
        <v>3</v>
      </c>
      <c r="C59" s="1">
        <f t="shared" si="0"/>
        <v>9</v>
      </c>
      <c r="D59" s="1">
        <v>100</v>
      </c>
      <c r="E59" s="1">
        <f t="shared" si="3"/>
        <v>2</v>
      </c>
      <c r="F59" s="1">
        <f t="shared" si="4"/>
        <v>4</v>
      </c>
      <c r="G59" s="3">
        <v>16.072099999999999</v>
      </c>
      <c r="H59">
        <f t="shared" si="5"/>
        <v>1.206072625912485</v>
      </c>
      <c r="I59">
        <f t="shared" si="6"/>
        <v>2.4165090338039113E-3</v>
      </c>
      <c r="J59">
        <f>B59*E59</f>
        <v>6</v>
      </c>
      <c r="K59">
        <f t="shared" si="8"/>
        <v>3.6182178777374547</v>
      </c>
      <c r="L59">
        <f t="shared" si="9"/>
        <v>2.41214525182497</v>
      </c>
      <c r="N59">
        <f t="shared" si="10"/>
        <v>1.1956</v>
      </c>
      <c r="O59">
        <f t="shared" si="11"/>
        <v>15.689171126078545</v>
      </c>
      <c r="P59">
        <f t="shared" si="1"/>
        <v>1.0967589350285207E-4</v>
      </c>
      <c r="Q59">
        <f>0.3034*(A59^0.9257)*D59^-0.5317</f>
        <v>15.693346956286025</v>
      </c>
    </row>
    <row r="60" spans="1:17" x14ac:dyDescent="0.25">
      <c r="A60" s="1">
        <v>1000</v>
      </c>
      <c r="B60" s="1">
        <f t="shared" si="2"/>
        <v>3</v>
      </c>
      <c r="C60" s="1">
        <f t="shared" si="0"/>
        <v>9</v>
      </c>
      <c r="D60" s="1">
        <v>200</v>
      </c>
      <c r="E60" s="1">
        <f t="shared" si="3"/>
        <v>2.3010299956639813</v>
      </c>
      <c r="F60" s="1">
        <f t="shared" si="4"/>
        <v>5.2947390409453812</v>
      </c>
      <c r="G60" s="3">
        <v>9.1836000000000002</v>
      </c>
      <c r="H60">
        <f t="shared" si="5"/>
        <v>0.96301295937707732</v>
      </c>
      <c r="I60">
        <f t="shared" si="6"/>
        <v>8.5391165050345136E-2</v>
      </c>
      <c r="J60">
        <f t="shared" si="7"/>
        <v>6.9030899869919438</v>
      </c>
      <c r="K60">
        <f t="shared" si="8"/>
        <v>2.8890388781312319</v>
      </c>
      <c r="L60">
        <f t="shared" si="9"/>
        <v>2.215921705739794</v>
      </c>
      <c r="N60">
        <f t="shared" si="10"/>
        <v>1.0355423513054611</v>
      </c>
      <c r="O60">
        <f t="shared" si="11"/>
        <v>10.852813783827491</v>
      </c>
      <c r="P60">
        <f t="shared" si="1"/>
        <v>5.2605126935011074E-3</v>
      </c>
      <c r="Q60">
        <f>0.3034*(A60^0.9257)*D60^-0.5317</f>
        <v>10.855702369035114</v>
      </c>
    </row>
    <row r="61" spans="1:17" x14ac:dyDescent="0.25">
      <c r="A61" s="1">
        <v>1000</v>
      </c>
      <c r="B61" s="1">
        <f t="shared" si="2"/>
        <v>3</v>
      </c>
      <c r="C61" s="1">
        <f>B61^2</f>
        <v>9</v>
      </c>
      <c r="D61" s="1">
        <v>400</v>
      </c>
      <c r="E61" s="1">
        <f t="shared" si="3"/>
        <v>2.6020599913279625</v>
      </c>
      <c r="F61" s="1">
        <f t="shared" si="4"/>
        <v>6.7707161984696764</v>
      </c>
      <c r="G61" s="3">
        <v>4.8517999999999999</v>
      </c>
      <c r="H61">
        <f t="shared" si="5"/>
        <v>0.68590289015690209</v>
      </c>
      <c r="I61">
        <f t="shared" si="6"/>
        <v>0.32413407150901902</v>
      </c>
      <c r="J61">
        <f t="shared" si="7"/>
        <v>7.8061799739838875</v>
      </c>
      <c r="K61">
        <f t="shared" si="8"/>
        <v>2.0577086704707064</v>
      </c>
      <c r="L61">
        <f t="shared" si="9"/>
        <v>1.784760468413493</v>
      </c>
      <c r="N61">
        <f t="shared" si="10"/>
        <v>0.87548470261092226</v>
      </c>
      <c r="O61">
        <f t="shared" si="11"/>
        <v>7.5073161022927506</v>
      </c>
      <c r="P61">
        <f t="shared" si="1"/>
        <v>3.5941263613351281E-2</v>
      </c>
      <c r="Q61">
        <f>0.3034*(A61^0.9257)*D61^-0.5317</f>
        <v>7.5093142497477814</v>
      </c>
    </row>
    <row r="62" spans="1:17" x14ac:dyDescent="0.25">
      <c r="A62">
        <f t="shared" ref="A62:F62" si="12">SUM(A2:A61)</f>
        <v>31500</v>
      </c>
      <c r="B62" s="1">
        <f t="shared" si="12"/>
        <v>156.82657547289375</v>
      </c>
      <c r="C62" s="1">
        <f t="shared" si="12"/>
        <v>416.37077088485461</v>
      </c>
      <c r="D62">
        <f t="shared" si="12"/>
        <v>4598.9999999999991</v>
      </c>
      <c r="E62" s="1">
        <f t="shared" si="12"/>
        <v>72.938958782385185</v>
      </c>
      <c r="F62" s="1">
        <f t="shared" si="12"/>
        <v>149.82731275031225</v>
      </c>
      <c r="H62" s="1">
        <f>SUM(H2:H61)</f>
        <v>75.313837597348822</v>
      </c>
      <c r="I62" s="1">
        <f>SUM(I2:I61)</f>
        <v>25.051426039609428</v>
      </c>
      <c r="J62">
        <f>SUM(J2:J61)</f>
        <v>190.64611874000028</v>
      </c>
      <c r="K62">
        <f>SUM(K2:K61)</f>
        <v>202.83477101230937</v>
      </c>
      <c r="L62">
        <f>SUM(L2:L61)</f>
        <v>59.036316369091558</v>
      </c>
      <c r="P62">
        <f>SUM(P2:P61)</f>
        <v>2.0306880516997601</v>
      </c>
    </row>
    <row r="64" spans="1:17" x14ac:dyDescent="0.25">
      <c r="H64">
        <f>AVERAGE(H2:H61)</f>
        <v>1.2552306266224804</v>
      </c>
    </row>
    <row r="65" spans="12:12" x14ac:dyDescent="0.25">
      <c r="L65">
        <f>SQRT((I62-P62)/I62)</f>
        <v>0.95861317710560456</v>
      </c>
    </row>
  </sheetData>
  <dataConsolidate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 of Nebraska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SNR</dc:creator>
  <cp:lastModifiedBy>bsoni2</cp:lastModifiedBy>
  <dcterms:created xsi:type="dcterms:W3CDTF">2012-10-09T18:12:12Z</dcterms:created>
  <dcterms:modified xsi:type="dcterms:W3CDTF">2012-11-16T00:31:12Z</dcterms:modified>
</cp:coreProperties>
</file>