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havya Reddy V\Downloads\"/>
    </mc:Choice>
  </mc:AlternateContent>
  <xr:revisionPtr revIDLastSave="0" documentId="13_ncr:1_{D8036A68-F835-4129-B267-78A1626CAD0D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Question-1" sheetId="1" r:id="rId1"/>
    <sheet name="Question-2" sheetId="2" r:id="rId2"/>
    <sheet name="Question-3" sheetId="3" r:id="rId3"/>
    <sheet name="Question-4" sheetId="4" r:id="rId4"/>
    <sheet name="Question-5" sheetId="5" r:id="rId5"/>
    <sheet name="Question-6" sheetId="6" r:id="rId6"/>
  </sheets>
  <definedNames>
    <definedName name="_xlnm._FilterDatabase" localSheetId="0" hidden="1">'Question-1'!$A$1:$G$26</definedName>
    <definedName name="_xlnm._FilterDatabase" localSheetId="2" hidden="1">'Question-3'!$A$1:$I$26</definedName>
    <definedName name="_xlnm._FilterDatabase" localSheetId="4" hidden="1">'Question-5'!$A$1:$G$26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" i="6"/>
  <c r="J6" i="5" a="1"/>
  <c r="J6" i="5" s="1"/>
  <c r="K4" i="3" a="1"/>
  <c r="K4" i="3" s="1"/>
  <c r="A14" i="2"/>
  <c r="J1" i="1"/>
  <c r="I5" i="1" s="1" a="1"/>
  <c r="I5" i="1" s="1"/>
  <c r="K1" i="5" l="1"/>
  <c r="K6" i="4"/>
  <c r="J6" i="4"/>
  <c r="H2" i="3"/>
  <c r="H18" i="3"/>
  <c r="H6" i="3"/>
  <c r="H24" i="3"/>
  <c r="H13" i="3"/>
  <c r="H10" i="3"/>
  <c r="H20" i="3"/>
  <c r="H3" i="3"/>
  <c r="H12" i="3"/>
  <c r="H17" i="3"/>
  <c r="H5" i="3"/>
  <c r="H22" i="3"/>
  <c r="H15" i="3"/>
  <c r="I15" i="3" s="1"/>
  <c r="H9" i="3"/>
  <c r="H25" i="3"/>
  <c r="H19" i="3"/>
  <c r="H4" i="3"/>
  <c r="H14" i="3"/>
  <c r="H16" i="3"/>
  <c r="H26" i="3"/>
  <c r="H21" i="3"/>
  <c r="H8" i="3"/>
  <c r="H23" i="3"/>
  <c r="H7" i="3"/>
  <c r="I7" i="3" s="1"/>
  <c r="H11" i="3"/>
  <c r="I23" i="3" l="1"/>
  <c r="I8" i="3"/>
  <c r="I21" i="3"/>
  <c r="I13" i="3"/>
  <c r="I24" i="3"/>
  <c r="I9" i="3"/>
  <c r="I5" i="3"/>
  <c r="I6" i="3"/>
  <c r="I25" i="3"/>
  <c r="I10" i="3"/>
  <c r="I14" i="3"/>
  <c r="I18" i="3"/>
  <c r="I19" i="3"/>
  <c r="I20" i="3"/>
  <c r="I16" i="3"/>
  <c r="I17" i="3"/>
  <c r="I12" i="3"/>
  <c r="I4" i="3"/>
  <c r="I11" i="3"/>
  <c r="I2" i="3"/>
  <c r="I3" i="3"/>
  <c r="I26" i="3"/>
  <c r="I2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<sst xmlns="http://schemas.openxmlformats.org/spreadsheetml/2006/main" count="330" uniqueCount="52">
  <si>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</si>
  <si>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</si>
  <si>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</si>
  <si>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</si>
  <si>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</si>
  <si>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</si>
  <si>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</si>
  <si>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</si>
  <si>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</si>
  <si>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</si>
  <si>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</si>
  <si>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</si>
  <si>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</si>
  <si>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</si>
  <si>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</si>
  <si>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</si>
  <si>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</si>
  <si>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</si>
  <si>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</si>
  <si>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</si>
  <si>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</si>
  <si>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</si>
  <si>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</si>
  <si>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</si>
  <si>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</si>
  <si>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</si>
  <si>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</si>
  <si>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</si>
  <si>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</si>
  <si>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</si>
  <si>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</si>
  <si>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</si>
  <si>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</si>
  <si>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</si>
  <si>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</si>
  <si>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</si>
  <si>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</si>
  <si>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</si>
  <si>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</si>
  <si>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StdDev of Productivity_Score</t>
  </si>
  <si>
    <t xml:space="preserve"> PEI (Productivity Efficiency Index)</t>
  </si>
  <si>
    <t>RANK</t>
  </si>
  <si>
    <t>So Tasks_Completed has stronger influence</t>
  </si>
  <si>
    <t>This has positive correlation</t>
  </si>
  <si>
    <t>Average Hours</t>
  </si>
  <si>
    <t>Top 5th Productivity Score</t>
  </si>
  <si>
    <t>Sorted Table</t>
  </si>
  <si>
    <t>Department with Least Deviation</t>
  </si>
  <si>
    <t xml:space="preserve">OUTPUT - </t>
  </si>
  <si>
    <t>underutilized but efficient employees</t>
  </si>
  <si>
    <t>Tasks_per_Hour</t>
  </si>
  <si>
    <t>most task-efficient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</si>
</sst>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Alignment="1"/>
    <xf numFmtId="0" fontId="3" fillId="3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8" xfId="0" applyFont="1" applyBorder="1" applyAlignme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0" fillId="5" borderId="0" xfId="0" applyFont="1" applyFill="1" applyAlignment="1">
      <alignment horizontal="left"/>
    </xf>
    <xf numFmtId="0" fontId="5" fillId="0" borderId="0" xfId="0" applyFont="1" applyAlignment="1"/>
    <xf numFmtId="0" fontId="6" fillId="0" borderId="17" xfId="0" applyFont="1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'Question-1'!$N$4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'Question-1'!$I$5:$K$9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'Question-1'!$N$5:$N$9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C-41BE-AFBD-902EF006F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3191168"/>
        <c:axId val="16531932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'Question-1'!$L$4</c15:sqref>
                        </c15:formulaRef>
                      </c:ext>
                    </c:extLst>
                    <c:strCache>
                      <c:ptCount val="1"/>
                      <c:pt idx="0">
                        <c:v>Hours_Worked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'Question-1'!$I$5:$K$9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'Question-1'!$L$5:$L$9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47</c:v>
                      </c:pt>
                      <c:pt idx="2">
                        <c:v>48</c:v>
                      </c:pt>
                      <c:pt idx="3">
                        <c:v>46</c:v>
                      </c:pt>
                      <c:pt idx="4">
                        <c:v>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8CC-41BE-AFBD-902EF006F07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'Question-1'!$M$4</c15:sqref>
                        </c15:formulaRef>
                      </c:ext>
                    </c:extLst>
                    <c:strCache>
                      <c:ptCount val="1"/>
                      <c:pt idx="0">
                        <c:v>Tasks_Completed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'Question-1'!$I$5:$K$9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'Question-1'!$M$5:$M$9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80</c:v>
                      </c:pt>
                      <c:pt idx="1">
                        <c:v>79</c:v>
                      </c:pt>
                      <c:pt idx="2">
                        <c:v>78</c:v>
                      </c:pt>
                      <c:pt idx="3">
                        <c:v>77</c:v>
                      </c:pt>
                      <c:pt idx="4">
                        <c:v>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8CC-41BE-AFBD-902EF006F07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'Question-1'!$O$4</c15:sqref>
                        </c15:formulaRef>
                      </c:ext>
                    </c:extLst>
                    <c:strCache>
                      <c:ptCount val="1"/>
                      <c:pt idx="0">
                        <c:v>Performance_Rating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'Question-1'!$I$5:$K$9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IT</c:v>
                        </c:pt>
                        <c:pt idx="1">
                          <c:v>IT</c:v>
                        </c:pt>
                        <c:pt idx="2">
                          <c:v>IT</c:v>
                        </c:pt>
                        <c:pt idx="3">
                          <c:v>Marketing</c:v>
                        </c:pt>
                        <c:pt idx="4">
                          <c:v>IT</c:v>
                        </c:pt>
                      </c:lvl>
                      <c:lvl>
                        <c:pt idx="0">
                          <c:v>Rahul</c:v>
                        </c:pt>
                        <c:pt idx="1">
                          <c:v>Tanya</c:v>
                        </c:pt>
                        <c:pt idx="2">
                          <c:v>Rakesh</c:v>
                        </c:pt>
                        <c:pt idx="3">
                          <c:v>Neeraj</c:v>
                        </c:pt>
                        <c:pt idx="4">
                          <c:v>Riya</c:v>
                        </c:pt>
                      </c:lvl>
                      <c:lvl>
                        <c:pt idx="0">
                          <c:v>107</c:v>
                        </c:pt>
                        <c:pt idx="1">
                          <c:v>125</c:v>
                        </c:pt>
                        <c:pt idx="2">
                          <c:v>115</c:v>
                        </c:pt>
                        <c:pt idx="3">
                          <c:v>123</c:v>
                        </c:pt>
                        <c:pt idx="4">
                          <c:v>104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'Question-1'!$O$5:$O$9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8CC-41BE-AFBD-902EF006F072}"/>
                  </c:ext>
                </c:extLst>
              </c15:ser>
            </c15:filteredBarSeries>
          </c:ext>
        </c:extLst>
      </c:barChart>
      <c:catAx>
        <c:axId val="165319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193248"/>
        <c:crosses val="autoZero"/>
        <c:auto val="1"/>
        <c:lblAlgn val="ctr"/>
        <c:lblOffset val="100"/>
        <c:noMultiLvlLbl val="0"/>
      </c:catAx>
      <c:valAx>
        <c:axId val="16531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19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'Question-4'!$F$1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'Question-4'!$D$2:$D$26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'Question-4'!$F$2:$F$26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65-45E6-88BA-3A8EA116F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600288"/>
        <c:axId val="1716586976"/>
      </c:scatterChart>
      <c:valAx>
        <c:axId val="171660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 Worked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586976"/>
        <c:crosses val="autoZero"/>
        <c:crossBetween val="midCat"/>
      </c:valAx>
      <c:valAx>
        <c:axId val="1716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Productivity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60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1152525</xdr:colOff>
      <xdr:row>10</xdr:row>
      <xdr:rowOff>73025</xdr:rowOff>
    </xdr:from>
    <xdr:to>
      <xdr:col>13</xdr:col>
      <xdr:colOff>581025</xdr:colOff>
      <xdr:row>24</xdr:row>
      <xdr:rowOff>111125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C445F7-9849-4B97-ACAB-1D9445F00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530225</xdr:colOff>
      <xdr:row>9</xdr:row>
      <xdr:rowOff>117475</xdr:rowOff>
    </xdr:from>
    <xdr:to>
      <xdr:col>14</xdr:col>
      <xdr:colOff>3175</xdr:colOff>
      <xdr:row>24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0DF7B7-CE64-4342-9852-1602483FC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ya Reddy V" refreshedDate="45764.661263541668" createdVersion="7" refreshedVersion="7" minRefreshableVersion="3" recordCount="27" xr:uid="{9A35F6DD-D593-4194-AC06-945F8D71DF61}">
  <cacheSource type="worksheet">
    <worksheetSource ref="A1:G1048576" sheet="Question-1"/>
  </cacheSource>
  <cacheFields count="7">
    <cacheField name="Employee_ID" numFmtId="0">
      <sharedItems containsString="0" containsBlank="1" containsNumber="1" containsInteger="1" minValue="101" maxValue="125"/>
    </cacheField>
    <cacheField name="Name" numFmtId="0">
      <sharedItems containsBlank="1"/>
    </cacheField>
    <cacheField name="Department" numFmtId="0">
      <sharedItems containsBlank="1" count="6">
        <s v="IT"/>
        <s v="Marketing"/>
        <s v="Sales"/>
        <s v="HR"/>
        <s v="Finance"/>
        <m/>
      </sharedItems>
    </cacheField>
    <cacheField name="Hours_Worked" numFmtId="0">
      <sharedItems containsString="0" containsBlank="1" containsNumber="1" containsInteger="1" minValue="25" maxValue="50"/>
    </cacheField>
    <cacheField name="Tasks_Completed" numFmtId="0">
      <sharedItems containsString="0" containsBlank="1" containsNumber="1" containsInteger="1" minValue="30" maxValue="80" count="25">
        <n v="80"/>
        <n v="79"/>
        <n v="78"/>
        <n v="77"/>
        <n v="75"/>
        <n v="73"/>
        <n v="70"/>
        <n v="65"/>
        <n v="66"/>
        <n v="60"/>
        <n v="58"/>
        <n v="55"/>
        <n v="50"/>
        <n v="52"/>
        <n v="48"/>
        <n v="45"/>
        <n v="44"/>
        <n v="42"/>
        <n v="40"/>
        <n v="38"/>
        <n v="35"/>
        <n v="34"/>
        <n v="32"/>
        <n v="30"/>
        <m/>
      </sharedItems>
    </cacheField>
    <cacheField name="Productivity_Score" numFmtId="0">
      <sharedItems containsString="0" containsBlank="1" containsNumber="1" containsInteger="1" minValue="60" maxValue="100"/>
    </cacheField>
    <cacheField name="Performance_Rating" numFmtId="0">
      <sharedItems containsString="0" containsBlank="1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n v="107"/>
    <s v="Rahul"/>
    <x v="0"/>
    <n v="50"/>
    <x v="0"/>
    <n v="100"/>
    <n v="5"/>
  </r>
  <r>
    <n v="125"/>
    <s v="Tanya"/>
    <x v="0"/>
    <n v="47"/>
    <x v="1"/>
    <n v="99"/>
    <n v="5"/>
  </r>
  <r>
    <n v="115"/>
    <s v="Rakesh"/>
    <x v="0"/>
    <n v="48"/>
    <x v="2"/>
    <n v="98"/>
    <n v="5"/>
  </r>
  <r>
    <n v="123"/>
    <s v="Neeraj"/>
    <x v="1"/>
    <n v="46"/>
    <x v="3"/>
    <n v="96"/>
    <n v="5"/>
  </r>
  <r>
    <n v="104"/>
    <s v="Riya"/>
    <x v="0"/>
    <n v="45"/>
    <x v="4"/>
    <n v="95"/>
    <n v="5"/>
  </r>
  <r>
    <n v="112"/>
    <s v="Pooja"/>
    <x v="1"/>
    <n v="44"/>
    <x v="5"/>
    <n v="94"/>
    <n v="5"/>
  </r>
  <r>
    <n v="118"/>
    <s v="Arjun"/>
    <x v="1"/>
    <n v="43"/>
    <x v="4"/>
    <n v="93"/>
    <n v="5"/>
  </r>
  <r>
    <n v="109"/>
    <s v="Kunal"/>
    <x v="1"/>
    <n v="42"/>
    <x v="6"/>
    <n v="92"/>
    <n v="5"/>
  </r>
  <r>
    <n v="102"/>
    <s v="Meera"/>
    <x v="1"/>
    <n v="40"/>
    <x v="7"/>
    <n v="90"/>
    <n v="5"/>
  </r>
  <r>
    <n v="114"/>
    <s v="Deepak"/>
    <x v="2"/>
    <n v="41"/>
    <x v="8"/>
    <n v="89"/>
    <n v="4"/>
  </r>
  <r>
    <n v="119"/>
    <s v="Anjali"/>
    <x v="0"/>
    <n v="39"/>
    <x v="9"/>
    <n v="87"/>
    <n v="4"/>
  </r>
  <r>
    <n v="106"/>
    <s v="Neha"/>
    <x v="2"/>
    <n v="38"/>
    <x v="10"/>
    <n v="85"/>
    <n v="4"/>
  </r>
  <r>
    <n v="110"/>
    <s v="Sneha"/>
    <x v="2"/>
    <n v="37"/>
    <x v="11"/>
    <n v="83"/>
    <n v="4"/>
  </r>
  <r>
    <n v="101"/>
    <s v="Aakash"/>
    <x v="2"/>
    <n v="35"/>
    <x v="12"/>
    <n v="80"/>
    <n v="4"/>
  </r>
  <r>
    <n v="120"/>
    <s v="Suman"/>
    <x v="2"/>
    <n v="36"/>
    <x v="13"/>
    <n v="78"/>
    <n v="4"/>
  </r>
  <r>
    <n v="124"/>
    <s v="Akash"/>
    <x v="2"/>
    <n v="34"/>
    <x v="14"/>
    <n v="76"/>
    <n v="3"/>
  </r>
  <r>
    <n v="113"/>
    <s v="Varun"/>
    <x v="3"/>
    <n v="33"/>
    <x v="15"/>
    <n v="75"/>
    <n v="3"/>
  </r>
  <r>
    <n v="122"/>
    <s v="Jyoti"/>
    <x v="3"/>
    <n v="32"/>
    <x v="16"/>
    <n v="74"/>
    <n v="3"/>
  </r>
  <r>
    <n v="117"/>
    <s v="Sanjay"/>
    <x v="3"/>
    <n v="31"/>
    <x v="17"/>
    <n v="72"/>
    <n v="3"/>
  </r>
  <r>
    <n v="103"/>
    <s v="Suresh"/>
    <x v="3"/>
    <n v="30"/>
    <x v="18"/>
    <n v="70"/>
    <n v="3"/>
  </r>
  <r>
    <n v="111"/>
    <s v="Amit"/>
    <x v="4"/>
    <n v="29"/>
    <x v="19"/>
    <n v="68"/>
    <n v="3"/>
  </r>
  <r>
    <n v="108"/>
    <s v="Priya"/>
    <x v="3"/>
    <n v="28"/>
    <x v="20"/>
    <n v="65"/>
    <n v="3"/>
  </r>
  <r>
    <n v="121"/>
    <s v="Mohan"/>
    <x v="4"/>
    <n v="27"/>
    <x v="21"/>
    <n v="64"/>
    <n v="2"/>
  </r>
  <r>
    <n v="116"/>
    <s v="Kavita"/>
    <x v="4"/>
    <n v="26"/>
    <x v="22"/>
    <n v="62"/>
    <n v="2"/>
  </r>
  <r>
    <n v="105"/>
    <s v="Prakash"/>
    <x v="4"/>
    <n v="25"/>
    <x v="23"/>
    <n v="60"/>
    <n v="2"/>
  </r>
  <r>
    <m/>
    <m/>
    <x v="5"/>
    <m/>
    <x v="24"/>
    <m/>
    <m/>
  </r>
  <r>
    <m/>
    <m/>
    <x v="5"/>
    <m/>
    <x v="2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1240B3-A681-47FE-9EBA-26B50F469DE3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/>
  <pivotFields count="7">
    <pivotField showAll="0"/>
    <pivotField showAll="0"/>
    <pivotField axis="axisRow" showAll="0" sortType="ascending">
      <items count="7">
        <item x="4"/>
        <item x="3"/>
        <item x="0"/>
        <item x="1"/>
        <item x="2"/>
        <item h="1" x="5"/>
        <item t="default"/>
      </items>
    </pivotField>
    <pivotField showAll="0"/>
    <pivotField showAll="0">
      <items count="26">
        <item x="23"/>
        <item x="22"/>
        <item x="21"/>
        <item x="20"/>
        <item x="19"/>
        <item x="18"/>
        <item x="17"/>
        <item x="16"/>
        <item x="15"/>
        <item x="14"/>
        <item x="12"/>
        <item x="13"/>
        <item x="11"/>
        <item x="10"/>
        <item x="9"/>
        <item x="7"/>
        <item x="8"/>
        <item x="6"/>
        <item x="5"/>
        <item x="4"/>
        <item x="3"/>
        <item x="2"/>
        <item x="1"/>
        <item x="0"/>
        <item x="24"/>
        <item t="default"/>
      </items>
    </pivotField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 of Productivity_Score" fld="5" subtotal="stdDev" baseField="2" baseItem="0"/>
  </dataFields>
  <formats count="2">
    <format dxfId="4">
      <pivotArea dataOnly="0" labelOnly="1" fieldPosition="0">
        <references count="1">
          <reference field="2" count="1">
            <x v="3"/>
          </reference>
        </references>
      </pivotArea>
    </format>
    <format dxfId="3">
      <pivotArea dataOnly="0" labelOnly="1" fieldPosition="0">
        <references count="1">
          <reference field="2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showGridLines="0" topLeftCell="D1" workbookViewId="0">
      <selection activeCell="G11" sqref="G11"/>
    </sheetView>
  </sheetViews>
  <sheetFormatPr defaultColWidth="12.6328125" defaultRowHeight="15.75" customHeight="1" x14ac:dyDescent="0.25"/>
  <cols>
    <col min="9" max="9" width="23.08984375" bestFit="1" customWidth="1"/>
  </cols>
  <sheetData>
    <row r="1" spans="1:15" ht="15.7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8" t="s">
        <v>45</v>
      </c>
      <c r="J1">
        <f>INDEX(_xlfn._xlws.SORT(A2:G26, 6, -1), 5, 6)</f>
        <v>95</v>
      </c>
    </row>
    <row r="2" spans="1:15" ht="15.75" customHeight="1" thickBot="1" x14ac:dyDescent="0.4">
      <c r="A2" s="31">
        <v>101</v>
      </c>
      <c r="B2" s="32" t="s">
        <v>7</v>
      </c>
      <c r="C2" s="32" t="s">
        <v>8</v>
      </c>
      <c r="D2" s="32">
        <v>35</v>
      </c>
      <c r="E2" s="32">
        <v>50</v>
      </c>
      <c r="F2" s="32">
        <v>80</v>
      </c>
      <c r="G2" s="32">
        <v>4</v>
      </c>
    </row>
    <row r="3" spans="1:15" ht="15.75" customHeight="1" thickBot="1" x14ac:dyDescent="0.4">
      <c r="A3" s="8">
        <v>102</v>
      </c>
      <c r="B3" s="9" t="s">
        <v>9</v>
      </c>
      <c r="C3" s="9" t="s">
        <v>10</v>
      </c>
      <c r="D3" s="9">
        <v>40</v>
      </c>
      <c r="E3" s="9">
        <v>65</v>
      </c>
      <c r="F3" s="9">
        <v>90</v>
      </c>
      <c r="G3" s="9">
        <v>5</v>
      </c>
      <c r="I3" s="29" t="s">
        <v>46</v>
      </c>
      <c r="J3" s="30"/>
      <c r="K3" s="30"/>
      <c r="L3" s="30"/>
      <c r="M3" s="30"/>
      <c r="N3" s="30"/>
      <c r="O3" s="30"/>
    </row>
    <row r="4" spans="1:15" ht="15.75" customHeight="1" thickBot="1" x14ac:dyDescent="0.4">
      <c r="A4" s="6">
        <v>103</v>
      </c>
      <c r="B4" s="7" t="s">
        <v>11</v>
      </c>
      <c r="C4" s="7" t="s">
        <v>12</v>
      </c>
      <c r="D4" s="7">
        <v>30</v>
      </c>
      <c r="E4" s="7">
        <v>40</v>
      </c>
      <c r="F4" s="7">
        <v>70</v>
      </c>
      <c r="G4" s="7">
        <v>3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6</v>
      </c>
    </row>
    <row r="5" spans="1:15" ht="15.75" customHeight="1" thickBot="1" x14ac:dyDescent="0.4">
      <c r="A5" s="8">
        <v>104</v>
      </c>
      <c r="B5" s="9" t="s">
        <v>13</v>
      </c>
      <c r="C5" s="9" t="s">
        <v>14</v>
      </c>
      <c r="D5" s="9">
        <v>45</v>
      </c>
      <c r="E5" s="9">
        <v>75</v>
      </c>
      <c r="F5" s="9">
        <v>95</v>
      </c>
      <c r="G5" s="9">
        <v>5</v>
      </c>
      <c r="I5" cm="1">
        <f t="array" ref="I5:O9">_xlfn._xlws.SORT(_xlfn._xlws.FILTER(A2:G26, F2:F26 &gt;= J1), 6, -1, 0)</f>
        <v>107</v>
      </c>
      <c r="J5" t="str">
        <v>Rahul</v>
      </c>
      <c r="K5" t="str">
        <v>IT</v>
      </c>
      <c r="L5">
        <v>50</v>
      </c>
      <c r="M5">
        <v>80</v>
      </c>
      <c r="N5">
        <v>100</v>
      </c>
      <c r="O5">
        <v>5</v>
      </c>
    </row>
    <row r="6" spans="1:15" ht="15.75" customHeight="1" thickBot="1" x14ac:dyDescent="0.4">
      <c r="A6" s="6">
        <v>105</v>
      </c>
      <c r="B6" s="7" t="s">
        <v>15</v>
      </c>
      <c r="C6" s="7" t="s">
        <v>16</v>
      </c>
      <c r="D6" s="7">
        <v>25</v>
      </c>
      <c r="E6" s="7">
        <v>30</v>
      </c>
      <c r="F6" s="7">
        <v>60</v>
      </c>
      <c r="G6" s="7">
        <v>2</v>
      </c>
      <c r="I6">
        <v>125</v>
      </c>
      <c r="J6" t="str">
        <v>Tanya</v>
      </c>
      <c r="K6" t="str">
        <v>IT</v>
      </c>
      <c r="L6">
        <v>47</v>
      </c>
      <c r="M6">
        <v>79</v>
      </c>
      <c r="N6">
        <v>99</v>
      </c>
      <c r="O6">
        <v>5</v>
      </c>
    </row>
    <row r="7" spans="1:15" ht="15.75" customHeight="1" thickBot="1" x14ac:dyDescent="0.4">
      <c r="A7" s="8">
        <v>106</v>
      </c>
      <c r="B7" s="9" t="s">
        <v>17</v>
      </c>
      <c r="C7" s="9" t="s">
        <v>8</v>
      </c>
      <c r="D7" s="9">
        <v>38</v>
      </c>
      <c r="E7" s="9">
        <v>58</v>
      </c>
      <c r="F7" s="9">
        <v>85</v>
      </c>
      <c r="G7" s="9">
        <v>4</v>
      </c>
      <c r="I7">
        <v>115</v>
      </c>
      <c r="J7" t="str">
        <v>Rakesh</v>
      </c>
      <c r="K7" t="str">
        <v>IT</v>
      </c>
      <c r="L7">
        <v>48</v>
      </c>
      <c r="M7">
        <v>78</v>
      </c>
      <c r="N7">
        <v>98</v>
      </c>
      <c r="O7">
        <v>5</v>
      </c>
    </row>
    <row r="8" spans="1:15" ht="15.75" customHeight="1" thickBot="1" x14ac:dyDescent="0.4">
      <c r="A8" s="6">
        <v>107</v>
      </c>
      <c r="B8" s="7" t="s">
        <v>18</v>
      </c>
      <c r="C8" s="7" t="s">
        <v>14</v>
      </c>
      <c r="D8" s="7">
        <v>50</v>
      </c>
      <c r="E8" s="7">
        <v>80</v>
      </c>
      <c r="F8" s="7">
        <v>100</v>
      </c>
      <c r="G8" s="7">
        <v>5</v>
      </c>
      <c r="I8">
        <v>123</v>
      </c>
      <c r="J8" t="str">
        <v>Neeraj</v>
      </c>
      <c r="K8" t="str">
        <v>Marketing</v>
      </c>
      <c r="L8">
        <v>46</v>
      </c>
      <c r="M8">
        <v>77</v>
      </c>
      <c r="N8">
        <v>96</v>
      </c>
      <c r="O8">
        <v>5</v>
      </c>
    </row>
    <row r="9" spans="1:15" ht="15.75" customHeight="1" thickBot="1" x14ac:dyDescent="0.4">
      <c r="A9" s="8">
        <v>108</v>
      </c>
      <c r="B9" s="9" t="s">
        <v>19</v>
      </c>
      <c r="C9" s="9" t="s">
        <v>12</v>
      </c>
      <c r="D9" s="9">
        <v>28</v>
      </c>
      <c r="E9" s="9">
        <v>35</v>
      </c>
      <c r="F9" s="9">
        <v>65</v>
      </c>
      <c r="G9" s="9">
        <v>3</v>
      </c>
      <c r="I9">
        <v>104</v>
      </c>
      <c r="J9" t="str">
        <v>Riya</v>
      </c>
      <c r="K9" t="str">
        <v>IT</v>
      </c>
      <c r="L9">
        <v>45</v>
      </c>
      <c r="M9">
        <v>75</v>
      </c>
      <c r="N9">
        <v>95</v>
      </c>
      <c r="O9">
        <v>5</v>
      </c>
    </row>
    <row r="10" spans="1:15" ht="15.75" customHeight="1" thickBot="1" x14ac:dyDescent="0.4">
      <c r="A10" s="6">
        <v>109</v>
      </c>
      <c r="B10" s="7" t="s">
        <v>20</v>
      </c>
      <c r="C10" s="7" t="s">
        <v>10</v>
      </c>
      <c r="D10" s="7">
        <v>42</v>
      </c>
      <c r="E10" s="7">
        <v>70</v>
      </c>
      <c r="F10" s="7">
        <v>92</v>
      </c>
      <c r="G10" s="7">
        <v>5</v>
      </c>
    </row>
    <row r="11" spans="1:15" ht="15.75" customHeight="1" thickBot="1" x14ac:dyDescent="0.4">
      <c r="A11" s="8">
        <v>110</v>
      </c>
      <c r="B11" s="9" t="s">
        <v>21</v>
      </c>
      <c r="C11" s="9" t="s">
        <v>8</v>
      </c>
      <c r="D11" s="9">
        <v>37</v>
      </c>
      <c r="E11" s="9">
        <v>55</v>
      </c>
      <c r="F11" s="9">
        <v>83</v>
      </c>
      <c r="G11" s="9">
        <v>4</v>
      </c>
    </row>
    <row r="12" spans="1:15" ht="15.75" customHeight="1" thickBot="1" x14ac:dyDescent="0.4">
      <c r="A12" s="6">
        <v>111</v>
      </c>
      <c r="B12" s="7" t="s">
        <v>22</v>
      </c>
      <c r="C12" s="7" t="s">
        <v>16</v>
      </c>
      <c r="D12" s="7">
        <v>29</v>
      </c>
      <c r="E12" s="7">
        <v>38</v>
      </c>
      <c r="F12" s="7">
        <v>68</v>
      </c>
      <c r="G12" s="7">
        <v>3</v>
      </c>
    </row>
    <row r="13" spans="1:15" ht="15.75" customHeight="1" thickBot="1" x14ac:dyDescent="0.4">
      <c r="A13" s="8">
        <v>112</v>
      </c>
      <c r="B13" s="9" t="s">
        <v>23</v>
      </c>
      <c r="C13" s="9" t="s">
        <v>10</v>
      </c>
      <c r="D13" s="9">
        <v>44</v>
      </c>
      <c r="E13" s="9">
        <v>73</v>
      </c>
      <c r="F13" s="9">
        <v>94</v>
      </c>
      <c r="G13" s="9">
        <v>5</v>
      </c>
    </row>
    <row r="14" spans="1:15" ht="15.75" customHeight="1" thickBot="1" x14ac:dyDescent="0.4">
      <c r="A14" s="6">
        <v>113</v>
      </c>
      <c r="B14" s="7" t="s">
        <v>24</v>
      </c>
      <c r="C14" s="7" t="s">
        <v>12</v>
      </c>
      <c r="D14" s="7">
        <v>33</v>
      </c>
      <c r="E14" s="7">
        <v>45</v>
      </c>
      <c r="F14" s="7">
        <v>75</v>
      </c>
      <c r="G14" s="7">
        <v>3</v>
      </c>
    </row>
    <row r="15" spans="1:15" ht="15.75" customHeight="1" thickBot="1" x14ac:dyDescent="0.4">
      <c r="A15" s="8">
        <v>114</v>
      </c>
      <c r="B15" s="9" t="s">
        <v>25</v>
      </c>
      <c r="C15" s="9" t="s">
        <v>8</v>
      </c>
      <c r="D15" s="9">
        <v>41</v>
      </c>
      <c r="E15" s="9">
        <v>66</v>
      </c>
      <c r="F15" s="9">
        <v>89</v>
      </c>
      <c r="G15" s="9">
        <v>4</v>
      </c>
    </row>
    <row r="16" spans="1:15" ht="15.75" customHeight="1" thickBot="1" x14ac:dyDescent="0.4">
      <c r="A16" s="6">
        <v>115</v>
      </c>
      <c r="B16" s="7" t="s">
        <v>26</v>
      </c>
      <c r="C16" s="7" t="s">
        <v>14</v>
      </c>
      <c r="D16" s="7">
        <v>48</v>
      </c>
      <c r="E16" s="7">
        <v>78</v>
      </c>
      <c r="F16" s="7">
        <v>98</v>
      </c>
      <c r="G16" s="7">
        <v>5</v>
      </c>
    </row>
    <row r="17" spans="1:7" ht="15.75" customHeight="1" thickBot="1" x14ac:dyDescent="0.4">
      <c r="A17" s="8">
        <v>116</v>
      </c>
      <c r="B17" s="9" t="s">
        <v>27</v>
      </c>
      <c r="C17" s="9" t="s">
        <v>16</v>
      </c>
      <c r="D17" s="9">
        <v>26</v>
      </c>
      <c r="E17" s="9">
        <v>32</v>
      </c>
      <c r="F17" s="9">
        <v>62</v>
      </c>
      <c r="G17" s="9">
        <v>2</v>
      </c>
    </row>
    <row r="18" spans="1:7" ht="15.75" customHeight="1" thickBot="1" x14ac:dyDescent="0.4">
      <c r="A18" s="6">
        <v>117</v>
      </c>
      <c r="B18" s="7" t="s">
        <v>28</v>
      </c>
      <c r="C18" s="7" t="s">
        <v>12</v>
      </c>
      <c r="D18" s="7">
        <v>31</v>
      </c>
      <c r="E18" s="7">
        <v>42</v>
      </c>
      <c r="F18" s="7">
        <v>72</v>
      </c>
      <c r="G18" s="7">
        <v>3</v>
      </c>
    </row>
    <row r="19" spans="1:7" ht="15.75" customHeight="1" thickBot="1" x14ac:dyDescent="0.4">
      <c r="A19" s="8">
        <v>118</v>
      </c>
      <c r="B19" s="9" t="s">
        <v>29</v>
      </c>
      <c r="C19" s="9" t="s">
        <v>10</v>
      </c>
      <c r="D19" s="9">
        <v>43</v>
      </c>
      <c r="E19" s="9">
        <v>75</v>
      </c>
      <c r="F19" s="9">
        <v>93</v>
      </c>
      <c r="G19" s="9">
        <v>5</v>
      </c>
    </row>
    <row r="20" spans="1:7" ht="15.75" customHeight="1" thickBot="1" x14ac:dyDescent="0.4">
      <c r="A20" s="6">
        <v>119</v>
      </c>
      <c r="B20" s="7" t="s">
        <v>30</v>
      </c>
      <c r="C20" s="7" t="s">
        <v>14</v>
      </c>
      <c r="D20" s="7">
        <v>39</v>
      </c>
      <c r="E20" s="7">
        <v>60</v>
      </c>
      <c r="F20" s="7">
        <v>87</v>
      </c>
      <c r="G20" s="7">
        <v>4</v>
      </c>
    </row>
    <row r="21" spans="1:7" ht="15" thickBot="1" x14ac:dyDescent="0.4">
      <c r="A21" s="8">
        <v>120</v>
      </c>
      <c r="B21" s="9" t="s">
        <v>31</v>
      </c>
      <c r="C21" s="9" t="s">
        <v>8</v>
      </c>
      <c r="D21" s="9">
        <v>36</v>
      </c>
      <c r="E21" s="9">
        <v>52</v>
      </c>
      <c r="F21" s="9">
        <v>78</v>
      </c>
      <c r="G21" s="9">
        <v>4</v>
      </c>
    </row>
    <row r="22" spans="1:7" ht="15" thickBot="1" x14ac:dyDescent="0.4">
      <c r="A22" s="6">
        <v>121</v>
      </c>
      <c r="B22" s="7" t="s">
        <v>32</v>
      </c>
      <c r="C22" s="7" t="s">
        <v>16</v>
      </c>
      <c r="D22" s="7">
        <v>27</v>
      </c>
      <c r="E22" s="7">
        <v>34</v>
      </c>
      <c r="F22" s="7">
        <v>64</v>
      </c>
      <c r="G22" s="7">
        <v>2</v>
      </c>
    </row>
    <row r="23" spans="1:7" ht="15" thickBot="1" x14ac:dyDescent="0.4">
      <c r="A23" s="8">
        <v>122</v>
      </c>
      <c r="B23" s="9" t="s">
        <v>33</v>
      </c>
      <c r="C23" s="9" t="s">
        <v>12</v>
      </c>
      <c r="D23" s="9">
        <v>32</v>
      </c>
      <c r="E23" s="9">
        <v>44</v>
      </c>
      <c r="F23" s="9">
        <v>74</v>
      </c>
      <c r="G23" s="9">
        <v>3</v>
      </c>
    </row>
    <row r="24" spans="1:7" ht="15" thickBot="1" x14ac:dyDescent="0.4">
      <c r="A24" s="6">
        <v>123</v>
      </c>
      <c r="B24" s="7" t="s">
        <v>34</v>
      </c>
      <c r="C24" s="7" t="s">
        <v>10</v>
      </c>
      <c r="D24" s="7">
        <v>46</v>
      </c>
      <c r="E24" s="7">
        <v>77</v>
      </c>
      <c r="F24" s="7">
        <v>96</v>
      </c>
      <c r="G24" s="7">
        <v>5</v>
      </c>
    </row>
    <row r="25" spans="1:7" ht="15" thickBot="1" x14ac:dyDescent="0.4">
      <c r="A25" s="8">
        <v>124</v>
      </c>
      <c r="B25" s="9" t="s">
        <v>35</v>
      </c>
      <c r="C25" s="9" t="s">
        <v>8</v>
      </c>
      <c r="D25" s="9">
        <v>34</v>
      </c>
      <c r="E25" s="9">
        <v>48</v>
      </c>
      <c r="F25" s="9">
        <v>76</v>
      </c>
      <c r="G25" s="9">
        <v>3</v>
      </c>
    </row>
    <row r="26" spans="1:7" ht="15" thickBot="1" x14ac:dyDescent="0.4">
      <c r="A26" s="6">
        <v>125</v>
      </c>
      <c r="B26" s="7" t="s">
        <v>36</v>
      </c>
      <c r="C26" s="7" t="s">
        <v>14</v>
      </c>
      <c r="D26" s="7">
        <v>47</v>
      </c>
      <c r="E26" s="7">
        <v>79</v>
      </c>
      <c r="F26" s="7">
        <v>99</v>
      </c>
      <c r="G26" s="7">
        <v>5</v>
      </c>
    </row>
  </sheetData>
  <mergeCells count="1">
    <mergeCell ref="I3:O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510D-1226-415B-BB69-5D3C1D736705}">
  <dimension ref="A3:B14"/>
  <sheetViews>
    <sheetView showGridLines="0" workbookViewId="0">
      <selection activeCell="B19" sqref="B19"/>
    </sheetView>
  </sheetViews>
  <sheetFormatPr defaultRowHeight="12.5" x14ac:dyDescent="0.25"/>
  <cols>
    <col min="1" max="1" width="13" bestFit="1" customWidth="1"/>
    <col min="2" max="2" width="26.54296875" bestFit="1" customWidth="1"/>
  </cols>
  <sheetData>
    <row r="3" spans="1:2" x14ac:dyDescent="0.25">
      <c r="A3" s="2" t="s">
        <v>37</v>
      </c>
      <c r="B3" t="s">
        <v>39</v>
      </c>
    </row>
    <row r="4" spans="1:2" x14ac:dyDescent="0.25">
      <c r="A4" s="3" t="s">
        <v>16</v>
      </c>
      <c r="B4" s="4">
        <v>3.415650255319866</v>
      </c>
    </row>
    <row r="5" spans="1:2" x14ac:dyDescent="0.25">
      <c r="A5" s="3" t="s">
        <v>12</v>
      </c>
      <c r="B5" s="4">
        <v>3.9623225512317668</v>
      </c>
    </row>
    <row r="6" spans="1:2" x14ac:dyDescent="0.25">
      <c r="A6" s="3" t="s">
        <v>14</v>
      </c>
      <c r="B6" s="4">
        <v>5.2630789467763757</v>
      </c>
    </row>
    <row r="7" spans="1:2" x14ac:dyDescent="0.25">
      <c r="A7" s="33" t="s">
        <v>10</v>
      </c>
      <c r="B7" s="4">
        <v>2.2360679774997898</v>
      </c>
    </row>
    <row r="8" spans="1:2" x14ac:dyDescent="0.25">
      <c r="A8" s="3" t="s">
        <v>8</v>
      </c>
      <c r="B8" s="4">
        <v>4.7923550230202219</v>
      </c>
    </row>
    <row r="9" spans="1:2" x14ac:dyDescent="0.25">
      <c r="A9" s="3" t="s">
        <v>38</v>
      </c>
      <c r="B9" s="4">
        <v>12.668859459319927</v>
      </c>
    </row>
    <row r="13" spans="1:2" ht="13" x14ac:dyDescent="0.3">
      <c r="A13" s="34" t="s">
        <v>47</v>
      </c>
    </row>
    <row r="14" spans="1:2" x14ac:dyDescent="0.25">
      <c r="A14" s="20" t="str">
        <f>INDEX(A4:B8, MATCH(MIN(B4:B8), B4:B8, 0), 1)</f>
        <v>Marketing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52EC-3B05-4DA7-8FD5-16FF19CB325D}">
  <dimension ref="A1:S26"/>
  <sheetViews>
    <sheetView showGridLines="0" topLeftCell="I1" workbookViewId="0">
      <selection activeCell="L9" sqref="L9"/>
    </sheetView>
  </sheetViews>
  <sheetFormatPr defaultRowHeight="12.5" x14ac:dyDescent="0.25"/>
  <cols>
    <col min="8" max="8" width="29.54296875" bestFit="1" customWidth="1"/>
  </cols>
  <sheetData>
    <row r="1" spans="1:19" ht="14.5" x14ac:dyDescent="0.3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6</v>
      </c>
      <c r="H1" s="17" t="s">
        <v>40</v>
      </c>
      <c r="I1" s="18" t="s">
        <v>41</v>
      </c>
    </row>
    <row r="2" spans="1:19" ht="15" thickBot="1" x14ac:dyDescent="0.4">
      <c r="A2" s="26">
        <v>102</v>
      </c>
      <c r="B2" s="26" t="s">
        <v>9</v>
      </c>
      <c r="C2" s="26" t="s">
        <v>10</v>
      </c>
      <c r="D2" s="26">
        <v>40</v>
      </c>
      <c r="E2" s="26">
        <v>65</v>
      </c>
      <c r="F2" s="26">
        <v>90</v>
      </c>
      <c r="G2" s="26">
        <v>5</v>
      </c>
      <c r="H2" s="26">
        <f>(F2*G2)/D2</f>
        <v>11.25</v>
      </c>
      <c r="I2" s="26">
        <f>_xlfn.RANK.EQ(H2, $H:$H)</f>
        <v>1</v>
      </c>
      <c r="K2" s="16" t="s">
        <v>48</v>
      </c>
    </row>
    <row r="3" spans="1:19" ht="14.5" x14ac:dyDescent="0.35">
      <c r="A3" s="27">
        <v>109</v>
      </c>
      <c r="B3" s="27" t="s">
        <v>20</v>
      </c>
      <c r="C3" s="27" t="s">
        <v>10</v>
      </c>
      <c r="D3" s="27">
        <v>42</v>
      </c>
      <c r="E3" s="27">
        <v>70</v>
      </c>
      <c r="F3" s="27">
        <v>92</v>
      </c>
      <c r="G3" s="27">
        <v>5</v>
      </c>
      <c r="H3" s="27">
        <f>(F3*G3)/D3</f>
        <v>10.952380952380953</v>
      </c>
      <c r="I3" s="27">
        <f>_xlfn.RANK.EQ(H3, $H:$H)</f>
        <v>2</v>
      </c>
      <c r="K3" s="21" t="s">
        <v>0</v>
      </c>
      <c r="L3" s="22" t="s">
        <v>1</v>
      </c>
      <c r="M3" s="22" t="s">
        <v>2</v>
      </c>
      <c r="N3" s="22" t="s">
        <v>3</v>
      </c>
      <c r="O3" s="22" t="s">
        <v>4</v>
      </c>
      <c r="P3" s="22" t="s">
        <v>5</v>
      </c>
      <c r="Q3" s="23" t="s">
        <v>6</v>
      </c>
      <c r="R3" s="17" t="s">
        <v>40</v>
      </c>
      <c r="S3" s="18" t="s">
        <v>41</v>
      </c>
    </row>
    <row r="4" spans="1:19" ht="14.5" x14ac:dyDescent="0.35">
      <c r="A4" s="26">
        <v>118</v>
      </c>
      <c r="B4" s="26" t="s">
        <v>29</v>
      </c>
      <c r="C4" s="26" t="s">
        <v>10</v>
      </c>
      <c r="D4" s="26">
        <v>43</v>
      </c>
      <c r="E4" s="26">
        <v>75</v>
      </c>
      <c r="F4" s="26">
        <v>93</v>
      </c>
      <c r="G4" s="26">
        <v>5</v>
      </c>
      <c r="H4" s="26">
        <f>(F4*G4)/D4</f>
        <v>10.813953488372093</v>
      </c>
      <c r="I4" s="26">
        <f>_xlfn.RANK.EQ(H4, $H:$H)</f>
        <v>3</v>
      </c>
      <c r="K4" cm="1">
        <f t="array" ref="K4:S6">_xlfn._xlws.FILTER(A2:I26, I2:I26 &lt;= 3, "")</f>
        <v>102</v>
      </c>
      <c r="L4" t="str">
        <v>Meera</v>
      </c>
      <c r="M4" t="str">
        <v>Marketing</v>
      </c>
      <c r="N4">
        <v>40</v>
      </c>
      <c r="O4">
        <v>65</v>
      </c>
      <c r="P4">
        <v>90</v>
      </c>
      <c r="Q4">
        <v>5</v>
      </c>
      <c r="R4">
        <v>11.25</v>
      </c>
      <c r="S4">
        <v>1</v>
      </c>
    </row>
    <row r="5" spans="1:19" ht="15" thickBot="1" x14ac:dyDescent="0.4">
      <c r="A5" s="24">
        <v>112</v>
      </c>
      <c r="B5" s="25" t="s">
        <v>23</v>
      </c>
      <c r="C5" s="25" t="s">
        <v>10</v>
      </c>
      <c r="D5" s="25">
        <v>44</v>
      </c>
      <c r="E5" s="25">
        <v>73</v>
      </c>
      <c r="F5" s="25">
        <v>94</v>
      </c>
      <c r="G5" s="25">
        <v>5</v>
      </c>
      <c r="H5" s="25">
        <f>(F5*G5)/D5</f>
        <v>10.681818181818182</v>
      </c>
      <c r="I5" s="25">
        <f>_xlfn.RANK.EQ(H5, $H:$H)</f>
        <v>4</v>
      </c>
      <c r="K5">
        <v>109</v>
      </c>
      <c r="L5" t="str">
        <v>Kunal</v>
      </c>
      <c r="M5" t="str">
        <v>Marketing</v>
      </c>
      <c r="N5">
        <v>42</v>
      </c>
      <c r="O5">
        <v>70</v>
      </c>
      <c r="P5">
        <v>92</v>
      </c>
      <c r="Q5">
        <v>5</v>
      </c>
      <c r="R5">
        <v>10.952380952380953</v>
      </c>
      <c r="S5">
        <v>2</v>
      </c>
    </row>
    <row r="6" spans="1:19" ht="15" thickBot="1" x14ac:dyDescent="0.4">
      <c r="A6" s="14">
        <v>104</v>
      </c>
      <c r="B6" s="15" t="s">
        <v>13</v>
      </c>
      <c r="C6" s="15" t="s">
        <v>14</v>
      </c>
      <c r="D6" s="15">
        <v>45</v>
      </c>
      <c r="E6" s="15">
        <v>75</v>
      </c>
      <c r="F6" s="15">
        <v>95</v>
      </c>
      <c r="G6" s="15">
        <v>5</v>
      </c>
      <c r="H6" s="15">
        <f>(F6*G6)/D6</f>
        <v>10.555555555555555</v>
      </c>
      <c r="I6" s="15">
        <f>_xlfn.RANK.EQ(H6, $H:$H)</f>
        <v>5</v>
      </c>
      <c r="K6">
        <v>118</v>
      </c>
      <c r="L6" t="str">
        <v>Arjun</v>
      </c>
      <c r="M6" t="str">
        <v>Marketing</v>
      </c>
      <c r="N6">
        <v>43</v>
      </c>
      <c r="O6">
        <v>75</v>
      </c>
      <c r="P6">
        <v>93</v>
      </c>
      <c r="Q6">
        <v>5</v>
      </c>
      <c r="R6">
        <v>10.813953488372093</v>
      </c>
      <c r="S6">
        <v>3</v>
      </c>
    </row>
    <row r="7" spans="1:19" ht="15" thickBot="1" x14ac:dyDescent="0.4">
      <c r="A7" s="12">
        <v>125</v>
      </c>
      <c r="B7" s="13" t="s">
        <v>36</v>
      </c>
      <c r="C7" s="13" t="s">
        <v>14</v>
      </c>
      <c r="D7" s="13">
        <v>47</v>
      </c>
      <c r="E7" s="13">
        <v>79</v>
      </c>
      <c r="F7" s="13">
        <v>99</v>
      </c>
      <c r="G7" s="13">
        <v>5</v>
      </c>
      <c r="H7" s="13">
        <f>(F7*G7)/D7</f>
        <v>10.531914893617021</v>
      </c>
      <c r="I7" s="13">
        <f>_xlfn.RANK.EQ(H7, $H:$H)</f>
        <v>6</v>
      </c>
    </row>
    <row r="8" spans="1:19" ht="15" thickBot="1" x14ac:dyDescent="0.4">
      <c r="A8" s="12">
        <v>123</v>
      </c>
      <c r="B8" s="13" t="s">
        <v>34</v>
      </c>
      <c r="C8" s="13" t="s">
        <v>10</v>
      </c>
      <c r="D8" s="13">
        <v>46</v>
      </c>
      <c r="E8" s="13">
        <v>77</v>
      </c>
      <c r="F8" s="13">
        <v>96</v>
      </c>
      <c r="G8" s="13">
        <v>5</v>
      </c>
      <c r="H8" s="13">
        <f>(F8*G8)/D8</f>
        <v>10.434782608695652</v>
      </c>
      <c r="I8" s="13">
        <f>_xlfn.RANK.EQ(H8, $H:$H)</f>
        <v>7</v>
      </c>
    </row>
    <row r="9" spans="1:19" ht="15" thickBot="1" x14ac:dyDescent="0.4">
      <c r="A9" s="12">
        <v>115</v>
      </c>
      <c r="B9" s="13" t="s">
        <v>26</v>
      </c>
      <c r="C9" s="13" t="s">
        <v>14</v>
      </c>
      <c r="D9" s="13">
        <v>48</v>
      </c>
      <c r="E9" s="13">
        <v>78</v>
      </c>
      <c r="F9" s="13">
        <v>98</v>
      </c>
      <c r="G9" s="13">
        <v>5</v>
      </c>
      <c r="H9" s="13">
        <f>(F9*G9)/D9</f>
        <v>10.208333333333334</v>
      </c>
      <c r="I9" s="13">
        <f>_xlfn.RANK.EQ(H9, $H:$H)</f>
        <v>8</v>
      </c>
    </row>
    <row r="10" spans="1:19" ht="15" thickBot="1" x14ac:dyDescent="0.4">
      <c r="A10" s="12">
        <v>107</v>
      </c>
      <c r="B10" s="13" t="s">
        <v>18</v>
      </c>
      <c r="C10" s="13" t="s">
        <v>14</v>
      </c>
      <c r="D10" s="13">
        <v>50</v>
      </c>
      <c r="E10" s="13">
        <v>80</v>
      </c>
      <c r="F10" s="13">
        <v>100</v>
      </c>
      <c r="G10" s="13">
        <v>5</v>
      </c>
      <c r="H10" s="13">
        <f>(F10*G10)/D10</f>
        <v>10</v>
      </c>
      <c r="I10" s="13">
        <f>_xlfn.RANK.EQ(H10, $H:$H)</f>
        <v>9</v>
      </c>
    </row>
    <row r="11" spans="1:19" ht="15" thickBot="1" x14ac:dyDescent="0.4">
      <c r="A11" s="12">
        <v>101</v>
      </c>
      <c r="B11" s="13" t="s">
        <v>7</v>
      </c>
      <c r="C11" s="13" t="s">
        <v>8</v>
      </c>
      <c r="D11" s="13">
        <v>35</v>
      </c>
      <c r="E11" s="13">
        <v>50</v>
      </c>
      <c r="F11" s="13">
        <v>80</v>
      </c>
      <c r="G11" s="13">
        <v>4</v>
      </c>
      <c r="H11" s="13">
        <f>(F11*G11)/D11</f>
        <v>9.1428571428571423</v>
      </c>
      <c r="I11" s="13">
        <f>_xlfn.RANK.EQ(H11, $H:$H)</f>
        <v>10</v>
      </c>
    </row>
    <row r="12" spans="1:19" ht="15" thickBot="1" x14ac:dyDescent="0.4">
      <c r="A12" s="14">
        <v>110</v>
      </c>
      <c r="B12" s="15" t="s">
        <v>21</v>
      </c>
      <c r="C12" s="15" t="s">
        <v>8</v>
      </c>
      <c r="D12" s="15">
        <v>37</v>
      </c>
      <c r="E12" s="15">
        <v>55</v>
      </c>
      <c r="F12" s="15">
        <v>83</v>
      </c>
      <c r="G12" s="15">
        <v>4</v>
      </c>
      <c r="H12" s="15">
        <f>(F12*G12)/D12</f>
        <v>8.9729729729729737</v>
      </c>
      <c r="I12" s="15">
        <f>_xlfn.RANK.EQ(H12, $H:$H)</f>
        <v>11</v>
      </c>
    </row>
    <row r="13" spans="1:19" ht="15" thickBot="1" x14ac:dyDescent="0.4">
      <c r="A13" s="14">
        <v>106</v>
      </c>
      <c r="B13" s="15" t="s">
        <v>17</v>
      </c>
      <c r="C13" s="15" t="s">
        <v>8</v>
      </c>
      <c r="D13" s="15">
        <v>38</v>
      </c>
      <c r="E13" s="15">
        <v>58</v>
      </c>
      <c r="F13" s="15">
        <v>85</v>
      </c>
      <c r="G13" s="15">
        <v>4</v>
      </c>
      <c r="H13" s="15">
        <f>(F13*G13)/D13</f>
        <v>8.9473684210526319</v>
      </c>
      <c r="I13" s="15">
        <f>_xlfn.RANK.EQ(H13, $H:$H)</f>
        <v>12</v>
      </c>
    </row>
    <row r="14" spans="1:19" ht="15" thickBot="1" x14ac:dyDescent="0.4">
      <c r="A14" s="12">
        <v>119</v>
      </c>
      <c r="B14" s="13" t="s">
        <v>30</v>
      </c>
      <c r="C14" s="13" t="s">
        <v>14</v>
      </c>
      <c r="D14" s="13">
        <v>39</v>
      </c>
      <c r="E14" s="13">
        <v>60</v>
      </c>
      <c r="F14" s="13">
        <v>87</v>
      </c>
      <c r="G14" s="13">
        <v>4</v>
      </c>
      <c r="H14" s="13">
        <f>(F14*G14)/D14</f>
        <v>8.9230769230769234</v>
      </c>
      <c r="I14" s="13">
        <f>_xlfn.RANK.EQ(H14, $H:$H)</f>
        <v>13</v>
      </c>
    </row>
    <row r="15" spans="1:19" ht="15" thickBot="1" x14ac:dyDescent="0.4">
      <c r="A15" s="14">
        <v>114</v>
      </c>
      <c r="B15" s="15" t="s">
        <v>25</v>
      </c>
      <c r="C15" s="15" t="s">
        <v>8</v>
      </c>
      <c r="D15" s="15">
        <v>41</v>
      </c>
      <c r="E15" s="15">
        <v>66</v>
      </c>
      <c r="F15" s="15">
        <v>89</v>
      </c>
      <c r="G15" s="15">
        <v>4</v>
      </c>
      <c r="H15" s="15">
        <f>(F15*G15)/D15</f>
        <v>8.6829268292682933</v>
      </c>
      <c r="I15" s="15">
        <f>_xlfn.RANK.EQ(H15, $H:$H)</f>
        <v>14</v>
      </c>
    </row>
    <row r="16" spans="1:19" ht="15" thickBot="1" x14ac:dyDescent="0.4">
      <c r="A16" s="14">
        <v>120</v>
      </c>
      <c r="B16" s="15" t="s">
        <v>31</v>
      </c>
      <c r="C16" s="15" t="s">
        <v>8</v>
      </c>
      <c r="D16" s="15">
        <v>36</v>
      </c>
      <c r="E16" s="15">
        <v>52</v>
      </c>
      <c r="F16" s="15">
        <v>78</v>
      </c>
      <c r="G16" s="15">
        <v>4</v>
      </c>
      <c r="H16" s="15">
        <f>(F16*G16)/D16</f>
        <v>8.6666666666666661</v>
      </c>
      <c r="I16" s="15">
        <f>_xlfn.RANK.EQ(H16, $H:$H)</f>
        <v>15</v>
      </c>
    </row>
    <row r="17" spans="1:9" ht="15" thickBot="1" x14ac:dyDescent="0.4">
      <c r="A17" s="12">
        <v>111</v>
      </c>
      <c r="B17" s="13" t="s">
        <v>22</v>
      </c>
      <c r="C17" s="13" t="s">
        <v>16</v>
      </c>
      <c r="D17" s="13">
        <v>29</v>
      </c>
      <c r="E17" s="13">
        <v>38</v>
      </c>
      <c r="F17" s="13">
        <v>68</v>
      </c>
      <c r="G17" s="13">
        <v>3</v>
      </c>
      <c r="H17" s="13">
        <f>(F17*G17)/D17</f>
        <v>7.0344827586206895</v>
      </c>
      <c r="I17" s="13">
        <f>_xlfn.RANK.EQ(H17, $H:$H)</f>
        <v>16</v>
      </c>
    </row>
    <row r="18" spans="1:9" ht="15" thickBot="1" x14ac:dyDescent="0.4">
      <c r="A18" s="12">
        <v>103</v>
      </c>
      <c r="B18" s="13" t="s">
        <v>11</v>
      </c>
      <c r="C18" s="13" t="s">
        <v>12</v>
      </c>
      <c r="D18" s="13">
        <v>30</v>
      </c>
      <c r="E18" s="13">
        <v>40</v>
      </c>
      <c r="F18" s="13">
        <v>70</v>
      </c>
      <c r="G18" s="13">
        <v>3</v>
      </c>
      <c r="H18" s="13">
        <f>(F18*G18)/D18</f>
        <v>7</v>
      </c>
      <c r="I18" s="13">
        <f>_xlfn.RANK.EQ(H18, $H:$H)</f>
        <v>17</v>
      </c>
    </row>
    <row r="19" spans="1:9" ht="15" thickBot="1" x14ac:dyDescent="0.4">
      <c r="A19" s="12">
        <v>117</v>
      </c>
      <c r="B19" s="13" t="s">
        <v>28</v>
      </c>
      <c r="C19" s="13" t="s">
        <v>12</v>
      </c>
      <c r="D19" s="13">
        <v>31</v>
      </c>
      <c r="E19" s="13">
        <v>42</v>
      </c>
      <c r="F19" s="13">
        <v>72</v>
      </c>
      <c r="G19" s="13">
        <v>3</v>
      </c>
      <c r="H19" s="13">
        <f>(F19*G19)/D19</f>
        <v>6.967741935483871</v>
      </c>
      <c r="I19" s="13">
        <f>_xlfn.RANK.EQ(H19, $H:$H)</f>
        <v>18</v>
      </c>
    </row>
    <row r="20" spans="1:9" ht="15" thickBot="1" x14ac:dyDescent="0.4">
      <c r="A20" s="14">
        <v>108</v>
      </c>
      <c r="B20" s="15" t="s">
        <v>19</v>
      </c>
      <c r="C20" s="15" t="s">
        <v>12</v>
      </c>
      <c r="D20" s="15">
        <v>28</v>
      </c>
      <c r="E20" s="15">
        <v>35</v>
      </c>
      <c r="F20" s="15">
        <v>65</v>
      </c>
      <c r="G20" s="15">
        <v>3</v>
      </c>
      <c r="H20" s="15">
        <f>(F20*G20)/D20</f>
        <v>6.9642857142857144</v>
      </c>
      <c r="I20" s="15">
        <f>_xlfn.RANK.EQ(H20, $H:$H)</f>
        <v>19</v>
      </c>
    </row>
    <row r="21" spans="1:9" ht="15" thickBot="1" x14ac:dyDescent="0.4">
      <c r="A21" s="14">
        <v>122</v>
      </c>
      <c r="B21" s="15" t="s">
        <v>33</v>
      </c>
      <c r="C21" s="15" t="s">
        <v>12</v>
      </c>
      <c r="D21" s="15">
        <v>32</v>
      </c>
      <c r="E21" s="15">
        <v>44</v>
      </c>
      <c r="F21" s="15">
        <v>74</v>
      </c>
      <c r="G21" s="15">
        <v>3</v>
      </c>
      <c r="H21" s="15">
        <f>(F21*G21)/D21</f>
        <v>6.9375</v>
      </c>
      <c r="I21" s="15">
        <f>_xlfn.RANK.EQ(H21, $H:$H)</f>
        <v>20</v>
      </c>
    </row>
    <row r="22" spans="1:9" ht="15" thickBot="1" x14ac:dyDescent="0.4">
      <c r="A22" s="12">
        <v>113</v>
      </c>
      <c r="B22" s="13" t="s">
        <v>24</v>
      </c>
      <c r="C22" s="13" t="s">
        <v>12</v>
      </c>
      <c r="D22" s="13">
        <v>33</v>
      </c>
      <c r="E22" s="13">
        <v>45</v>
      </c>
      <c r="F22" s="13">
        <v>75</v>
      </c>
      <c r="G22" s="13">
        <v>3</v>
      </c>
      <c r="H22" s="13">
        <f>(F22*G22)/D22</f>
        <v>6.8181818181818183</v>
      </c>
      <c r="I22" s="13">
        <f>_xlfn.RANK.EQ(H22, $H:$H)</f>
        <v>21</v>
      </c>
    </row>
    <row r="23" spans="1:9" ht="15" thickBot="1" x14ac:dyDescent="0.4">
      <c r="A23" s="14">
        <v>124</v>
      </c>
      <c r="B23" s="15" t="s">
        <v>35</v>
      </c>
      <c r="C23" s="15" t="s">
        <v>8</v>
      </c>
      <c r="D23" s="15">
        <v>34</v>
      </c>
      <c r="E23" s="15">
        <v>48</v>
      </c>
      <c r="F23" s="15">
        <v>76</v>
      </c>
      <c r="G23" s="15">
        <v>3</v>
      </c>
      <c r="H23" s="15">
        <f>(F23*G23)/D23</f>
        <v>6.7058823529411766</v>
      </c>
      <c r="I23" s="15">
        <f>_xlfn.RANK.EQ(H23, $H:$H)</f>
        <v>22</v>
      </c>
    </row>
    <row r="24" spans="1:9" ht="15" thickBot="1" x14ac:dyDescent="0.4">
      <c r="A24" s="12">
        <v>105</v>
      </c>
      <c r="B24" s="13" t="s">
        <v>15</v>
      </c>
      <c r="C24" s="13" t="s">
        <v>16</v>
      </c>
      <c r="D24" s="13">
        <v>25</v>
      </c>
      <c r="E24" s="13">
        <v>30</v>
      </c>
      <c r="F24" s="13">
        <v>60</v>
      </c>
      <c r="G24" s="13">
        <v>2</v>
      </c>
      <c r="H24" s="13">
        <f>(F24*G24)/D24</f>
        <v>4.8</v>
      </c>
      <c r="I24" s="13">
        <f>_xlfn.RANK.EQ(H24, $H:$H)</f>
        <v>23</v>
      </c>
    </row>
    <row r="25" spans="1:9" ht="15" thickBot="1" x14ac:dyDescent="0.4">
      <c r="A25" s="14">
        <v>116</v>
      </c>
      <c r="B25" s="15" t="s">
        <v>27</v>
      </c>
      <c r="C25" s="15" t="s">
        <v>16</v>
      </c>
      <c r="D25" s="15">
        <v>26</v>
      </c>
      <c r="E25" s="15">
        <v>32</v>
      </c>
      <c r="F25" s="15">
        <v>62</v>
      </c>
      <c r="G25" s="15">
        <v>2</v>
      </c>
      <c r="H25" s="15">
        <f>(F25*G25)/D25</f>
        <v>4.7692307692307692</v>
      </c>
      <c r="I25" s="15">
        <f>_xlfn.RANK.EQ(H25, $H:$H)</f>
        <v>24</v>
      </c>
    </row>
    <row r="26" spans="1:9" ht="15" thickBot="1" x14ac:dyDescent="0.4">
      <c r="A26" s="12">
        <v>121</v>
      </c>
      <c r="B26" s="13" t="s">
        <v>32</v>
      </c>
      <c r="C26" s="13" t="s">
        <v>16</v>
      </c>
      <c r="D26" s="13">
        <v>27</v>
      </c>
      <c r="E26" s="13">
        <v>34</v>
      </c>
      <c r="F26" s="13">
        <v>64</v>
      </c>
      <c r="G26" s="13">
        <v>2</v>
      </c>
      <c r="H26" s="13">
        <f>(F26*G26)/D26</f>
        <v>4.7407407407407405</v>
      </c>
      <c r="I26" s="13">
        <f>_xlfn.RANK.EQ(H26, $H:$H)</f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4064-7DB7-461D-8BD4-33C4BA8EACF9}">
  <dimension ref="A1:K27"/>
  <sheetViews>
    <sheetView topLeftCell="E18" workbookViewId="0">
      <selection activeCell="J6" sqref="J6"/>
    </sheetView>
  </sheetViews>
  <sheetFormatPr defaultRowHeight="12.5" x14ac:dyDescent="0.25"/>
  <cols>
    <col min="10" max="10" width="13.6328125" bestFit="1" customWidth="1"/>
    <col min="11" max="11" width="15.7265625" bestFit="1" customWidth="1"/>
  </cols>
  <sheetData>
    <row r="1" spans="1:11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5" t="s">
        <v>6</v>
      </c>
    </row>
    <row r="2" spans="1:11" ht="15" thickBot="1" x14ac:dyDescent="0.4">
      <c r="A2" s="12">
        <v>101</v>
      </c>
      <c r="B2" s="13" t="s">
        <v>7</v>
      </c>
      <c r="C2" s="13" t="s">
        <v>8</v>
      </c>
      <c r="D2" s="13">
        <v>35</v>
      </c>
      <c r="E2" s="13">
        <v>50</v>
      </c>
      <c r="F2" s="13">
        <v>80</v>
      </c>
      <c r="G2" s="13">
        <v>4</v>
      </c>
    </row>
    <row r="3" spans="1:11" ht="15" thickBot="1" x14ac:dyDescent="0.4">
      <c r="A3" s="14">
        <v>102</v>
      </c>
      <c r="B3" s="15" t="s">
        <v>9</v>
      </c>
      <c r="C3" s="15" t="s">
        <v>10</v>
      </c>
      <c r="D3" s="15">
        <v>40</v>
      </c>
      <c r="E3" s="15">
        <v>65</v>
      </c>
      <c r="F3" s="15">
        <v>90</v>
      </c>
      <c r="G3" s="15">
        <v>5</v>
      </c>
    </row>
    <row r="4" spans="1:11" ht="15" thickBot="1" x14ac:dyDescent="0.4">
      <c r="A4" s="12">
        <v>103</v>
      </c>
      <c r="B4" s="13" t="s">
        <v>11</v>
      </c>
      <c r="C4" s="13" t="s">
        <v>12</v>
      </c>
      <c r="D4" s="13">
        <v>30</v>
      </c>
      <c r="E4" s="13">
        <v>40</v>
      </c>
      <c r="F4" s="13">
        <v>70</v>
      </c>
      <c r="G4" s="13">
        <v>3</v>
      </c>
    </row>
    <row r="5" spans="1:11" ht="15" thickBot="1" x14ac:dyDescent="0.4">
      <c r="A5" s="14">
        <v>104</v>
      </c>
      <c r="B5" s="15" t="s">
        <v>13</v>
      </c>
      <c r="C5" s="15" t="s">
        <v>14</v>
      </c>
      <c r="D5" s="15">
        <v>45</v>
      </c>
      <c r="E5" s="15">
        <v>75</v>
      </c>
      <c r="F5" s="15">
        <v>95</v>
      </c>
      <c r="G5" s="15">
        <v>5</v>
      </c>
      <c r="J5" s="11" t="s">
        <v>3</v>
      </c>
      <c r="K5" s="11" t="s">
        <v>4</v>
      </c>
    </row>
    <row r="6" spans="1:11" ht="15" thickBot="1" x14ac:dyDescent="0.4">
      <c r="A6" s="12">
        <v>105</v>
      </c>
      <c r="B6" s="13" t="s">
        <v>15</v>
      </c>
      <c r="C6" s="13" t="s">
        <v>16</v>
      </c>
      <c r="D6" s="13">
        <v>25</v>
      </c>
      <c r="E6" s="13">
        <v>30</v>
      </c>
      <c r="F6" s="13">
        <v>60</v>
      </c>
      <c r="G6" s="13">
        <v>2</v>
      </c>
      <c r="J6">
        <f>CORREL($G$2:$G$26, $D$2:$D$26)</f>
        <v>0.94623485838187704</v>
      </c>
      <c r="K6">
        <f>CORREL($G$2:$G$26, $E$2:$E$26)</f>
        <v>0.95745537036476214</v>
      </c>
    </row>
    <row r="7" spans="1:11" ht="15" thickBot="1" x14ac:dyDescent="0.4">
      <c r="A7" s="14">
        <v>106</v>
      </c>
      <c r="B7" s="15" t="s">
        <v>17</v>
      </c>
      <c r="C7" s="15" t="s">
        <v>8</v>
      </c>
      <c r="D7" s="15">
        <v>38</v>
      </c>
      <c r="E7" s="15">
        <v>58</v>
      </c>
      <c r="F7" s="15">
        <v>85</v>
      </c>
      <c r="G7" s="15">
        <v>4</v>
      </c>
    </row>
    <row r="8" spans="1:11" ht="15" thickBot="1" x14ac:dyDescent="0.4">
      <c r="A8" s="12">
        <v>107</v>
      </c>
      <c r="B8" s="13" t="s">
        <v>18</v>
      </c>
      <c r="C8" s="13" t="s">
        <v>14</v>
      </c>
      <c r="D8" s="13">
        <v>50</v>
      </c>
      <c r="E8" s="13">
        <v>80</v>
      </c>
      <c r="F8" s="13">
        <v>100</v>
      </c>
      <c r="G8" s="13">
        <v>5</v>
      </c>
      <c r="J8" s="16" t="s">
        <v>42</v>
      </c>
    </row>
    <row r="9" spans="1:11" ht="15" thickBot="1" x14ac:dyDescent="0.4">
      <c r="A9" s="14">
        <v>108</v>
      </c>
      <c r="B9" s="15" t="s">
        <v>19</v>
      </c>
      <c r="C9" s="15" t="s">
        <v>12</v>
      </c>
      <c r="D9" s="15">
        <v>28</v>
      </c>
      <c r="E9" s="15">
        <v>35</v>
      </c>
      <c r="F9" s="15">
        <v>65</v>
      </c>
      <c r="G9" s="15">
        <v>3</v>
      </c>
    </row>
    <row r="10" spans="1:11" ht="15" thickBot="1" x14ac:dyDescent="0.4">
      <c r="A10" s="12">
        <v>109</v>
      </c>
      <c r="B10" s="13" t="s">
        <v>20</v>
      </c>
      <c r="C10" s="13" t="s">
        <v>10</v>
      </c>
      <c r="D10" s="13">
        <v>42</v>
      </c>
      <c r="E10" s="13">
        <v>70</v>
      </c>
      <c r="F10" s="13">
        <v>92</v>
      </c>
      <c r="G10" s="13">
        <v>5</v>
      </c>
    </row>
    <row r="11" spans="1:11" ht="15" thickBot="1" x14ac:dyDescent="0.4">
      <c r="A11" s="14">
        <v>110</v>
      </c>
      <c r="B11" s="15" t="s">
        <v>21</v>
      </c>
      <c r="C11" s="15" t="s">
        <v>8</v>
      </c>
      <c r="D11" s="15">
        <v>37</v>
      </c>
      <c r="E11" s="15">
        <v>55</v>
      </c>
      <c r="F11" s="15">
        <v>83</v>
      </c>
      <c r="G11" s="15">
        <v>4</v>
      </c>
    </row>
    <row r="12" spans="1:11" ht="15" thickBot="1" x14ac:dyDescent="0.4">
      <c r="A12" s="12">
        <v>111</v>
      </c>
      <c r="B12" s="13" t="s">
        <v>22</v>
      </c>
      <c r="C12" s="13" t="s">
        <v>16</v>
      </c>
      <c r="D12" s="13">
        <v>29</v>
      </c>
      <c r="E12" s="13">
        <v>38</v>
      </c>
      <c r="F12" s="13">
        <v>68</v>
      </c>
      <c r="G12" s="13">
        <v>3</v>
      </c>
    </row>
    <row r="13" spans="1:11" ht="15" thickBot="1" x14ac:dyDescent="0.4">
      <c r="A13" s="14">
        <v>112</v>
      </c>
      <c r="B13" s="15" t="s">
        <v>23</v>
      </c>
      <c r="C13" s="15" t="s">
        <v>10</v>
      </c>
      <c r="D13" s="15">
        <v>44</v>
      </c>
      <c r="E13" s="15">
        <v>73</v>
      </c>
      <c r="F13" s="15">
        <v>94</v>
      </c>
      <c r="G13" s="15">
        <v>5</v>
      </c>
    </row>
    <row r="14" spans="1:11" ht="15" thickBot="1" x14ac:dyDescent="0.4">
      <c r="A14" s="12">
        <v>113</v>
      </c>
      <c r="B14" s="13" t="s">
        <v>24</v>
      </c>
      <c r="C14" s="13" t="s">
        <v>12</v>
      </c>
      <c r="D14" s="13">
        <v>33</v>
      </c>
      <c r="E14" s="13">
        <v>45</v>
      </c>
      <c r="F14" s="13">
        <v>75</v>
      </c>
      <c r="G14" s="13">
        <v>3</v>
      </c>
    </row>
    <row r="15" spans="1:11" ht="15" thickBot="1" x14ac:dyDescent="0.4">
      <c r="A15" s="14">
        <v>114</v>
      </c>
      <c r="B15" s="15" t="s">
        <v>25</v>
      </c>
      <c r="C15" s="15" t="s">
        <v>8</v>
      </c>
      <c r="D15" s="15">
        <v>41</v>
      </c>
      <c r="E15" s="15">
        <v>66</v>
      </c>
      <c r="F15" s="15">
        <v>89</v>
      </c>
      <c r="G15" s="15">
        <v>4</v>
      </c>
    </row>
    <row r="16" spans="1:11" ht="15" thickBot="1" x14ac:dyDescent="0.4">
      <c r="A16" s="12">
        <v>115</v>
      </c>
      <c r="B16" s="13" t="s">
        <v>26</v>
      </c>
      <c r="C16" s="13" t="s">
        <v>14</v>
      </c>
      <c r="D16" s="13">
        <v>48</v>
      </c>
      <c r="E16" s="13">
        <v>78</v>
      </c>
      <c r="F16" s="13">
        <v>98</v>
      </c>
      <c r="G16" s="13">
        <v>5</v>
      </c>
    </row>
    <row r="17" spans="1:10" ht="15" thickBot="1" x14ac:dyDescent="0.4">
      <c r="A17" s="14">
        <v>116</v>
      </c>
      <c r="B17" s="15" t="s">
        <v>27</v>
      </c>
      <c r="C17" s="15" t="s">
        <v>16</v>
      </c>
      <c r="D17" s="15">
        <v>26</v>
      </c>
      <c r="E17" s="15">
        <v>32</v>
      </c>
      <c r="F17" s="15">
        <v>62</v>
      </c>
      <c r="G17" s="15">
        <v>2</v>
      </c>
    </row>
    <row r="18" spans="1:10" ht="15" thickBot="1" x14ac:dyDescent="0.4">
      <c r="A18" s="12">
        <v>117</v>
      </c>
      <c r="B18" s="13" t="s">
        <v>28</v>
      </c>
      <c r="C18" s="13" t="s">
        <v>12</v>
      </c>
      <c r="D18" s="13">
        <v>31</v>
      </c>
      <c r="E18" s="13">
        <v>42</v>
      </c>
      <c r="F18" s="13">
        <v>72</v>
      </c>
      <c r="G18" s="13">
        <v>3</v>
      </c>
    </row>
    <row r="19" spans="1:10" ht="15" thickBot="1" x14ac:dyDescent="0.4">
      <c r="A19" s="14">
        <v>118</v>
      </c>
      <c r="B19" s="15" t="s">
        <v>29</v>
      </c>
      <c r="C19" s="15" t="s">
        <v>10</v>
      </c>
      <c r="D19" s="15">
        <v>43</v>
      </c>
      <c r="E19" s="15">
        <v>75</v>
      </c>
      <c r="F19" s="15">
        <v>93</v>
      </c>
      <c r="G19" s="15">
        <v>5</v>
      </c>
    </row>
    <row r="20" spans="1:10" ht="15" thickBot="1" x14ac:dyDescent="0.4">
      <c r="A20" s="12">
        <v>119</v>
      </c>
      <c r="B20" s="13" t="s">
        <v>30</v>
      </c>
      <c r="C20" s="13" t="s">
        <v>14</v>
      </c>
      <c r="D20" s="13">
        <v>39</v>
      </c>
      <c r="E20" s="13">
        <v>60</v>
      </c>
      <c r="F20" s="13">
        <v>87</v>
      </c>
      <c r="G20" s="13">
        <v>4</v>
      </c>
    </row>
    <row r="21" spans="1:10" ht="15" thickBot="1" x14ac:dyDescent="0.4">
      <c r="A21" s="14">
        <v>120</v>
      </c>
      <c r="B21" s="15" t="s">
        <v>31</v>
      </c>
      <c r="C21" s="15" t="s">
        <v>8</v>
      </c>
      <c r="D21" s="15">
        <v>36</v>
      </c>
      <c r="E21" s="15">
        <v>52</v>
      </c>
      <c r="F21" s="15">
        <v>78</v>
      </c>
      <c r="G21" s="15">
        <v>4</v>
      </c>
    </row>
    <row r="22" spans="1:10" ht="15" thickBot="1" x14ac:dyDescent="0.4">
      <c r="A22" s="12">
        <v>121</v>
      </c>
      <c r="B22" s="13" t="s">
        <v>32</v>
      </c>
      <c r="C22" s="13" t="s">
        <v>16</v>
      </c>
      <c r="D22" s="13">
        <v>27</v>
      </c>
      <c r="E22" s="13">
        <v>34</v>
      </c>
      <c r="F22" s="13">
        <v>64</v>
      </c>
      <c r="G22" s="13">
        <v>2</v>
      </c>
    </row>
    <row r="23" spans="1:10" ht="15" thickBot="1" x14ac:dyDescent="0.4">
      <c r="A23" s="14">
        <v>122</v>
      </c>
      <c r="B23" s="15" t="s">
        <v>33</v>
      </c>
      <c r="C23" s="15" t="s">
        <v>12</v>
      </c>
      <c r="D23" s="15">
        <v>32</v>
      </c>
      <c r="E23" s="15">
        <v>44</v>
      </c>
      <c r="F23" s="15">
        <v>74</v>
      </c>
      <c r="G23" s="15">
        <v>3</v>
      </c>
    </row>
    <row r="24" spans="1:10" ht="15" thickBot="1" x14ac:dyDescent="0.4">
      <c r="A24" s="12">
        <v>123</v>
      </c>
      <c r="B24" s="13" t="s">
        <v>34</v>
      </c>
      <c r="C24" s="13" t="s">
        <v>10</v>
      </c>
      <c r="D24" s="13">
        <v>46</v>
      </c>
      <c r="E24" s="13">
        <v>77</v>
      </c>
      <c r="F24" s="13">
        <v>96</v>
      </c>
      <c r="G24" s="13">
        <v>5</v>
      </c>
    </row>
    <row r="25" spans="1:10" ht="15" thickBot="1" x14ac:dyDescent="0.4">
      <c r="A25" s="14">
        <v>124</v>
      </c>
      <c r="B25" s="15" t="s">
        <v>35</v>
      </c>
      <c r="C25" s="15" t="s">
        <v>8</v>
      </c>
      <c r="D25" s="15">
        <v>34</v>
      </c>
      <c r="E25" s="15">
        <v>48</v>
      </c>
      <c r="F25" s="15">
        <v>76</v>
      </c>
      <c r="G25" s="15">
        <v>3</v>
      </c>
    </row>
    <row r="26" spans="1:10" ht="15" thickBot="1" x14ac:dyDescent="0.4">
      <c r="A26" s="12">
        <v>125</v>
      </c>
      <c r="B26" s="13" t="s">
        <v>36</v>
      </c>
      <c r="C26" s="13" t="s">
        <v>14</v>
      </c>
      <c r="D26" s="13">
        <v>47</v>
      </c>
      <c r="E26" s="13">
        <v>79</v>
      </c>
      <c r="F26" s="13">
        <v>99</v>
      </c>
      <c r="G26" s="13">
        <v>5</v>
      </c>
    </row>
    <row r="27" spans="1:10" x14ac:dyDescent="0.25">
      <c r="J27" s="16" t="s">
        <v>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1A1D-1AE5-4D98-BDEF-9342695C4465}">
  <dimension ref="A1:P26"/>
  <sheetViews>
    <sheetView workbookViewId="0">
      <selection activeCell="J16" sqref="J16"/>
    </sheetView>
  </sheetViews>
  <sheetFormatPr defaultRowHeight="12.5" x14ac:dyDescent="0.25"/>
  <cols>
    <col min="8" max="8" width="12.1796875" bestFit="1" customWidth="1"/>
  </cols>
  <sheetData>
    <row r="1" spans="1:16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5" t="s">
        <v>6</v>
      </c>
      <c r="J1" s="19" t="s">
        <v>44</v>
      </c>
      <c r="K1" s="20">
        <f>AVERAGE(D:D)</f>
        <v>37.04</v>
      </c>
    </row>
    <row r="2" spans="1:16" ht="15" thickBot="1" x14ac:dyDescent="0.4">
      <c r="A2" s="12">
        <v>101</v>
      </c>
      <c r="B2" s="13" t="s">
        <v>7</v>
      </c>
      <c r="C2" s="13" t="s">
        <v>8</v>
      </c>
      <c r="D2" s="13">
        <v>35</v>
      </c>
      <c r="E2" s="13">
        <v>50</v>
      </c>
      <c r="F2" s="13">
        <v>80</v>
      </c>
      <c r="G2" s="13">
        <v>4</v>
      </c>
    </row>
    <row r="3" spans="1:16" ht="15" thickBot="1" x14ac:dyDescent="0.4">
      <c r="A3" s="14">
        <v>102</v>
      </c>
      <c r="B3" s="15" t="s">
        <v>9</v>
      </c>
      <c r="C3" s="15" t="s">
        <v>10</v>
      </c>
      <c r="D3" s="15">
        <v>40</v>
      </c>
      <c r="E3" s="15">
        <v>65</v>
      </c>
      <c r="F3" s="15">
        <v>90</v>
      </c>
      <c r="G3" s="15">
        <v>5</v>
      </c>
    </row>
    <row r="4" spans="1:16" ht="15" thickBot="1" x14ac:dyDescent="0.4">
      <c r="A4" s="12">
        <v>103</v>
      </c>
      <c r="B4" s="13" t="s">
        <v>11</v>
      </c>
      <c r="C4" s="13" t="s">
        <v>12</v>
      </c>
      <c r="D4" s="13">
        <v>30</v>
      </c>
      <c r="E4" s="13">
        <v>40</v>
      </c>
      <c r="F4" s="13">
        <v>70</v>
      </c>
      <c r="G4" s="13">
        <v>3</v>
      </c>
      <c r="J4" s="35" t="s">
        <v>49</v>
      </c>
      <c r="K4" s="35"/>
      <c r="L4" s="35"/>
      <c r="M4" s="35"/>
      <c r="N4" s="35"/>
      <c r="O4" s="35"/>
      <c r="P4" s="35"/>
    </row>
    <row r="5" spans="1:16" ht="15" thickBot="1" x14ac:dyDescent="0.4">
      <c r="A5" s="14">
        <v>104</v>
      </c>
      <c r="B5" s="15" t="s">
        <v>13</v>
      </c>
      <c r="C5" s="15" t="s">
        <v>14</v>
      </c>
      <c r="D5" s="15">
        <v>45</v>
      </c>
      <c r="E5" s="15">
        <v>75</v>
      </c>
      <c r="F5" s="15">
        <v>95</v>
      </c>
      <c r="G5" s="15">
        <v>5</v>
      </c>
      <c r="J5" s="10" t="s">
        <v>0</v>
      </c>
      <c r="K5" s="11" t="s">
        <v>1</v>
      </c>
      <c r="L5" s="11" t="s">
        <v>2</v>
      </c>
      <c r="M5" s="11" t="s">
        <v>3</v>
      </c>
      <c r="N5" s="11" t="s">
        <v>4</v>
      </c>
      <c r="O5" s="11" t="s">
        <v>5</v>
      </c>
      <c r="P5" s="5" t="s">
        <v>6</v>
      </c>
    </row>
    <row r="6" spans="1:16" ht="15" thickBot="1" x14ac:dyDescent="0.4">
      <c r="A6" s="12">
        <v>105</v>
      </c>
      <c r="B6" s="13" t="s">
        <v>15</v>
      </c>
      <c r="C6" s="13" t="s">
        <v>16</v>
      </c>
      <c r="D6" s="13">
        <v>25</v>
      </c>
      <c r="E6" s="13">
        <v>30</v>
      </c>
      <c r="F6" s="13">
        <v>60</v>
      </c>
      <c r="G6" s="13">
        <v>2</v>
      </c>
      <c r="J6" cm="1">
        <f t="array" ref="J6:P8">_xlfn._xlws.FILTER(A2:G26, (G2:G26&gt;= 4)*(D2:D26 &lt; K1))</f>
        <v>101</v>
      </c>
      <c r="K6" t="str">
        <v>Aakash</v>
      </c>
      <c r="L6" t="str">
        <v>Sales</v>
      </c>
      <c r="M6">
        <v>35</v>
      </c>
      <c r="N6">
        <v>50</v>
      </c>
      <c r="O6">
        <v>80</v>
      </c>
      <c r="P6">
        <v>4</v>
      </c>
    </row>
    <row r="7" spans="1:16" ht="15" thickBot="1" x14ac:dyDescent="0.4">
      <c r="A7" s="14">
        <v>106</v>
      </c>
      <c r="B7" s="15" t="s">
        <v>17</v>
      </c>
      <c r="C7" s="15" t="s">
        <v>8</v>
      </c>
      <c r="D7" s="15">
        <v>38</v>
      </c>
      <c r="E7" s="15">
        <v>58</v>
      </c>
      <c r="F7" s="15">
        <v>85</v>
      </c>
      <c r="G7" s="15">
        <v>4</v>
      </c>
      <c r="J7">
        <v>110</v>
      </c>
      <c r="K7" t="str">
        <v>Sneha</v>
      </c>
      <c r="L7" t="str">
        <v>Sales</v>
      </c>
      <c r="M7">
        <v>37</v>
      </c>
      <c r="N7">
        <v>55</v>
      </c>
      <c r="O7">
        <v>83</v>
      </c>
      <c r="P7">
        <v>4</v>
      </c>
    </row>
    <row r="8" spans="1:16" ht="15" thickBot="1" x14ac:dyDescent="0.4">
      <c r="A8" s="12">
        <v>107</v>
      </c>
      <c r="B8" s="13" t="s">
        <v>18</v>
      </c>
      <c r="C8" s="13" t="s">
        <v>14</v>
      </c>
      <c r="D8" s="13">
        <v>50</v>
      </c>
      <c r="E8" s="13">
        <v>80</v>
      </c>
      <c r="F8" s="13">
        <v>100</v>
      </c>
      <c r="G8" s="13">
        <v>5</v>
      </c>
      <c r="J8">
        <v>120</v>
      </c>
      <c r="K8" t="str">
        <v>Suman</v>
      </c>
      <c r="L8" t="str">
        <v>Sales</v>
      </c>
      <c r="M8">
        <v>36</v>
      </c>
      <c r="N8">
        <v>52</v>
      </c>
      <c r="O8">
        <v>78</v>
      </c>
      <c r="P8">
        <v>4</v>
      </c>
    </row>
    <row r="9" spans="1:16" ht="15" thickBot="1" x14ac:dyDescent="0.4">
      <c r="A9" s="14">
        <v>108</v>
      </c>
      <c r="B9" s="15" t="s">
        <v>19</v>
      </c>
      <c r="C9" s="15" t="s">
        <v>12</v>
      </c>
      <c r="D9" s="15">
        <v>28</v>
      </c>
      <c r="E9" s="15">
        <v>35</v>
      </c>
      <c r="F9" s="15">
        <v>65</v>
      </c>
      <c r="G9" s="15">
        <v>3</v>
      </c>
    </row>
    <row r="10" spans="1:16" ht="15" thickBot="1" x14ac:dyDescent="0.4">
      <c r="A10" s="12">
        <v>109</v>
      </c>
      <c r="B10" s="13" t="s">
        <v>20</v>
      </c>
      <c r="C10" s="13" t="s">
        <v>10</v>
      </c>
      <c r="D10" s="13">
        <v>42</v>
      </c>
      <c r="E10" s="13">
        <v>70</v>
      </c>
      <c r="F10" s="13">
        <v>92</v>
      </c>
      <c r="G10" s="13">
        <v>5</v>
      </c>
    </row>
    <row r="11" spans="1:16" ht="15" thickBot="1" x14ac:dyDescent="0.4">
      <c r="A11" s="14">
        <v>110</v>
      </c>
      <c r="B11" s="15" t="s">
        <v>21</v>
      </c>
      <c r="C11" s="15" t="s">
        <v>8</v>
      </c>
      <c r="D11" s="15">
        <v>37</v>
      </c>
      <c r="E11" s="15">
        <v>55</v>
      </c>
      <c r="F11" s="15">
        <v>83</v>
      </c>
      <c r="G11" s="15">
        <v>4</v>
      </c>
    </row>
    <row r="12" spans="1:16" ht="15" thickBot="1" x14ac:dyDescent="0.4">
      <c r="A12" s="12">
        <v>111</v>
      </c>
      <c r="B12" s="13" t="s">
        <v>22</v>
      </c>
      <c r="C12" s="13" t="s">
        <v>16</v>
      </c>
      <c r="D12" s="13">
        <v>29</v>
      </c>
      <c r="E12" s="13">
        <v>38</v>
      </c>
      <c r="F12" s="13">
        <v>68</v>
      </c>
      <c r="G12" s="13">
        <v>3</v>
      </c>
    </row>
    <row r="13" spans="1:16" ht="15" thickBot="1" x14ac:dyDescent="0.4">
      <c r="A13" s="14">
        <v>112</v>
      </c>
      <c r="B13" s="15" t="s">
        <v>23</v>
      </c>
      <c r="C13" s="15" t="s">
        <v>10</v>
      </c>
      <c r="D13" s="15">
        <v>44</v>
      </c>
      <c r="E13" s="15">
        <v>73</v>
      </c>
      <c r="F13" s="15">
        <v>94</v>
      </c>
      <c r="G13" s="15">
        <v>5</v>
      </c>
    </row>
    <row r="14" spans="1:16" ht="15" thickBot="1" x14ac:dyDescent="0.4">
      <c r="A14" s="12">
        <v>113</v>
      </c>
      <c r="B14" s="13" t="s">
        <v>24</v>
      </c>
      <c r="C14" s="13" t="s">
        <v>12</v>
      </c>
      <c r="D14" s="13">
        <v>33</v>
      </c>
      <c r="E14" s="13">
        <v>45</v>
      </c>
      <c r="F14" s="13">
        <v>75</v>
      </c>
      <c r="G14" s="13">
        <v>3</v>
      </c>
    </row>
    <row r="15" spans="1:16" ht="15" thickBot="1" x14ac:dyDescent="0.4">
      <c r="A15" s="14">
        <v>114</v>
      </c>
      <c r="B15" s="15" t="s">
        <v>25</v>
      </c>
      <c r="C15" s="15" t="s">
        <v>8</v>
      </c>
      <c r="D15" s="15">
        <v>41</v>
      </c>
      <c r="E15" s="15">
        <v>66</v>
      </c>
      <c r="F15" s="15">
        <v>89</v>
      </c>
      <c r="G15" s="15">
        <v>4</v>
      </c>
    </row>
    <row r="16" spans="1:16" ht="15" thickBot="1" x14ac:dyDescent="0.4">
      <c r="A16" s="12">
        <v>115</v>
      </c>
      <c r="B16" s="13" t="s">
        <v>26</v>
      </c>
      <c r="C16" s="13" t="s">
        <v>14</v>
      </c>
      <c r="D16" s="13">
        <v>48</v>
      </c>
      <c r="E16" s="13">
        <v>78</v>
      </c>
      <c r="F16" s="13">
        <v>98</v>
      </c>
      <c r="G16" s="13">
        <v>5</v>
      </c>
    </row>
    <row r="17" spans="1:7" ht="15" thickBot="1" x14ac:dyDescent="0.4">
      <c r="A17" s="14">
        <v>116</v>
      </c>
      <c r="B17" s="15" t="s">
        <v>27</v>
      </c>
      <c r="C17" s="15" t="s">
        <v>16</v>
      </c>
      <c r="D17" s="15">
        <v>26</v>
      </c>
      <c r="E17" s="15">
        <v>32</v>
      </c>
      <c r="F17" s="15">
        <v>62</v>
      </c>
      <c r="G17" s="15">
        <v>2</v>
      </c>
    </row>
    <row r="18" spans="1:7" ht="15" thickBot="1" x14ac:dyDescent="0.4">
      <c r="A18" s="12">
        <v>117</v>
      </c>
      <c r="B18" s="13" t="s">
        <v>28</v>
      </c>
      <c r="C18" s="13" t="s">
        <v>12</v>
      </c>
      <c r="D18" s="13">
        <v>31</v>
      </c>
      <c r="E18" s="13">
        <v>42</v>
      </c>
      <c r="F18" s="13">
        <v>72</v>
      </c>
      <c r="G18" s="13">
        <v>3</v>
      </c>
    </row>
    <row r="19" spans="1:7" ht="15" thickBot="1" x14ac:dyDescent="0.4">
      <c r="A19" s="14">
        <v>118</v>
      </c>
      <c r="B19" s="15" t="s">
        <v>29</v>
      </c>
      <c r="C19" s="15" t="s">
        <v>10</v>
      </c>
      <c r="D19" s="15">
        <v>43</v>
      </c>
      <c r="E19" s="15">
        <v>75</v>
      </c>
      <c r="F19" s="15">
        <v>93</v>
      </c>
      <c r="G19" s="15">
        <v>5</v>
      </c>
    </row>
    <row r="20" spans="1:7" ht="15" thickBot="1" x14ac:dyDescent="0.4">
      <c r="A20" s="12">
        <v>119</v>
      </c>
      <c r="B20" s="13" t="s">
        <v>30</v>
      </c>
      <c r="C20" s="13" t="s">
        <v>14</v>
      </c>
      <c r="D20" s="13">
        <v>39</v>
      </c>
      <c r="E20" s="13">
        <v>60</v>
      </c>
      <c r="F20" s="13">
        <v>87</v>
      </c>
      <c r="G20" s="13">
        <v>4</v>
      </c>
    </row>
    <row r="21" spans="1:7" ht="15" thickBot="1" x14ac:dyDescent="0.4">
      <c r="A21" s="14">
        <v>120</v>
      </c>
      <c r="B21" s="15" t="s">
        <v>31</v>
      </c>
      <c r="C21" s="15" t="s">
        <v>8</v>
      </c>
      <c r="D21" s="15">
        <v>36</v>
      </c>
      <c r="E21" s="15">
        <v>52</v>
      </c>
      <c r="F21" s="15">
        <v>78</v>
      </c>
      <c r="G21" s="15">
        <v>4</v>
      </c>
    </row>
    <row r="22" spans="1:7" ht="15" thickBot="1" x14ac:dyDescent="0.4">
      <c r="A22" s="12">
        <v>121</v>
      </c>
      <c r="B22" s="13" t="s">
        <v>32</v>
      </c>
      <c r="C22" s="13" t="s">
        <v>16</v>
      </c>
      <c r="D22" s="13">
        <v>27</v>
      </c>
      <c r="E22" s="13">
        <v>34</v>
      </c>
      <c r="F22" s="13">
        <v>64</v>
      </c>
      <c r="G22" s="13">
        <v>2</v>
      </c>
    </row>
    <row r="23" spans="1:7" ht="15" thickBot="1" x14ac:dyDescent="0.4">
      <c r="A23" s="14">
        <v>122</v>
      </c>
      <c r="B23" s="15" t="s">
        <v>33</v>
      </c>
      <c r="C23" s="15" t="s">
        <v>12</v>
      </c>
      <c r="D23" s="15">
        <v>32</v>
      </c>
      <c r="E23" s="15">
        <v>44</v>
      </c>
      <c r="F23" s="15">
        <v>74</v>
      </c>
      <c r="G23" s="15">
        <v>3</v>
      </c>
    </row>
    <row r="24" spans="1:7" ht="15" thickBot="1" x14ac:dyDescent="0.4">
      <c r="A24" s="12">
        <v>123</v>
      </c>
      <c r="B24" s="13" t="s">
        <v>34</v>
      </c>
      <c r="C24" s="13" t="s">
        <v>10</v>
      </c>
      <c r="D24" s="13">
        <v>46</v>
      </c>
      <c r="E24" s="13">
        <v>77</v>
      </c>
      <c r="F24" s="13">
        <v>96</v>
      </c>
      <c r="G24" s="13">
        <v>5</v>
      </c>
    </row>
    <row r="25" spans="1:7" ht="15" thickBot="1" x14ac:dyDescent="0.4">
      <c r="A25" s="14">
        <v>124</v>
      </c>
      <c r="B25" s="15" t="s">
        <v>35</v>
      </c>
      <c r="C25" s="15" t="s">
        <v>8</v>
      </c>
      <c r="D25" s="15">
        <v>34</v>
      </c>
      <c r="E25" s="15">
        <v>48</v>
      </c>
      <c r="F25" s="15">
        <v>76</v>
      </c>
      <c r="G25" s="15">
        <v>3</v>
      </c>
    </row>
    <row r="26" spans="1:7" ht="15" thickBot="1" x14ac:dyDescent="0.4">
      <c r="A26" s="12">
        <v>125</v>
      </c>
      <c r="B26" s="13" t="s">
        <v>36</v>
      </c>
      <c r="C26" s="13" t="s">
        <v>14</v>
      </c>
      <c r="D26" s="13">
        <v>47</v>
      </c>
      <c r="E26" s="13">
        <v>79</v>
      </c>
      <c r="F26" s="13">
        <v>99</v>
      </c>
      <c r="G26" s="13">
        <v>5</v>
      </c>
    </row>
  </sheetData>
  <mergeCells count="1">
    <mergeCell ref="J4:P4"/>
  </mergeCells>
  <conditionalFormatting sqref="B2:G26">
    <cfRule type="cellIs" dxfId="0" priority="4" operator="equal">
      <formula>#REF!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E1E8-057F-448A-80FC-5CE2B4216D3F}">
  <dimension ref="A1:K26"/>
  <sheetViews>
    <sheetView showGridLines="0" tabSelected="1" topLeftCell="B1" workbookViewId="0">
      <selection activeCell="J10" sqref="J10"/>
    </sheetView>
  </sheetViews>
  <sheetFormatPr defaultRowHeight="12.5" x14ac:dyDescent="0.25"/>
  <cols>
    <col min="11" max="11" width="16.6328125" bestFit="1" customWidth="1"/>
  </cols>
  <sheetData>
    <row r="1" spans="1:11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5" t="s">
        <v>6</v>
      </c>
      <c r="H1" s="5" t="s">
        <v>50</v>
      </c>
      <c r="K1" s="11" t="s">
        <v>51</v>
      </c>
    </row>
    <row r="2" spans="1:11" ht="15" thickBot="1" x14ac:dyDescent="0.4">
      <c r="A2" s="12">
        <v>101</v>
      </c>
      <c r="B2" s="13" t="s">
        <v>7</v>
      </c>
      <c r="C2" s="13" t="s">
        <v>8</v>
      </c>
      <c r="D2" s="13">
        <v>35</v>
      </c>
      <c r="E2" s="13">
        <v>50</v>
      </c>
      <c r="F2" s="13">
        <v>80</v>
      </c>
      <c r="G2" s="13">
        <v>4</v>
      </c>
      <c r="H2" s="13">
        <f>E2/D2</f>
        <v>1.4285714285714286</v>
      </c>
      <c r="K2" s="20" t="str">
        <f>INDEX(B2:H26, MATCH(MAX(H2:H26), H2:H26),1)</f>
        <v>Tanya</v>
      </c>
    </row>
    <row r="3" spans="1:11" ht="15" thickBot="1" x14ac:dyDescent="0.4">
      <c r="A3" s="14">
        <v>102</v>
      </c>
      <c r="B3" s="15" t="s">
        <v>9</v>
      </c>
      <c r="C3" s="15" t="s">
        <v>10</v>
      </c>
      <c r="D3" s="15">
        <v>40</v>
      </c>
      <c r="E3" s="15">
        <v>65</v>
      </c>
      <c r="F3" s="15">
        <v>90</v>
      </c>
      <c r="G3" s="15">
        <v>5</v>
      </c>
      <c r="H3" s="15">
        <f t="shared" ref="H3:H26" si="0">E3/D3</f>
        <v>1.625</v>
      </c>
    </row>
    <row r="4" spans="1:11" ht="15" thickBot="1" x14ac:dyDescent="0.4">
      <c r="A4" s="12">
        <v>103</v>
      </c>
      <c r="B4" s="13" t="s">
        <v>11</v>
      </c>
      <c r="C4" s="13" t="s">
        <v>12</v>
      </c>
      <c r="D4" s="13">
        <v>30</v>
      </c>
      <c r="E4" s="13">
        <v>40</v>
      </c>
      <c r="F4" s="13">
        <v>70</v>
      </c>
      <c r="G4" s="13">
        <v>3</v>
      </c>
      <c r="H4" s="13">
        <f t="shared" si="0"/>
        <v>1.3333333333333333</v>
      </c>
    </row>
    <row r="5" spans="1:11" ht="15" thickBot="1" x14ac:dyDescent="0.4">
      <c r="A5" s="14">
        <v>104</v>
      </c>
      <c r="B5" s="15" t="s">
        <v>13</v>
      </c>
      <c r="C5" s="15" t="s">
        <v>14</v>
      </c>
      <c r="D5" s="15">
        <v>45</v>
      </c>
      <c r="E5" s="15">
        <v>75</v>
      </c>
      <c r="F5" s="15">
        <v>95</v>
      </c>
      <c r="G5" s="15">
        <v>5</v>
      </c>
      <c r="H5" s="15">
        <f t="shared" si="0"/>
        <v>1.6666666666666667</v>
      </c>
    </row>
    <row r="6" spans="1:11" ht="15" thickBot="1" x14ac:dyDescent="0.4">
      <c r="A6" s="12">
        <v>105</v>
      </c>
      <c r="B6" s="13" t="s">
        <v>15</v>
      </c>
      <c r="C6" s="13" t="s">
        <v>16</v>
      </c>
      <c r="D6" s="13">
        <v>25</v>
      </c>
      <c r="E6" s="13">
        <v>30</v>
      </c>
      <c r="F6" s="13">
        <v>60</v>
      </c>
      <c r="G6" s="13">
        <v>2</v>
      </c>
      <c r="H6" s="13">
        <f t="shared" si="0"/>
        <v>1.2</v>
      </c>
    </row>
    <row r="7" spans="1:11" ht="15" thickBot="1" x14ac:dyDescent="0.4">
      <c r="A7" s="14">
        <v>106</v>
      </c>
      <c r="B7" s="15" t="s">
        <v>17</v>
      </c>
      <c r="C7" s="15" t="s">
        <v>8</v>
      </c>
      <c r="D7" s="15">
        <v>38</v>
      </c>
      <c r="E7" s="15">
        <v>58</v>
      </c>
      <c r="F7" s="15">
        <v>85</v>
      </c>
      <c r="G7" s="15">
        <v>4</v>
      </c>
      <c r="H7" s="15">
        <f t="shared" si="0"/>
        <v>1.5263157894736843</v>
      </c>
    </row>
    <row r="8" spans="1:11" ht="15" thickBot="1" x14ac:dyDescent="0.4">
      <c r="A8" s="12">
        <v>107</v>
      </c>
      <c r="B8" s="13" t="s">
        <v>18</v>
      </c>
      <c r="C8" s="13" t="s">
        <v>14</v>
      </c>
      <c r="D8" s="13">
        <v>50</v>
      </c>
      <c r="E8" s="13">
        <v>80</v>
      </c>
      <c r="F8" s="13">
        <v>100</v>
      </c>
      <c r="G8" s="13">
        <v>5</v>
      </c>
      <c r="H8" s="13">
        <f t="shared" si="0"/>
        <v>1.6</v>
      </c>
    </row>
    <row r="9" spans="1:11" ht="15" thickBot="1" x14ac:dyDescent="0.4">
      <c r="A9" s="14">
        <v>108</v>
      </c>
      <c r="B9" s="15" t="s">
        <v>19</v>
      </c>
      <c r="C9" s="15" t="s">
        <v>12</v>
      </c>
      <c r="D9" s="15">
        <v>28</v>
      </c>
      <c r="E9" s="15">
        <v>35</v>
      </c>
      <c r="F9" s="15">
        <v>65</v>
      </c>
      <c r="G9" s="15">
        <v>3</v>
      </c>
      <c r="H9" s="15">
        <f t="shared" si="0"/>
        <v>1.25</v>
      </c>
    </row>
    <row r="10" spans="1:11" ht="15" thickBot="1" x14ac:dyDescent="0.4">
      <c r="A10" s="12">
        <v>109</v>
      </c>
      <c r="B10" s="13" t="s">
        <v>20</v>
      </c>
      <c r="C10" s="13" t="s">
        <v>10</v>
      </c>
      <c r="D10" s="13">
        <v>42</v>
      </c>
      <c r="E10" s="13">
        <v>70</v>
      </c>
      <c r="F10" s="13">
        <v>92</v>
      </c>
      <c r="G10" s="13">
        <v>5</v>
      </c>
      <c r="H10" s="13">
        <f t="shared" si="0"/>
        <v>1.6666666666666667</v>
      </c>
    </row>
    <row r="11" spans="1:11" ht="15" thickBot="1" x14ac:dyDescent="0.4">
      <c r="A11" s="14">
        <v>110</v>
      </c>
      <c r="B11" s="15" t="s">
        <v>21</v>
      </c>
      <c r="C11" s="15" t="s">
        <v>8</v>
      </c>
      <c r="D11" s="15">
        <v>37</v>
      </c>
      <c r="E11" s="15">
        <v>55</v>
      </c>
      <c r="F11" s="15">
        <v>83</v>
      </c>
      <c r="G11" s="15">
        <v>4</v>
      </c>
      <c r="H11" s="15">
        <f t="shared" si="0"/>
        <v>1.4864864864864864</v>
      </c>
    </row>
    <row r="12" spans="1:11" ht="15" thickBot="1" x14ac:dyDescent="0.4">
      <c r="A12" s="12">
        <v>111</v>
      </c>
      <c r="B12" s="13" t="s">
        <v>22</v>
      </c>
      <c r="C12" s="13" t="s">
        <v>16</v>
      </c>
      <c r="D12" s="13">
        <v>29</v>
      </c>
      <c r="E12" s="13">
        <v>38</v>
      </c>
      <c r="F12" s="13">
        <v>68</v>
      </c>
      <c r="G12" s="13">
        <v>3</v>
      </c>
      <c r="H12" s="13">
        <f t="shared" si="0"/>
        <v>1.3103448275862069</v>
      </c>
    </row>
    <row r="13" spans="1:11" ht="15" thickBot="1" x14ac:dyDescent="0.4">
      <c r="A13" s="14">
        <v>112</v>
      </c>
      <c r="B13" s="15" t="s">
        <v>23</v>
      </c>
      <c r="C13" s="15" t="s">
        <v>10</v>
      </c>
      <c r="D13" s="15">
        <v>44</v>
      </c>
      <c r="E13" s="15">
        <v>73</v>
      </c>
      <c r="F13" s="15">
        <v>94</v>
      </c>
      <c r="G13" s="15">
        <v>5</v>
      </c>
      <c r="H13" s="15">
        <f t="shared" si="0"/>
        <v>1.6590909090909092</v>
      </c>
    </row>
    <row r="14" spans="1:11" ht="15" thickBot="1" x14ac:dyDescent="0.4">
      <c r="A14" s="12">
        <v>113</v>
      </c>
      <c r="B14" s="13" t="s">
        <v>24</v>
      </c>
      <c r="C14" s="13" t="s">
        <v>12</v>
      </c>
      <c r="D14" s="13">
        <v>33</v>
      </c>
      <c r="E14" s="13">
        <v>45</v>
      </c>
      <c r="F14" s="13">
        <v>75</v>
      </c>
      <c r="G14" s="13">
        <v>3</v>
      </c>
      <c r="H14" s="13">
        <f t="shared" si="0"/>
        <v>1.3636363636363635</v>
      </c>
    </row>
    <row r="15" spans="1:11" ht="15" thickBot="1" x14ac:dyDescent="0.4">
      <c r="A15" s="14">
        <v>114</v>
      </c>
      <c r="B15" s="15" t="s">
        <v>25</v>
      </c>
      <c r="C15" s="15" t="s">
        <v>8</v>
      </c>
      <c r="D15" s="15">
        <v>41</v>
      </c>
      <c r="E15" s="15">
        <v>66</v>
      </c>
      <c r="F15" s="15">
        <v>89</v>
      </c>
      <c r="G15" s="15">
        <v>4</v>
      </c>
      <c r="H15" s="15">
        <f t="shared" si="0"/>
        <v>1.6097560975609757</v>
      </c>
    </row>
    <row r="16" spans="1:11" ht="15" thickBot="1" x14ac:dyDescent="0.4">
      <c r="A16" s="12">
        <v>115</v>
      </c>
      <c r="B16" s="13" t="s">
        <v>26</v>
      </c>
      <c r="C16" s="13" t="s">
        <v>14</v>
      </c>
      <c r="D16" s="13">
        <v>48</v>
      </c>
      <c r="E16" s="13">
        <v>78</v>
      </c>
      <c r="F16" s="13">
        <v>98</v>
      </c>
      <c r="G16" s="13">
        <v>5</v>
      </c>
      <c r="H16" s="13">
        <f t="shared" si="0"/>
        <v>1.625</v>
      </c>
    </row>
    <row r="17" spans="1:8" ht="15" thickBot="1" x14ac:dyDescent="0.4">
      <c r="A17" s="14">
        <v>116</v>
      </c>
      <c r="B17" s="15" t="s">
        <v>27</v>
      </c>
      <c r="C17" s="15" t="s">
        <v>16</v>
      </c>
      <c r="D17" s="15">
        <v>26</v>
      </c>
      <c r="E17" s="15">
        <v>32</v>
      </c>
      <c r="F17" s="15">
        <v>62</v>
      </c>
      <c r="G17" s="15">
        <v>2</v>
      </c>
      <c r="H17" s="15">
        <f t="shared" si="0"/>
        <v>1.2307692307692308</v>
      </c>
    </row>
    <row r="18" spans="1:8" ht="15" thickBot="1" x14ac:dyDescent="0.4">
      <c r="A18" s="12">
        <v>117</v>
      </c>
      <c r="B18" s="13" t="s">
        <v>28</v>
      </c>
      <c r="C18" s="13" t="s">
        <v>12</v>
      </c>
      <c r="D18" s="13">
        <v>31</v>
      </c>
      <c r="E18" s="13">
        <v>42</v>
      </c>
      <c r="F18" s="13">
        <v>72</v>
      </c>
      <c r="G18" s="13">
        <v>3</v>
      </c>
      <c r="H18" s="13">
        <f t="shared" si="0"/>
        <v>1.3548387096774193</v>
      </c>
    </row>
    <row r="19" spans="1:8" ht="15" thickBot="1" x14ac:dyDescent="0.4">
      <c r="A19" s="14">
        <v>118</v>
      </c>
      <c r="B19" s="15" t="s">
        <v>29</v>
      </c>
      <c r="C19" s="15" t="s">
        <v>10</v>
      </c>
      <c r="D19" s="15">
        <v>43</v>
      </c>
      <c r="E19" s="15">
        <v>75</v>
      </c>
      <c r="F19" s="15">
        <v>93</v>
      </c>
      <c r="G19" s="15">
        <v>5</v>
      </c>
      <c r="H19" s="15">
        <f t="shared" si="0"/>
        <v>1.7441860465116279</v>
      </c>
    </row>
    <row r="20" spans="1:8" ht="15" thickBot="1" x14ac:dyDescent="0.4">
      <c r="A20" s="12">
        <v>119</v>
      </c>
      <c r="B20" s="13" t="s">
        <v>30</v>
      </c>
      <c r="C20" s="13" t="s">
        <v>14</v>
      </c>
      <c r="D20" s="13">
        <v>39</v>
      </c>
      <c r="E20" s="13">
        <v>60</v>
      </c>
      <c r="F20" s="13">
        <v>87</v>
      </c>
      <c r="G20" s="13">
        <v>4</v>
      </c>
      <c r="H20" s="13">
        <f t="shared" si="0"/>
        <v>1.5384615384615385</v>
      </c>
    </row>
    <row r="21" spans="1:8" ht="15" thickBot="1" x14ac:dyDescent="0.4">
      <c r="A21" s="14">
        <v>120</v>
      </c>
      <c r="B21" s="15" t="s">
        <v>31</v>
      </c>
      <c r="C21" s="15" t="s">
        <v>8</v>
      </c>
      <c r="D21" s="15">
        <v>36</v>
      </c>
      <c r="E21" s="15">
        <v>52</v>
      </c>
      <c r="F21" s="15">
        <v>78</v>
      </c>
      <c r="G21" s="15">
        <v>4</v>
      </c>
      <c r="H21" s="15">
        <f t="shared" si="0"/>
        <v>1.4444444444444444</v>
      </c>
    </row>
    <row r="22" spans="1:8" ht="15" thickBot="1" x14ac:dyDescent="0.4">
      <c r="A22" s="12">
        <v>121</v>
      </c>
      <c r="B22" s="13" t="s">
        <v>32</v>
      </c>
      <c r="C22" s="13" t="s">
        <v>16</v>
      </c>
      <c r="D22" s="13">
        <v>27</v>
      </c>
      <c r="E22" s="13">
        <v>34</v>
      </c>
      <c r="F22" s="13">
        <v>64</v>
      </c>
      <c r="G22" s="13">
        <v>2</v>
      </c>
      <c r="H22" s="13">
        <f t="shared" si="0"/>
        <v>1.2592592592592593</v>
      </c>
    </row>
    <row r="23" spans="1:8" ht="15" thickBot="1" x14ac:dyDescent="0.4">
      <c r="A23" s="14">
        <v>122</v>
      </c>
      <c r="B23" s="15" t="s">
        <v>33</v>
      </c>
      <c r="C23" s="15" t="s">
        <v>12</v>
      </c>
      <c r="D23" s="15">
        <v>32</v>
      </c>
      <c r="E23" s="15">
        <v>44</v>
      </c>
      <c r="F23" s="15">
        <v>74</v>
      </c>
      <c r="G23" s="15">
        <v>3</v>
      </c>
      <c r="H23" s="15">
        <f t="shared" si="0"/>
        <v>1.375</v>
      </c>
    </row>
    <row r="24" spans="1:8" ht="15" thickBot="1" x14ac:dyDescent="0.4">
      <c r="A24" s="12">
        <v>123</v>
      </c>
      <c r="B24" s="13" t="s">
        <v>34</v>
      </c>
      <c r="C24" s="13" t="s">
        <v>10</v>
      </c>
      <c r="D24" s="13">
        <v>46</v>
      </c>
      <c r="E24" s="13">
        <v>77</v>
      </c>
      <c r="F24" s="13">
        <v>96</v>
      </c>
      <c r="G24" s="13">
        <v>5</v>
      </c>
      <c r="H24" s="13">
        <f t="shared" si="0"/>
        <v>1.673913043478261</v>
      </c>
    </row>
    <row r="25" spans="1:8" ht="15" thickBot="1" x14ac:dyDescent="0.4">
      <c r="A25" s="14">
        <v>124</v>
      </c>
      <c r="B25" s="15" t="s">
        <v>35</v>
      </c>
      <c r="C25" s="15" t="s">
        <v>8</v>
      </c>
      <c r="D25" s="15">
        <v>34</v>
      </c>
      <c r="E25" s="15">
        <v>48</v>
      </c>
      <c r="F25" s="15">
        <v>76</v>
      </c>
      <c r="G25" s="15">
        <v>3</v>
      </c>
      <c r="H25" s="15">
        <f t="shared" si="0"/>
        <v>1.411764705882353</v>
      </c>
    </row>
    <row r="26" spans="1:8" ht="15" thickBot="1" x14ac:dyDescent="0.4">
      <c r="A26" s="12">
        <v>125</v>
      </c>
      <c r="B26" s="13" t="s">
        <v>36</v>
      </c>
      <c r="C26" s="13" t="s">
        <v>14</v>
      </c>
      <c r="D26" s="13">
        <v>47</v>
      </c>
      <c r="E26" s="13">
        <v>79</v>
      </c>
      <c r="F26" s="13">
        <v>99</v>
      </c>
      <c r="G26" s="13">
        <v>5</v>
      </c>
      <c r="H26" s="13">
        <f t="shared" si="0"/>
        <v>1.6808510638297873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Question-1</vt:lpstr>
      <vt:lpstr>Question-2</vt:lpstr>
      <vt:lpstr>Question-3</vt:lpstr>
      <vt:lpstr>Question-4</vt:lpstr>
      <vt:lpstr>Question-5</vt:lpstr>
      <vt:lpstr>Question-6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Vaddepally Bhavya Reddy</cp:lastModifiedBy>
  <dcterms:modified xsi:type="dcterms:W3CDTF">2025-04-21T09:20:47Z</dcterms:modified>
</cp:coreProperties>
</file>