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bhazzard_som_umaryland_edu/Documents/Dissertation/"/>
    </mc:Choice>
  </mc:AlternateContent>
  <xr:revisionPtr revIDLastSave="0" documentId="8_{7E9CD24C-30B8-784F-9D78-7F79C2B48153}" xr6:coauthVersionLast="47" xr6:coauthVersionMax="47" xr10:uidLastSave="{00000000-0000-0000-0000-000000000000}"/>
  <bookViews>
    <workbookView xWindow="1580" yWindow="2000" windowWidth="26840" windowHeight="15020" xr2:uid="{3C4D11D4-4433-0B40-82DB-EC9FB268E1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5" i="1"/>
  <c r="N44" i="1"/>
  <c r="N43" i="1"/>
  <c r="N42" i="1"/>
  <c r="N41" i="1"/>
  <c r="N40" i="1"/>
  <c r="N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tc={CFED9817-E1FA-7046-B999-AF33D9E510EF}</author>
  </authors>
  <commentList>
    <comment ref="L43" authorId="0" shapeId="0" xr:uid="{CFED9817-E1FA-7046-B999-AF33D9E510EF}">
      <text>
        <t>[Threaded comment]
Your version of Excel allows you to read this threaded comment; however, any edits to it will get removed if the file is opened in a newer version of Excel. Learn more: https://go.microsoft.com/fwlink/?linkid=870924
Comment:
    Cut off of 250 reads</t>
      </text>
    </comment>
  </commentList>
</comments>
</file>

<file path=xl/sharedStrings.xml><?xml version="1.0" encoding="utf-8"?>
<sst xmlns="http://schemas.openxmlformats.org/spreadsheetml/2006/main" count="149" uniqueCount="110">
  <si>
    <t>Sample ID</t>
  </si>
  <si>
    <t>Days Post Infection</t>
  </si>
  <si>
    <t>Strain</t>
  </si>
  <si>
    <t>Total Reads (w/ barcode)</t>
  </si>
  <si>
    <t>Reads Mapped</t>
  </si>
  <si>
    <t>Unique barcode/UMI</t>
  </si>
  <si>
    <t>Cells with &gt;1000 reads within genes</t>
  </si>
  <si>
    <t>Reads within genes</t>
  </si>
  <si>
    <t>%Reads within genes</t>
  </si>
  <si>
    <t>CH Cells</t>
  </si>
  <si>
    <t>NIH Cells</t>
  </si>
  <si>
    <t>Cells with &gt;250 reads within genes</t>
  </si>
  <si>
    <t>NIH DNA</t>
  </si>
  <si>
    <t>NIH 1993</t>
  </si>
  <si>
    <t>Chesson DNA</t>
  </si>
  <si>
    <t>Chesson</t>
  </si>
  <si>
    <t>5708_2</t>
  </si>
  <si>
    <t>Successive (CH+NIH)</t>
  </si>
  <si>
    <t>170,182,601 (84.08%)</t>
  </si>
  <si>
    <t>5708_3</t>
  </si>
  <si>
    <t>154,593,824 (73.54%)</t>
  </si>
  <si>
    <t>5708_4</t>
  </si>
  <si>
    <t>215,241,045 (78.95%)</t>
  </si>
  <si>
    <t>4881_1</t>
  </si>
  <si>
    <t>99,897,151 (56.52%)</t>
  </si>
  <si>
    <t>5309_1</t>
  </si>
  <si>
    <t>108,047,790 (53.63%)</t>
  </si>
  <si>
    <t>5309_2</t>
  </si>
  <si>
    <t>62,694,542 (37.47%)</t>
  </si>
  <si>
    <t>5708_1</t>
  </si>
  <si>
    <t>179,184,226 (79.61%)</t>
  </si>
  <si>
    <t>5163_1</t>
  </si>
  <si>
    <t>Co-infection</t>
  </si>
  <si>
    <t>97,775,721 (55.36%)</t>
  </si>
  <si>
    <t>41,889,303 </t>
  </si>
  <si>
    <t>5163_2</t>
  </si>
  <si>
    <t>50,382,443(41.1%)</t>
  </si>
  <si>
    <t>5164_1</t>
  </si>
  <si>
    <t>97,769,745 (47.36%)</t>
  </si>
  <si>
    <t>37,335,074 </t>
  </si>
  <si>
    <t>5164_2</t>
  </si>
  <si>
    <t>62,941,793(46.9%)</t>
  </si>
  <si>
    <t>5350_1</t>
  </si>
  <si>
    <t>Co-infection SPZ</t>
  </si>
  <si>
    <t>117,835,101(81.25%)</t>
  </si>
  <si>
    <t>5350_2</t>
  </si>
  <si>
    <t>122,092,014(82.9%)</t>
  </si>
  <si>
    <t>5350_3</t>
  </si>
  <si>
    <t>122,428,638(81%)</t>
  </si>
  <si>
    <t>5370_1</t>
  </si>
  <si>
    <t>101,469,949(60.1%)</t>
  </si>
  <si>
    <t>5370_2</t>
  </si>
  <si>
    <t>78,504,497(58.2%)</t>
  </si>
  <si>
    <t>5370_3</t>
  </si>
  <si>
    <t>49,441,961(39.4%)</t>
  </si>
  <si>
    <t>5142_1</t>
  </si>
  <si>
    <t>NIH</t>
  </si>
  <si>
    <t>133,537,779 (63.47%)</t>
  </si>
  <si>
    <t>5537_1</t>
  </si>
  <si>
    <t>140,038,798 (66.33%)</t>
  </si>
  <si>
    <t>5550_1</t>
  </si>
  <si>
    <t>133,318,265 (74.25%)</t>
  </si>
  <si>
    <t>5142_2</t>
  </si>
  <si>
    <t>70,545,807 (46.54%)</t>
  </si>
  <si>
    <t>5537_2</t>
  </si>
  <si>
    <t>Successive (NIH+CH)</t>
  </si>
  <si>
    <t>205,987,181 (87.3%)</t>
  </si>
  <si>
    <t>5537_3</t>
  </si>
  <si>
    <t>130,949,068 (66.75%)</t>
  </si>
  <si>
    <t>5537_4</t>
  </si>
  <si>
    <t>235,779,277 (75.64%)</t>
  </si>
  <si>
    <t>5309_AS1</t>
  </si>
  <si>
    <t>60,135,475 (38.23%)</t>
  </si>
  <si>
    <t>5309_AS2</t>
  </si>
  <si>
    <t>98,525,253 (59.28%)</t>
  </si>
  <si>
    <t>5309_AS3</t>
  </si>
  <si>
    <t>109,791,249 (66.98%)</t>
  </si>
  <si>
    <t>5163_AS1</t>
  </si>
  <si>
    <t>48,435,396(37.4%)</t>
  </si>
  <si>
    <t>5163_AS2</t>
  </si>
  <si>
    <t>72,298,257(57.14%)</t>
  </si>
  <si>
    <t>5163_AS4</t>
  </si>
  <si>
    <t>132,450,164(82.8%)</t>
  </si>
  <si>
    <t>5164_AS2</t>
  </si>
  <si>
    <t>102,512,703(71.2%)</t>
  </si>
  <si>
    <t>5164_AS3</t>
  </si>
  <si>
    <t>133,300,978(82.72%)</t>
  </si>
  <si>
    <t>5142_AS1</t>
  </si>
  <si>
    <t>80,505,392(48.42%)</t>
  </si>
  <si>
    <t>5142_AS2</t>
  </si>
  <si>
    <t>99,276,620 (66.64%)</t>
  </si>
  <si>
    <t>5142_AS3</t>
  </si>
  <si>
    <t>124,141,984 (71.55%)</t>
  </si>
  <si>
    <t>SPZ 5736 6/24</t>
  </si>
  <si>
    <t>Co-infection (An. free)</t>
  </si>
  <si>
    <t>2,901,437 (4.12%)</t>
  </si>
  <si>
    <t xml:space="preserve">SPZ 5164 6/22.   </t>
  </si>
  <si>
    <t>209,323 (0.28%)</t>
  </si>
  <si>
    <t xml:space="preserve">SPZ 5736 6/24.   </t>
  </si>
  <si>
    <t>2,449,411 (3.28%)</t>
  </si>
  <si>
    <t>SPZ 5736.24</t>
  </si>
  <si>
    <t>Co-infection (An. steph)</t>
  </si>
  <si>
    <t>2,119,469(2.96%)</t>
  </si>
  <si>
    <t>SPZ 5164 6/21 A</t>
  </si>
  <si>
    <t>3,426,318 (5.47%)</t>
  </si>
  <si>
    <t>SPZ 5164 6/21 B</t>
  </si>
  <si>
    <t>4,465,602 (7.08%)</t>
  </si>
  <si>
    <t>2,155,986 (2.67%)</t>
  </si>
  <si>
    <t xml:space="preserve">SPZ 5736 6/24.  </t>
  </si>
  <si>
    <t>2,659,757 (3.34%)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</si>
</sst>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2" fontId="2" fillId="2" borderId="1" xfId="0" applyNumberFormat="1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left" wrapText="1" readingOrder="1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3" borderId="1" xfId="0" applyFill="1" applyBorder="1"/>
    <xf numFmtId="0" fontId="3" fillId="3" borderId="1" xfId="0" applyFont="1" applyFill="1" applyBorder="1"/>
    <xf numFmtId="0" fontId="0" fillId="3" borderId="0" xfId="0" applyFill="1"/>
    <xf numFmtId="2" fontId="0" fillId="3" borderId="0" xfId="0" applyNumberFormat="1" applyFill="1"/>
    <xf numFmtId="0" fontId="4" fillId="2" borderId="1" xfId="0" applyFont="1" applyFill="1" applyBorder="1" applyAlignment="1">
      <alignment horizontal="left" wrapText="1" readingOrder="1"/>
    </xf>
    <xf numFmtId="3" fontId="5" fillId="2" borderId="1" xfId="0" applyNumberFormat="1" applyFont="1" applyFill="1" applyBorder="1" applyAlignment="1">
      <alignment horizontal="right" wrapText="1" readingOrder="1"/>
    </xf>
    <xf numFmtId="0" fontId="0" fillId="2" borderId="1" xfId="0" applyFill="1" applyBorder="1"/>
    <xf numFmtId="3" fontId="0" fillId="2" borderId="1" xfId="0" applyNumberFormat="1" applyFill="1" applyBorder="1"/>
    <xf numFmtId="0" fontId="0" fillId="4" borderId="0" xfId="0" applyFill="1"/>
    <xf numFmtId="0" fontId="2" fillId="5" borderId="1" xfId="0" applyFont="1" applyFill="1" applyBorder="1" applyAlignment="1">
      <alignment horizontal="left" wrapText="1" readingOrder="1"/>
    </xf>
    <xf numFmtId="0" fontId="4" fillId="5" borderId="1" xfId="0" applyFont="1" applyFill="1" applyBorder="1" applyAlignment="1">
      <alignment horizontal="left" wrapText="1" readingOrder="1"/>
    </xf>
    <xf numFmtId="3" fontId="5" fillId="5" borderId="1" xfId="0" applyNumberFormat="1" applyFont="1" applyFill="1" applyBorder="1" applyAlignment="1">
      <alignment horizontal="right" wrapText="1" readingOrder="1"/>
    </xf>
    <xf numFmtId="0" fontId="0" fillId="5" borderId="1" xfId="0" applyFill="1" applyBorder="1"/>
    <xf numFmtId="13" fontId="2" fillId="6" borderId="1" xfId="0" applyNumberFormat="1" applyFont="1" applyFill="1" applyBorder="1" applyAlignment="1">
      <alignment horizontal="left" wrapText="1" readingOrder="1"/>
    </xf>
    <xf numFmtId="0" fontId="4" fillId="6" borderId="1" xfId="0" applyFont="1" applyFill="1" applyBorder="1" applyAlignment="1">
      <alignment horizontal="left" wrapText="1" readingOrder="1"/>
    </xf>
    <xf numFmtId="3" fontId="5" fillId="6" borderId="1" xfId="0" applyNumberFormat="1" applyFont="1" applyFill="1" applyBorder="1" applyAlignment="1">
      <alignment horizontal="right" wrapText="1" readingOrder="1"/>
    </xf>
    <xf numFmtId="0" fontId="0" fillId="6" borderId="1" xfId="0" applyFill="1" applyBorder="1"/>
    <xf numFmtId="3" fontId="4" fillId="6" borderId="1" xfId="0" applyNumberFormat="1" applyFont="1" applyFill="1" applyBorder="1" applyAlignment="1">
      <alignment horizontal="right" wrapText="1" readingOrder="1"/>
    </xf>
    <xf numFmtId="3" fontId="0" fillId="6" borderId="1" xfId="0" applyNumberFormat="1" applyFill="1" applyBorder="1"/>
    <xf numFmtId="0" fontId="0" fillId="6" borderId="0" xfId="0" applyFill="1"/>
    <xf numFmtId="0" fontId="2" fillId="6" borderId="1" xfId="0" applyFont="1" applyFill="1" applyBorder="1" applyAlignment="1">
      <alignment horizontal="left" wrapText="1" readingOrder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zzard, Brittany" id="{C5EB656E-EFF3-3D4E-A5B2-EE4DF7D8AC80}" userId="S::bhazzard@som.umaryland.edu::6affd849-0b30-4f2a-9bf8-f0ea94dc38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3" dT="2021-08-23T18:23:21.75" personId="{C5EB656E-EFF3-3D4E-A5B2-EE4DF7D8AC80}" id="{CFED9817-E1FA-7046-B999-AF33D9E510EF}">
    <text>Cut off of 250 reads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029B-995C-D14C-85E5-25AF25532B19}">
  <dimension ref="A1:N46"/>
  <sheetViews>
    <sheetView tabSelected="1" workbookViewId="0"/>
  </sheetViews>
  <sheetFormatPr baseColWidth="10" defaultRowHeight="16" x14ac:dyDescent="0.2"/>
  <cols>
    <col min="1" max="2" width="19.33203125" customWidth="1"/>
    <col min="3" max="3" width="22.5" customWidth="1"/>
    <col min="4" max="4" width="25.83203125" customWidth="1"/>
    <col min="5" max="5" width="26.33203125" customWidth="1"/>
    <col min="6" max="6" width="16.1640625" customWidth="1"/>
    <col min="8" max="8" width="12.6640625" style="27" bestFit="1" customWidth="1"/>
    <col min="13" max="13" width="12.6640625" bestFit="1" customWidth="1"/>
  </cols>
  <sheetData>
    <row r="1" spans="1:14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7</v>
      </c>
      <c r="N1" s="3" t="s">
        <v>8</v>
      </c>
    </row>
    <row r="2" spans="1:14" s="8" customFormat="1" x14ac:dyDescent="0.2">
      <c r="A2" s="4" t="s">
        <v>12</v>
      </c>
      <c r="B2" s="5">
        <v>16</v>
      </c>
      <c r="C2" s="6" t="s">
        <v>13</v>
      </c>
      <c r="D2" s="7">
        <v>66333723</v>
      </c>
      <c r="E2" s="6">
        <v>70.33</v>
      </c>
      <c r="H2" s="9"/>
    </row>
    <row r="3" spans="1:14" s="8" customFormat="1" x14ac:dyDescent="0.2">
      <c r="A3" s="4" t="s">
        <v>14</v>
      </c>
      <c r="B3" s="5">
        <v>16</v>
      </c>
      <c r="C3" s="6" t="s">
        <v>15</v>
      </c>
      <c r="D3" s="7">
        <v>71049722</v>
      </c>
      <c r="E3" s="6">
        <v>73.900000000000006</v>
      </c>
      <c r="H3" s="9"/>
    </row>
    <row r="4" spans="1:14" ht="17" x14ac:dyDescent="0.2">
      <c r="A4" s="1" t="s">
        <v>16</v>
      </c>
      <c r="B4" s="1">
        <v>21</v>
      </c>
      <c r="C4" s="10" t="s">
        <v>17</v>
      </c>
      <c r="D4" s="11">
        <v>202401923</v>
      </c>
      <c r="E4" s="10" t="s">
        <v>18</v>
      </c>
      <c r="F4" s="11">
        <v>30859799</v>
      </c>
      <c r="G4" s="12">
        <v>628</v>
      </c>
      <c r="H4" s="11">
        <v>22146122</v>
      </c>
      <c r="I4" s="12">
        <f>22146122/30859799*100</f>
        <v>71.763662491774497</v>
      </c>
      <c r="J4" s="12">
        <v>628</v>
      </c>
      <c r="K4" s="12">
        <v>0</v>
      </c>
      <c r="L4" s="12">
        <v>3056</v>
      </c>
      <c r="M4" s="11">
        <v>22976205</v>
      </c>
      <c r="N4" s="12">
        <f>M4/30859799*100</f>
        <v>74.453514749075325</v>
      </c>
    </row>
    <row r="5" spans="1:14" ht="17" x14ac:dyDescent="0.2">
      <c r="A5" s="1" t="s">
        <v>19</v>
      </c>
      <c r="B5" s="1">
        <v>24</v>
      </c>
      <c r="C5" s="10" t="s">
        <v>17</v>
      </c>
      <c r="D5" s="11">
        <v>210216372</v>
      </c>
      <c r="E5" s="10" t="s">
        <v>20</v>
      </c>
      <c r="F5" s="11">
        <v>110879966</v>
      </c>
      <c r="G5" s="12">
        <v>3517</v>
      </c>
      <c r="H5" s="11">
        <v>59314748</v>
      </c>
      <c r="I5" s="12">
        <f t="shared" ref="I5:I10" si="0">H5/F5*100</f>
        <v>53.494558250495864</v>
      </c>
      <c r="J5" s="12">
        <v>3517</v>
      </c>
      <c r="K5" s="12">
        <v>0</v>
      </c>
      <c r="L5" s="12">
        <v>4966</v>
      </c>
      <c r="M5" s="11">
        <v>60023870</v>
      </c>
      <c r="N5" s="12">
        <f t="shared" ref="N5:N46" si="1">M5/F5*100</f>
        <v>54.134098489893113</v>
      </c>
    </row>
    <row r="6" spans="1:14" ht="17" x14ac:dyDescent="0.2">
      <c r="A6" s="1" t="s">
        <v>21</v>
      </c>
      <c r="B6" s="1">
        <v>26</v>
      </c>
      <c r="C6" s="10" t="s">
        <v>17</v>
      </c>
      <c r="D6" s="11">
        <v>272636632</v>
      </c>
      <c r="E6" s="10" t="s">
        <v>22</v>
      </c>
      <c r="F6" s="11">
        <v>173969055</v>
      </c>
      <c r="G6" s="12">
        <v>4028</v>
      </c>
      <c r="H6" s="11">
        <v>117560032</v>
      </c>
      <c r="I6" s="12">
        <f t="shared" si="0"/>
        <v>67.575254691128833</v>
      </c>
      <c r="J6" s="12">
        <v>4028</v>
      </c>
      <c r="K6" s="12">
        <v>0</v>
      </c>
      <c r="L6" s="12">
        <v>4859</v>
      </c>
      <c r="M6" s="11">
        <v>117961749</v>
      </c>
      <c r="N6" s="12">
        <f t="shared" si="1"/>
        <v>67.806167596875198</v>
      </c>
    </row>
    <row r="7" spans="1:14" ht="17" x14ac:dyDescent="0.2">
      <c r="A7" s="1" t="s">
        <v>23</v>
      </c>
      <c r="B7" s="1">
        <v>17</v>
      </c>
      <c r="C7" s="10" t="s">
        <v>15</v>
      </c>
      <c r="D7" s="11">
        <v>176760123</v>
      </c>
      <c r="E7" s="10" t="s">
        <v>24</v>
      </c>
      <c r="F7" s="11">
        <v>17344496</v>
      </c>
      <c r="G7" s="12">
        <v>881</v>
      </c>
      <c r="H7" s="11">
        <v>10775426</v>
      </c>
      <c r="I7" s="12">
        <f t="shared" si="0"/>
        <v>62.125910144636087</v>
      </c>
      <c r="J7" s="12">
        <v>881</v>
      </c>
      <c r="K7" s="12">
        <v>0</v>
      </c>
      <c r="L7" s="12">
        <v>2118</v>
      </c>
      <c r="M7" s="11">
        <v>3261155</v>
      </c>
      <c r="N7" s="12">
        <f t="shared" si="1"/>
        <v>18.802247122084147</v>
      </c>
    </row>
    <row r="8" spans="1:14" ht="17" x14ac:dyDescent="0.2">
      <c r="A8" s="1" t="s">
        <v>25</v>
      </c>
      <c r="B8" s="1">
        <v>14</v>
      </c>
      <c r="C8" s="10" t="s">
        <v>15</v>
      </c>
      <c r="D8" s="11">
        <v>201484584</v>
      </c>
      <c r="E8" s="10" t="s">
        <v>26</v>
      </c>
      <c r="F8" s="11">
        <v>50524812</v>
      </c>
      <c r="G8" s="12">
        <v>3242</v>
      </c>
      <c r="H8" s="11">
        <v>24745103</v>
      </c>
      <c r="I8" s="12">
        <f t="shared" si="0"/>
        <v>48.976140673220122</v>
      </c>
      <c r="J8" s="12">
        <v>3242</v>
      </c>
      <c r="K8" s="12">
        <v>0</v>
      </c>
      <c r="L8" s="12">
        <v>4316</v>
      </c>
      <c r="M8" s="11">
        <v>25328927</v>
      </c>
      <c r="N8" s="12">
        <f>M8/F8*100</f>
        <v>50.131660064366002</v>
      </c>
    </row>
    <row r="9" spans="1:14" ht="17" x14ac:dyDescent="0.2">
      <c r="A9" s="1" t="s">
        <v>27</v>
      </c>
      <c r="B9" s="1">
        <v>16</v>
      </c>
      <c r="C9" s="10" t="s">
        <v>15</v>
      </c>
      <c r="D9" s="11">
        <v>167304725</v>
      </c>
      <c r="E9" s="10" t="s">
        <v>28</v>
      </c>
      <c r="F9" s="11">
        <v>23953801</v>
      </c>
      <c r="G9" s="12">
        <v>2403</v>
      </c>
      <c r="H9" s="11">
        <v>4943077</v>
      </c>
      <c r="I9" s="12">
        <f t="shared" si="0"/>
        <v>20.635877370777187</v>
      </c>
      <c r="J9" s="12">
        <v>2403</v>
      </c>
      <c r="K9" s="12">
        <v>0</v>
      </c>
      <c r="L9" s="12">
        <v>4034</v>
      </c>
      <c r="M9" s="11">
        <v>5833155</v>
      </c>
      <c r="N9" s="12">
        <f t="shared" si="1"/>
        <v>24.351688485681251</v>
      </c>
    </row>
    <row r="10" spans="1:14" ht="17" x14ac:dyDescent="0.2">
      <c r="A10" s="1" t="s">
        <v>29</v>
      </c>
      <c r="B10" s="1">
        <v>17</v>
      </c>
      <c r="C10" s="10" t="s">
        <v>15</v>
      </c>
      <c r="D10" s="11">
        <v>225091644</v>
      </c>
      <c r="E10" s="10" t="s">
        <v>30</v>
      </c>
      <c r="F10" s="11">
        <v>125605905</v>
      </c>
      <c r="G10" s="13">
        <v>16321</v>
      </c>
      <c r="H10" s="11">
        <v>72449901</v>
      </c>
      <c r="I10" s="12">
        <f t="shared" si="0"/>
        <v>57.68033039529471</v>
      </c>
      <c r="J10" s="12">
        <v>16321</v>
      </c>
      <c r="K10" s="12">
        <v>0</v>
      </c>
      <c r="L10" s="12">
        <v>75619</v>
      </c>
      <c r="M10" s="11">
        <v>101145507</v>
      </c>
      <c r="N10" s="12">
        <f t="shared" si="1"/>
        <v>80.52607638152044</v>
      </c>
    </row>
    <row r="11" spans="1:14" ht="17" x14ac:dyDescent="0.2">
      <c r="A11" s="1" t="s">
        <v>31</v>
      </c>
      <c r="B11" s="1">
        <v>14</v>
      </c>
      <c r="C11" s="10" t="s">
        <v>32</v>
      </c>
      <c r="D11" s="11">
        <v>176633853</v>
      </c>
      <c r="E11" s="10" t="s">
        <v>33</v>
      </c>
      <c r="F11" s="11" t="s">
        <v>34</v>
      </c>
      <c r="G11" s="12">
        <v>4166</v>
      </c>
      <c r="H11" s="11">
        <v>18236363</v>
      </c>
      <c r="I11" s="12">
        <f>18236363/41889303*100</f>
        <v>43.5346537038346</v>
      </c>
      <c r="J11" s="12">
        <v>1915</v>
      </c>
      <c r="K11" s="12">
        <v>2251</v>
      </c>
      <c r="L11" s="12">
        <v>5842</v>
      </c>
      <c r="M11" s="11">
        <v>19103691</v>
      </c>
      <c r="N11" s="12" t="e">
        <f t="shared" si="1"/>
        <v>#VALUE!</v>
      </c>
    </row>
    <row r="12" spans="1:14" ht="17" x14ac:dyDescent="0.2">
      <c r="A12" s="1" t="s">
        <v>35</v>
      </c>
      <c r="B12" s="1">
        <v>16</v>
      </c>
      <c r="C12" s="10" t="s">
        <v>32</v>
      </c>
      <c r="D12" s="11">
        <v>122578812</v>
      </c>
      <c r="E12" s="10" t="s">
        <v>36</v>
      </c>
      <c r="F12" s="11">
        <v>16288118</v>
      </c>
      <c r="G12" s="12">
        <v>1836</v>
      </c>
      <c r="H12" s="11">
        <v>4325273</v>
      </c>
      <c r="I12" s="12">
        <f>H12/F12*100</f>
        <v>26.554774468112274</v>
      </c>
      <c r="J12" s="12">
        <v>1127</v>
      </c>
      <c r="K12" s="12">
        <v>709</v>
      </c>
      <c r="L12" s="12">
        <v>2769</v>
      </c>
      <c r="M12" s="11">
        <v>4809720</v>
      </c>
      <c r="N12" s="12">
        <f t="shared" si="1"/>
        <v>29.529010042780879</v>
      </c>
    </row>
    <row r="13" spans="1:14" ht="17" x14ac:dyDescent="0.2">
      <c r="A13" s="1" t="s">
        <v>37</v>
      </c>
      <c r="B13" s="1">
        <v>14</v>
      </c>
      <c r="C13" s="10" t="s">
        <v>32</v>
      </c>
      <c r="D13" s="11">
        <v>206451780</v>
      </c>
      <c r="E13" s="10" t="s">
        <v>38</v>
      </c>
      <c r="F13" s="11" t="s">
        <v>39</v>
      </c>
      <c r="G13" s="12">
        <v>3881</v>
      </c>
      <c r="H13" s="11">
        <v>14805193</v>
      </c>
      <c r="I13" s="12">
        <f>14805193/37335074*100</f>
        <v>39.654918053731457</v>
      </c>
      <c r="J13" s="12">
        <v>1816</v>
      </c>
      <c r="K13" s="12">
        <v>2065</v>
      </c>
      <c r="L13" s="12">
        <v>5744</v>
      </c>
      <c r="M13" s="11">
        <v>15763367</v>
      </c>
      <c r="N13" s="12" t="e">
        <f t="shared" si="1"/>
        <v>#VALUE!</v>
      </c>
    </row>
    <row r="14" spans="1:14" s="14" customFormat="1" ht="17" x14ac:dyDescent="0.2">
      <c r="A14" s="1" t="s">
        <v>40</v>
      </c>
      <c r="B14" s="1">
        <v>16</v>
      </c>
      <c r="C14" s="10" t="s">
        <v>32</v>
      </c>
      <c r="D14" s="11">
        <v>134225658</v>
      </c>
      <c r="E14" s="10" t="s">
        <v>41</v>
      </c>
      <c r="F14" s="11">
        <v>17345544</v>
      </c>
      <c r="G14" s="12">
        <v>1832</v>
      </c>
      <c r="H14" s="11">
        <v>5066341</v>
      </c>
      <c r="I14" s="12">
        <f t="shared" ref="I14:I38" si="2">H14/F14*100</f>
        <v>29.208314250622525</v>
      </c>
      <c r="J14" s="12">
        <v>969</v>
      </c>
      <c r="K14" s="12">
        <v>863</v>
      </c>
      <c r="L14" s="12">
        <v>2734</v>
      </c>
      <c r="M14" s="11">
        <v>5546859</v>
      </c>
      <c r="N14" s="12">
        <f t="shared" si="1"/>
        <v>31.978581934357319</v>
      </c>
    </row>
    <row r="15" spans="1:14" s="14" customFormat="1" ht="17" x14ac:dyDescent="0.2">
      <c r="A15" s="1" t="s">
        <v>42</v>
      </c>
      <c r="B15" s="1">
        <v>29</v>
      </c>
      <c r="C15" s="10" t="s">
        <v>43</v>
      </c>
      <c r="D15" s="11">
        <v>144540655</v>
      </c>
      <c r="E15" s="10" t="s">
        <v>44</v>
      </c>
      <c r="F15" s="11">
        <v>94703994</v>
      </c>
      <c r="G15" s="12">
        <v>2950</v>
      </c>
      <c r="H15" s="11">
        <v>70793006</v>
      </c>
      <c r="I15" s="12">
        <f t="shared" si="2"/>
        <v>74.751869493487249</v>
      </c>
      <c r="J15" s="12">
        <v>1641</v>
      </c>
      <c r="K15" s="12">
        <v>1309</v>
      </c>
      <c r="L15" s="12">
        <v>6253</v>
      </c>
      <c r="M15" s="11">
        <v>72098664</v>
      </c>
      <c r="N15" s="12">
        <f t="shared" si="1"/>
        <v>76.13054207618741</v>
      </c>
    </row>
    <row r="16" spans="1:14" ht="17" x14ac:dyDescent="0.2">
      <c r="A16" s="1" t="s">
        <v>45</v>
      </c>
      <c r="B16" s="1">
        <v>30</v>
      </c>
      <c r="C16" s="10" t="s">
        <v>43</v>
      </c>
      <c r="D16" s="11">
        <v>147337587</v>
      </c>
      <c r="E16" s="10" t="s">
        <v>46</v>
      </c>
      <c r="F16" s="11">
        <v>97236747</v>
      </c>
      <c r="G16" s="12">
        <v>3177</v>
      </c>
      <c r="H16" s="11">
        <v>72238846</v>
      </c>
      <c r="I16" s="12">
        <f t="shared" si="2"/>
        <v>74.291714016307026</v>
      </c>
      <c r="J16" s="12">
        <v>1728</v>
      </c>
      <c r="K16" s="12">
        <v>1449</v>
      </c>
      <c r="L16" s="12">
        <v>7671</v>
      </c>
      <c r="M16" s="11">
        <v>74049242</v>
      </c>
      <c r="N16" s="12">
        <f t="shared" si="1"/>
        <v>76.153557461152005</v>
      </c>
    </row>
    <row r="17" spans="1:14" ht="17" x14ac:dyDescent="0.2">
      <c r="A17" s="1" t="s">
        <v>47</v>
      </c>
      <c r="B17" s="1">
        <v>31</v>
      </c>
      <c r="C17" s="10" t="s">
        <v>43</v>
      </c>
      <c r="D17" s="11">
        <v>151084512</v>
      </c>
      <c r="E17" s="10" t="s">
        <v>48</v>
      </c>
      <c r="F17" s="11">
        <v>80360018</v>
      </c>
      <c r="G17" s="12">
        <v>1738</v>
      </c>
      <c r="H17" s="11">
        <v>62159187</v>
      </c>
      <c r="I17" s="12">
        <f t="shared" si="2"/>
        <v>77.350887352962019</v>
      </c>
      <c r="J17" s="12">
        <v>1041</v>
      </c>
      <c r="K17" s="12">
        <v>697</v>
      </c>
      <c r="L17" s="12">
        <v>3519</v>
      </c>
      <c r="M17" s="11">
        <v>62972050</v>
      </c>
      <c r="N17" s="12">
        <f t="shared" si="1"/>
        <v>78.362414005432399</v>
      </c>
    </row>
    <row r="18" spans="1:14" s="14" customFormat="1" ht="17" x14ac:dyDescent="0.2">
      <c r="A18" s="1" t="s">
        <v>49</v>
      </c>
      <c r="B18" s="1">
        <v>29</v>
      </c>
      <c r="C18" s="10" t="s">
        <v>43</v>
      </c>
      <c r="D18" s="11">
        <v>146668985</v>
      </c>
      <c r="E18" s="10" t="s">
        <v>50</v>
      </c>
      <c r="F18" s="11">
        <v>56982663</v>
      </c>
      <c r="G18" s="12">
        <v>1181</v>
      </c>
      <c r="H18" s="11">
        <v>44131755</v>
      </c>
      <c r="I18" s="12">
        <f t="shared" si="2"/>
        <v>77.447687904652682</v>
      </c>
      <c r="J18" s="12">
        <v>39</v>
      </c>
      <c r="K18" s="12">
        <v>1142</v>
      </c>
      <c r="L18" s="12">
        <v>1879</v>
      </c>
      <c r="M18" s="11">
        <v>44482448</v>
      </c>
      <c r="N18" s="12">
        <f t="shared" si="1"/>
        <v>78.063125972192623</v>
      </c>
    </row>
    <row r="19" spans="1:14" ht="17" x14ac:dyDescent="0.2">
      <c r="A19" s="1" t="s">
        <v>51</v>
      </c>
      <c r="B19" s="1">
        <v>30</v>
      </c>
      <c r="C19" s="10" t="s">
        <v>43</v>
      </c>
      <c r="D19" s="11">
        <v>134870568</v>
      </c>
      <c r="E19" s="10" t="s">
        <v>52</v>
      </c>
      <c r="F19" s="11">
        <v>56026557</v>
      </c>
      <c r="G19" s="12">
        <v>1064</v>
      </c>
      <c r="H19" s="11">
        <v>41720718</v>
      </c>
      <c r="I19" s="12">
        <f t="shared" si="2"/>
        <v>74.465967987288593</v>
      </c>
      <c r="J19" s="12">
        <v>52</v>
      </c>
      <c r="K19" s="12">
        <v>1012</v>
      </c>
      <c r="L19" s="12">
        <v>1687</v>
      </c>
      <c r="M19" s="11">
        <v>42008285</v>
      </c>
      <c r="N19" s="12">
        <f t="shared" si="1"/>
        <v>74.979237078587573</v>
      </c>
    </row>
    <row r="20" spans="1:14" ht="17" x14ac:dyDescent="0.2">
      <c r="A20" s="1" t="s">
        <v>53</v>
      </c>
      <c r="B20" s="1">
        <v>31</v>
      </c>
      <c r="C20" s="10" t="s">
        <v>43</v>
      </c>
      <c r="D20" s="11">
        <v>125365521</v>
      </c>
      <c r="E20" s="10" t="s">
        <v>54</v>
      </c>
      <c r="F20" s="11">
        <v>35241787</v>
      </c>
      <c r="G20" s="12">
        <v>774</v>
      </c>
      <c r="H20" s="11">
        <v>27398008</v>
      </c>
      <c r="I20" s="12">
        <f t="shared" si="2"/>
        <v>77.742958948137328</v>
      </c>
      <c r="J20" s="12">
        <v>28</v>
      </c>
      <c r="K20" s="12">
        <v>746</v>
      </c>
      <c r="L20" s="12">
        <v>1118</v>
      </c>
      <c r="M20" s="11">
        <v>27570406</v>
      </c>
      <c r="N20" s="12">
        <f t="shared" si="1"/>
        <v>78.232145265505409</v>
      </c>
    </row>
    <row r="21" spans="1:14" ht="17" x14ac:dyDescent="0.2">
      <c r="A21" s="1" t="s">
        <v>55</v>
      </c>
      <c r="B21" s="1">
        <v>14</v>
      </c>
      <c r="C21" s="10" t="s">
        <v>56</v>
      </c>
      <c r="D21" s="11">
        <v>210391362</v>
      </c>
      <c r="E21" s="10" t="s">
        <v>57</v>
      </c>
      <c r="F21" s="11">
        <v>73889980</v>
      </c>
      <c r="G21" s="12">
        <v>5629</v>
      </c>
      <c r="H21" s="11">
        <v>35555435</v>
      </c>
      <c r="I21" s="12">
        <f t="shared" si="2"/>
        <v>48.119427018385984</v>
      </c>
      <c r="J21" s="12">
        <v>0</v>
      </c>
      <c r="K21" s="12">
        <v>5629</v>
      </c>
      <c r="L21" s="12">
        <v>7614</v>
      </c>
      <c r="M21" s="11">
        <v>36652266</v>
      </c>
      <c r="N21" s="12">
        <f t="shared" si="1"/>
        <v>49.603838030542164</v>
      </c>
    </row>
    <row r="22" spans="1:14" ht="17" x14ac:dyDescent="0.2">
      <c r="A22" s="1" t="s">
        <v>58</v>
      </c>
      <c r="B22" s="1">
        <v>16</v>
      </c>
      <c r="C22" s="10" t="s">
        <v>56</v>
      </c>
      <c r="D22" s="11">
        <v>211116857</v>
      </c>
      <c r="E22" s="10" t="s">
        <v>59</v>
      </c>
      <c r="F22" s="11">
        <v>81122657</v>
      </c>
      <c r="G22" s="12">
        <v>6065</v>
      </c>
      <c r="H22" s="11">
        <v>13683239</v>
      </c>
      <c r="I22" s="12">
        <f t="shared" si="2"/>
        <v>16.867345703432765</v>
      </c>
      <c r="J22" s="12">
        <v>0</v>
      </c>
      <c r="K22" s="12">
        <v>6065</v>
      </c>
      <c r="L22" s="12">
        <v>23497</v>
      </c>
      <c r="M22" s="11">
        <v>22216040</v>
      </c>
      <c r="N22" s="12">
        <f t="shared" si="1"/>
        <v>27.385740089849374</v>
      </c>
    </row>
    <row r="23" spans="1:14" ht="17" x14ac:dyDescent="0.2">
      <c r="A23" s="1" t="s">
        <v>60</v>
      </c>
      <c r="B23" s="1">
        <v>17</v>
      </c>
      <c r="C23" s="10" t="s">
        <v>56</v>
      </c>
      <c r="D23" s="11">
        <v>179557210</v>
      </c>
      <c r="E23" s="10" t="s">
        <v>61</v>
      </c>
      <c r="F23" s="11">
        <v>68402286</v>
      </c>
      <c r="G23" s="12">
        <v>1971</v>
      </c>
      <c r="H23" s="11">
        <v>32194161</v>
      </c>
      <c r="I23" s="12">
        <f t="shared" si="2"/>
        <v>47.065913849721333</v>
      </c>
      <c r="J23" s="12">
        <v>0</v>
      </c>
      <c r="K23" s="12">
        <v>1971</v>
      </c>
      <c r="L23" s="12">
        <v>14726</v>
      </c>
      <c r="M23" s="11">
        <v>36470623</v>
      </c>
      <c r="N23" s="12">
        <f t="shared" si="1"/>
        <v>53.317842330591112</v>
      </c>
    </row>
    <row r="24" spans="1:14" ht="17" x14ac:dyDescent="0.2">
      <c r="A24" s="1" t="s">
        <v>62</v>
      </c>
      <c r="B24" s="1">
        <v>17</v>
      </c>
      <c r="C24" s="10" t="s">
        <v>56</v>
      </c>
      <c r="D24" s="11">
        <v>151575060</v>
      </c>
      <c r="E24" s="10" t="s">
        <v>63</v>
      </c>
      <c r="F24" s="11">
        <v>29392371</v>
      </c>
      <c r="G24" s="12">
        <v>2627</v>
      </c>
      <c r="H24" s="11">
        <v>9458130</v>
      </c>
      <c r="I24" s="12">
        <f t="shared" si="2"/>
        <v>32.178860289971162</v>
      </c>
      <c r="J24" s="12">
        <v>0</v>
      </c>
      <c r="K24" s="12">
        <v>2627</v>
      </c>
      <c r="L24" s="12">
        <v>4717</v>
      </c>
      <c r="M24" s="11">
        <v>10498758</v>
      </c>
      <c r="N24" s="12">
        <f t="shared" si="1"/>
        <v>35.719330026148619</v>
      </c>
    </row>
    <row r="25" spans="1:14" ht="17" x14ac:dyDescent="0.2">
      <c r="A25" s="1" t="s">
        <v>64</v>
      </c>
      <c r="B25" s="1">
        <v>21</v>
      </c>
      <c r="C25" s="10" t="s">
        <v>65</v>
      </c>
      <c r="D25" s="11">
        <v>235941171</v>
      </c>
      <c r="E25" s="10" t="s">
        <v>66</v>
      </c>
      <c r="F25" s="11">
        <v>152348236</v>
      </c>
      <c r="G25" s="12">
        <v>3489</v>
      </c>
      <c r="H25" s="11">
        <v>124296346</v>
      </c>
      <c r="I25" s="12">
        <f t="shared" si="2"/>
        <v>81.586993892072371</v>
      </c>
      <c r="J25" s="12">
        <v>0</v>
      </c>
      <c r="K25" s="12">
        <v>3489</v>
      </c>
      <c r="L25" s="12">
        <v>6923</v>
      </c>
      <c r="M25" s="11">
        <v>125620607</v>
      </c>
      <c r="N25" s="12">
        <f t="shared" si="1"/>
        <v>82.456226798713971</v>
      </c>
    </row>
    <row r="26" spans="1:14" ht="17" x14ac:dyDescent="0.2">
      <c r="A26" s="1" t="s">
        <v>67</v>
      </c>
      <c r="B26" s="1">
        <v>24</v>
      </c>
      <c r="C26" s="10" t="s">
        <v>65</v>
      </c>
      <c r="D26" s="11">
        <v>196168423</v>
      </c>
      <c r="E26" s="10" t="s">
        <v>68</v>
      </c>
      <c r="F26" s="11">
        <v>79977216</v>
      </c>
      <c r="G26" s="12">
        <v>1783</v>
      </c>
      <c r="H26" s="11">
        <v>38541206</v>
      </c>
      <c r="I26" s="12">
        <f t="shared" si="2"/>
        <v>48.190232078095839</v>
      </c>
      <c r="J26" s="12">
        <v>0</v>
      </c>
      <c r="K26" s="12">
        <v>1783</v>
      </c>
      <c r="L26" s="12">
        <v>2583</v>
      </c>
      <c r="M26" s="11">
        <v>38905577</v>
      </c>
      <c r="N26" s="12">
        <f t="shared" si="1"/>
        <v>48.645825581125507</v>
      </c>
    </row>
    <row r="27" spans="1:14" ht="17" x14ac:dyDescent="0.2">
      <c r="A27" s="1" t="s">
        <v>69</v>
      </c>
      <c r="B27" s="1">
        <v>26</v>
      </c>
      <c r="C27" s="10" t="s">
        <v>65</v>
      </c>
      <c r="D27" s="11">
        <v>311727931</v>
      </c>
      <c r="E27" s="10" t="s">
        <v>70</v>
      </c>
      <c r="F27" s="11">
        <v>115021474</v>
      </c>
      <c r="G27" s="12">
        <v>4841</v>
      </c>
      <c r="H27" s="11">
        <v>101880204</v>
      </c>
      <c r="I27" s="12">
        <f t="shared" si="2"/>
        <v>88.574942101680946</v>
      </c>
      <c r="J27" s="12">
        <v>0</v>
      </c>
      <c r="K27" s="12">
        <v>4841</v>
      </c>
      <c r="L27" s="12">
        <v>58691</v>
      </c>
      <c r="M27" s="11">
        <v>121175665</v>
      </c>
      <c r="N27" s="12">
        <f t="shared" si="1"/>
        <v>105.35047133894319</v>
      </c>
    </row>
    <row r="28" spans="1:14" ht="17" x14ac:dyDescent="0.2">
      <c r="A28" s="15" t="s">
        <v>71</v>
      </c>
      <c r="B28" s="15">
        <v>17</v>
      </c>
      <c r="C28" s="16" t="s">
        <v>15</v>
      </c>
      <c r="D28" s="17">
        <v>157280810</v>
      </c>
      <c r="E28" s="16" t="s">
        <v>72</v>
      </c>
      <c r="F28" s="17">
        <v>22461770</v>
      </c>
      <c r="G28" s="18">
        <v>899</v>
      </c>
      <c r="H28" s="17">
        <v>2941094</v>
      </c>
      <c r="I28" s="18">
        <f t="shared" si="2"/>
        <v>13.09377667031583</v>
      </c>
      <c r="J28" s="18">
        <v>899</v>
      </c>
      <c r="K28" s="18">
        <v>0</v>
      </c>
      <c r="L28" s="18">
        <v>2053</v>
      </c>
      <c r="M28" s="17">
        <v>3552049</v>
      </c>
      <c r="N28" s="18">
        <f t="shared" si="1"/>
        <v>15.813753769182037</v>
      </c>
    </row>
    <row r="29" spans="1:14" ht="17" x14ac:dyDescent="0.2">
      <c r="A29" s="15" t="s">
        <v>73</v>
      </c>
      <c r="B29" s="15">
        <v>29</v>
      </c>
      <c r="C29" s="16" t="s">
        <v>15</v>
      </c>
      <c r="D29" s="17">
        <v>167304725</v>
      </c>
      <c r="E29" s="16" t="s">
        <v>74</v>
      </c>
      <c r="F29" s="17">
        <v>77000440</v>
      </c>
      <c r="G29" s="18">
        <v>5816</v>
      </c>
      <c r="H29" s="17">
        <v>34817872</v>
      </c>
      <c r="I29" s="18">
        <f t="shared" si="2"/>
        <v>45.217757197231599</v>
      </c>
      <c r="J29" s="18">
        <v>5816</v>
      </c>
      <c r="K29" s="18">
        <v>0</v>
      </c>
      <c r="L29" s="18">
        <v>8434</v>
      </c>
      <c r="M29" s="17">
        <v>36108205</v>
      </c>
      <c r="N29" s="18">
        <f t="shared" si="1"/>
        <v>46.893504764388361</v>
      </c>
    </row>
    <row r="30" spans="1:14" ht="17" x14ac:dyDescent="0.2">
      <c r="A30" s="15" t="s">
        <v>75</v>
      </c>
      <c r="B30" s="15">
        <v>33</v>
      </c>
      <c r="C30" s="16" t="s">
        <v>15</v>
      </c>
      <c r="D30" s="17">
        <v>163911180</v>
      </c>
      <c r="E30" s="16" t="s">
        <v>76</v>
      </c>
      <c r="F30" s="17">
        <v>67084982</v>
      </c>
      <c r="G30" s="18">
        <v>2768</v>
      </c>
      <c r="H30" s="17">
        <v>27823782</v>
      </c>
      <c r="I30" s="18">
        <f t="shared" si="2"/>
        <v>41.475425900837237</v>
      </c>
      <c r="J30" s="18">
        <v>2768</v>
      </c>
      <c r="K30" s="18">
        <v>0</v>
      </c>
      <c r="L30" s="18">
        <v>5006</v>
      </c>
      <c r="M30" s="17">
        <v>28832055</v>
      </c>
      <c r="N30" s="18">
        <f t="shared" si="1"/>
        <v>42.97840461520881</v>
      </c>
    </row>
    <row r="31" spans="1:14" ht="17" x14ac:dyDescent="0.2">
      <c r="A31" s="15" t="s">
        <v>77</v>
      </c>
      <c r="B31" s="15">
        <v>17</v>
      </c>
      <c r="C31" s="16" t="s">
        <v>32</v>
      </c>
      <c r="D31" s="17">
        <v>129525140</v>
      </c>
      <c r="E31" s="16" t="s">
        <v>78</v>
      </c>
      <c r="F31" s="17">
        <v>14106511</v>
      </c>
      <c r="G31" s="18">
        <v>588</v>
      </c>
      <c r="H31" s="17">
        <v>1071361</v>
      </c>
      <c r="I31" s="18">
        <f t="shared" si="2"/>
        <v>7.5947978915551833</v>
      </c>
      <c r="J31" s="18">
        <v>270</v>
      </c>
      <c r="K31" s="18">
        <v>318</v>
      </c>
      <c r="L31" s="18">
        <v>1895</v>
      </c>
      <c r="M31" s="17">
        <v>1794848</v>
      </c>
      <c r="N31" s="18">
        <f t="shared" si="1"/>
        <v>12.723543050439618</v>
      </c>
    </row>
    <row r="32" spans="1:14" ht="17" x14ac:dyDescent="0.2">
      <c r="A32" s="15" t="s">
        <v>79</v>
      </c>
      <c r="B32" s="15">
        <v>29</v>
      </c>
      <c r="C32" s="16" t="s">
        <v>32</v>
      </c>
      <c r="D32" s="17">
        <v>127406152</v>
      </c>
      <c r="E32" s="16" t="s">
        <v>80</v>
      </c>
      <c r="F32" s="17">
        <v>46177073</v>
      </c>
      <c r="G32" s="18">
        <v>1603</v>
      </c>
      <c r="H32" s="17">
        <v>21648549</v>
      </c>
      <c r="I32" s="18">
        <f t="shared" si="2"/>
        <v>46.881596414740279</v>
      </c>
      <c r="J32" s="18">
        <v>157</v>
      </c>
      <c r="K32" s="18">
        <v>1446</v>
      </c>
      <c r="L32" s="18">
        <v>1994</v>
      </c>
      <c r="M32" s="17">
        <v>21834063</v>
      </c>
      <c r="N32" s="18">
        <f t="shared" si="1"/>
        <v>47.283341237327889</v>
      </c>
    </row>
    <row r="33" spans="1:14" ht="17" x14ac:dyDescent="0.2">
      <c r="A33" s="15" t="s">
        <v>81</v>
      </c>
      <c r="B33" s="15">
        <v>42</v>
      </c>
      <c r="C33" s="16" t="s">
        <v>32</v>
      </c>
      <c r="D33" s="17">
        <v>160038588</v>
      </c>
      <c r="E33" s="16" t="s">
        <v>82</v>
      </c>
      <c r="F33" s="17">
        <v>110810894</v>
      </c>
      <c r="G33" s="18">
        <v>5173</v>
      </c>
      <c r="H33" s="17">
        <v>84692474</v>
      </c>
      <c r="I33" s="18">
        <f t="shared" si="2"/>
        <v>76.429736231529716</v>
      </c>
      <c r="J33" s="18">
        <v>133</v>
      </c>
      <c r="K33" s="18">
        <v>5040</v>
      </c>
      <c r="L33" s="18">
        <v>6823</v>
      </c>
      <c r="M33" s="17">
        <v>85389141</v>
      </c>
      <c r="N33" s="18">
        <f t="shared" si="1"/>
        <v>77.058435247350317</v>
      </c>
    </row>
    <row r="34" spans="1:14" ht="17" x14ac:dyDescent="0.2">
      <c r="A34" s="15" t="s">
        <v>83</v>
      </c>
      <c r="B34" s="15">
        <v>17</v>
      </c>
      <c r="C34" s="16" t="s">
        <v>32</v>
      </c>
      <c r="D34" s="17">
        <v>143978450</v>
      </c>
      <c r="E34" s="16" t="s">
        <v>84</v>
      </c>
      <c r="F34" s="17">
        <v>67188498</v>
      </c>
      <c r="G34" s="18">
        <v>3283</v>
      </c>
      <c r="H34" s="17">
        <v>28259304</v>
      </c>
      <c r="I34" s="18">
        <f t="shared" si="2"/>
        <v>42.059734688517672</v>
      </c>
      <c r="J34" s="18">
        <v>1151</v>
      </c>
      <c r="K34" s="18">
        <v>2132</v>
      </c>
      <c r="L34" s="18">
        <v>4462</v>
      </c>
      <c r="M34" s="17">
        <v>35329690</v>
      </c>
      <c r="N34" s="18">
        <f t="shared" si="1"/>
        <v>52.582943586564483</v>
      </c>
    </row>
    <row r="35" spans="1:14" ht="17" x14ac:dyDescent="0.2">
      <c r="A35" s="15" t="s">
        <v>85</v>
      </c>
      <c r="B35" s="15">
        <v>33</v>
      </c>
      <c r="C35" s="16" t="s">
        <v>32</v>
      </c>
      <c r="D35" s="17">
        <v>161147985</v>
      </c>
      <c r="E35" s="16" t="s">
        <v>86</v>
      </c>
      <c r="F35" s="17">
        <v>111219076</v>
      </c>
      <c r="G35" s="18">
        <v>5319</v>
      </c>
      <c r="H35" s="17">
        <v>76932986</v>
      </c>
      <c r="I35" s="18">
        <f t="shared" si="2"/>
        <v>69.172473614148714</v>
      </c>
      <c r="J35" s="18">
        <v>969</v>
      </c>
      <c r="K35" s="18">
        <v>4350</v>
      </c>
      <c r="L35" s="18">
        <v>9616</v>
      </c>
      <c r="M35" s="17">
        <v>78739794</v>
      </c>
      <c r="N35" s="18">
        <f t="shared" si="1"/>
        <v>70.797022266216274</v>
      </c>
    </row>
    <row r="36" spans="1:14" ht="17" x14ac:dyDescent="0.2">
      <c r="A36" s="15" t="s">
        <v>87</v>
      </c>
      <c r="B36" s="15">
        <v>17</v>
      </c>
      <c r="C36" s="16" t="s">
        <v>13</v>
      </c>
      <c r="D36" s="17">
        <v>166251240</v>
      </c>
      <c r="E36" s="16" t="s">
        <v>88</v>
      </c>
      <c r="F36" s="17">
        <v>32222204</v>
      </c>
      <c r="G36" s="18">
        <v>2347</v>
      </c>
      <c r="H36" s="17">
        <v>6865025</v>
      </c>
      <c r="I36" s="18">
        <f t="shared" si="2"/>
        <v>21.30526204849302</v>
      </c>
      <c r="J36" s="18">
        <v>0</v>
      </c>
      <c r="K36" s="18">
        <v>2347</v>
      </c>
      <c r="L36" s="18">
        <v>4491</v>
      </c>
      <c r="M36" s="17">
        <v>7971795</v>
      </c>
      <c r="N36" s="18">
        <f t="shared" si="1"/>
        <v>24.740067439210552</v>
      </c>
    </row>
    <row r="37" spans="1:14" ht="17" x14ac:dyDescent="0.2">
      <c r="A37" s="15" t="s">
        <v>89</v>
      </c>
      <c r="B37" s="15">
        <v>29</v>
      </c>
      <c r="C37" s="16" t="s">
        <v>13</v>
      </c>
      <c r="D37" s="17">
        <v>148979584</v>
      </c>
      <c r="E37" s="16" t="s">
        <v>90</v>
      </c>
      <c r="F37" s="17">
        <v>77266507</v>
      </c>
      <c r="G37" s="18">
        <v>6193</v>
      </c>
      <c r="H37" s="17">
        <v>41697367</v>
      </c>
      <c r="I37" s="18">
        <f t="shared" si="2"/>
        <v>53.96564257783777</v>
      </c>
      <c r="J37" s="18">
        <v>0</v>
      </c>
      <c r="K37" s="18">
        <v>6193</v>
      </c>
      <c r="L37" s="18">
        <v>7273</v>
      </c>
      <c r="M37" s="17">
        <v>42255773</v>
      </c>
      <c r="N37" s="18">
        <f t="shared" si="1"/>
        <v>54.68834381241021</v>
      </c>
    </row>
    <row r="38" spans="1:14" ht="17" x14ac:dyDescent="0.2">
      <c r="A38" s="15" t="s">
        <v>91</v>
      </c>
      <c r="B38" s="15">
        <v>33</v>
      </c>
      <c r="C38" s="16" t="s">
        <v>13</v>
      </c>
      <c r="D38" s="17">
        <v>173505797</v>
      </c>
      <c r="E38" s="16" t="s">
        <v>92</v>
      </c>
      <c r="F38" s="17">
        <v>80134881</v>
      </c>
      <c r="G38" s="18">
        <v>3337</v>
      </c>
      <c r="H38" s="17">
        <v>39939289</v>
      </c>
      <c r="I38" s="18">
        <f t="shared" si="2"/>
        <v>49.840080251694644</v>
      </c>
      <c r="J38" s="18">
        <v>0</v>
      </c>
      <c r="K38" s="18">
        <v>3337</v>
      </c>
      <c r="L38" s="18">
        <v>4598</v>
      </c>
      <c r="M38" s="17">
        <v>40527246</v>
      </c>
      <c r="N38" s="18">
        <f t="shared" si="1"/>
        <v>50.5737894588001</v>
      </c>
    </row>
    <row r="39" spans="1:14" s="25" customFormat="1" ht="17" x14ac:dyDescent="0.2">
      <c r="A39" s="19" t="s">
        <v>93</v>
      </c>
      <c r="B39" s="20">
        <v>17</v>
      </c>
      <c r="C39" s="20" t="s">
        <v>94</v>
      </c>
      <c r="D39" s="21">
        <v>70339895</v>
      </c>
      <c r="E39" s="20" t="s">
        <v>95</v>
      </c>
      <c r="F39" s="21">
        <v>2432713</v>
      </c>
      <c r="G39" s="22"/>
      <c r="H39" s="21"/>
      <c r="I39" s="22"/>
      <c r="J39" s="22"/>
      <c r="K39" s="22"/>
      <c r="L39" s="23">
        <v>774</v>
      </c>
      <c r="M39" s="24">
        <v>283166</v>
      </c>
      <c r="N39" s="22">
        <f t="shared" si="1"/>
        <v>11.639926288057818</v>
      </c>
    </row>
    <row r="40" spans="1:14" s="25" customFormat="1" ht="17" x14ac:dyDescent="0.2">
      <c r="A40" s="26" t="s">
        <v>96</v>
      </c>
      <c r="B40" s="20">
        <v>20</v>
      </c>
      <c r="C40" s="20" t="s">
        <v>94</v>
      </c>
      <c r="D40" s="21">
        <v>71546751</v>
      </c>
      <c r="E40" s="20" t="s">
        <v>97</v>
      </c>
      <c r="F40" s="21">
        <v>194630</v>
      </c>
      <c r="G40" s="22"/>
      <c r="H40" s="21"/>
      <c r="I40" s="22"/>
      <c r="J40" s="22"/>
      <c r="K40" s="22"/>
      <c r="L40" s="23">
        <v>102</v>
      </c>
      <c r="M40" s="24">
        <v>16981</v>
      </c>
      <c r="N40" s="22">
        <f t="shared" si="1"/>
        <v>8.7247598006473819</v>
      </c>
    </row>
    <row r="41" spans="1:14" s="25" customFormat="1" ht="17" x14ac:dyDescent="0.2">
      <c r="A41" s="19" t="s">
        <v>98</v>
      </c>
      <c r="B41" s="20">
        <v>18</v>
      </c>
      <c r="C41" s="20" t="s">
        <v>94</v>
      </c>
      <c r="D41" s="21">
        <v>74606583</v>
      </c>
      <c r="E41" s="20" t="s">
        <v>99</v>
      </c>
      <c r="F41" s="21">
        <v>2131303</v>
      </c>
      <c r="G41" s="22"/>
      <c r="H41" s="21"/>
      <c r="I41" s="22"/>
      <c r="J41" s="22"/>
      <c r="K41" s="22"/>
      <c r="L41" s="23">
        <v>2363</v>
      </c>
      <c r="M41" s="24">
        <v>617195</v>
      </c>
      <c r="N41" s="22">
        <f t="shared" si="1"/>
        <v>28.95857604479513</v>
      </c>
    </row>
    <row r="42" spans="1:14" s="25" customFormat="1" ht="17" x14ac:dyDescent="0.2">
      <c r="A42" s="19" t="s">
        <v>100</v>
      </c>
      <c r="B42" s="20">
        <v>17</v>
      </c>
      <c r="C42" s="20" t="s">
        <v>101</v>
      </c>
      <c r="D42" s="21">
        <v>71682543</v>
      </c>
      <c r="E42" s="20" t="s">
        <v>102</v>
      </c>
      <c r="F42" s="21">
        <v>1871886</v>
      </c>
      <c r="G42" s="22"/>
      <c r="H42" s="21"/>
      <c r="I42" s="22"/>
      <c r="J42" s="22"/>
      <c r="K42" s="22"/>
      <c r="L42" s="23">
        <v>2386</v>
      </c>
      <c r="M42" s="24">
        <v>498050</v>
      </c>
      <c r="N42" s="22">
        <f t="shared" si="1"/>
        <v>26.606855332002056</v>
      </c>
    </row>
    <row r="43" spans="1:14" s="25" customFormat="1" ht="17" x14ac:dyDescent="0.2">
      <c r="A43" s="26" t="s">
        <v>103</v>
      </c>
      <c r="B43" s="20">
        <v>19</v>
      </c>
      <c r="C43" s="20" t="s">
        <v>101</v>
      </c>
      <c r="D43" s="21">
        <v>62605732</v>
      </c>
      <c r="E43" s="20" t="s">
        <v>104</v>
      </c>
      <c r="F43" s="21">
        <v>3009101</v>
      </c>
      <c r="G43" s="22"/>
      <c r="H43" s="21"/>
      <c r="I43" s="22"/>
      <c r="J43" s="22"/>
      <c r="K43" s="22"/>
      <c r="L43" s="23">
        <v>4665</v>
      </c>
      <c r="M43" s="24">
        <v>825469</v>
      </c>
      <c r="N43" s="22">
        <f t="shared" si="1"/>
        <v>27.43241253783107</v>
      </c>
    </row>
    <row r="44" spans="1:14" s="25" customFormat="1" ht="17" x14ac:dyDescent="0.2">
      <c r="A44" s="26" t="s">
        <v>105</v>
      </c>
      <c r="B44" s="20">
        <v>19</v>
      </c>
      <c r="C44" s="20" t="s">
        <v>101</v>
      </c>
      <c r="D44" s="21">
        <v>63039836</v>
      </c>
      <c r="E44" s="20" t="s">
        <v>106</v>
      </c>
      <c r="F44" s="21">
        <v>3654760</v>
      </c>
      <c r="G44" s="22"/>
      <c r="H44" s="21"/>
      <c r="I44" s="22"/>
      <c r="J44" s="22"/>
      <c r="K44" s="22"/>
      <c r="L44" s="23">
        <v>2609</v>
      </c>
      <c r="M44" s="24">
        <v>1207991</v>
      </c>
      <c r="N44" s="22">
        <f t="shared" si="1"/>
        <v>33.052539701649359</v>
      </c>
    </row>
    <row r="45" spans="1:14" s="25" customFormat="1" ht="17" x14ac:dyDescent="0.2">
      <c r="A45" s="26" t="s">
        <v>96</v>
      </c>
      <c r="B45" s="20">
        <v>20</v>
      </c>
      <c r="C45" s="20" t="s">
        <v>101</v>
      </c>
      <c r="D45" s="21">
        <v>80880636</v>
      </c>
      <c r="E45" s="20" t="s">
        <v>107</v>
      </c>
      <c r="F45" s="21">
        <v>1960801</v>
      </c>
      <c r="G45" s="22"/>
      <c r="H45" s="21"/>
      <c r="I45" s="22"/>
      <c r="J45" s="22"/>
      <c r="K45" s="22"/>
      <c r="L45" s="23">
        <v>733</v>
      </c>
      <c r="M45" s="22">
        <v>110029</v>
      </c>
      <c r="N45" s="22">
        <f t="shared" si="1"/>
        <v>5.6114312467200902</v>
      </c>
    </row>
    <row r="46" spans="1:14" s="25" customFormat="1" ht="17" x14ac:dyDescent="0.2">
      <c r="A46" s="26" t="s">
        <v>108</v>
      </c>
      <c r="B46" s="20">
        <v>18</v>
      </c>
      <c r="C46" s="20" t="s">
        <v>101</v>
      </c>
      <c r="D46" s="21">
        <v>79688049</v>
      </c>
      <c r="E46" s="20" t="s">
        <v>109</v>
      </c>
      <c r="F46" s="21">
        <v>2345463</v>
      </c>
      <c r="G46" s="22"/>
      <c r="H46" s="21"/>
      <c r="I46" s="22"/>
      <c r="J46" s="22"/>
      <c r="K46" s="22"/>
      <c r="L46" s="23">
        <v>2895</v>
      </c>
      <c r="M46" s="24">
        <v>605996</v>
      </c>
      <c r="N46" s="22">
        <f t="shared" si="1"/>
        <v>25.836945626513824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2023-08-11T15:14:20Z</dcterms:created>
  <dcterms:modified xsi:type="dcterms:W3CDTF">2023-08-11T15:14:53Z</dcterms:modified>
</cp:coreProperties>
</file>