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 tabRatio="500"/>
  </bookViews>
  <sheets>
    <sheet name="Rev 1.0" sheetId="1" r:id="rId1"/>
  </sheets>
  <definedNames>
    <definedName name="FETpulserR1.0" localSheetId="0">'Rev 1.0'!$A$3:$H$42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1" l="1"/>
  <c r="J46" i="1"/>
  <c r="J49" i="1"/>
  <c r="J50" i="1"/>
  <c r="J5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3" i="1"/>
  <c r="C26" i="1"/>
  <c r="C28" i="1"/>
</calcChain>
</file>

<file path=xl/connections.xml><?xml version="1.0" encoding="utf-8"?>
<connections xmlns="http://schemas.openxmlformats.org/spreadsheetml/2006/main">
  <connection id="1" name="FETpulserR1.0.csv" type="6" refreshedVersion="0" background="1" saveData="1">
    <textPr fileType="mac" sourceFile="Macintosh HD:Users:GAA:GAACE:Products:Ideas:FETpulserR1.0.csv" comma="1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<sst xmlns="http://schemas.openxmlformats.org/spreadsheetml/2006/main" count="291" uniqueCount="206">
  <si>
    <t>Qty</t>
  </si>
  <si>
    <t>Value</t>
  </si>
  <si>
    <t>Device</t>
  </si>
  <si>
    <t>Package</t>
  </si>
  <si>
    <t>Description</t>
  </si>
  <si>
    <t>DIODE-SOD123</t>
  </si>
  <si>
    <t>SOD123</t>
  </si>
  <si>
    <t>D1</t>
  </si>
  <si>
    <t>JACK-PLUG1</t>
  </si>
  <si>
    <t>SPC4078</t>
  </si>
  <si>
    <t>J1</t>
  </si>
  <si>
    <t>JP2E</t>
  </si>
  <si>
    <t>JP2</t>
  </si>
  <si>
    <t>JP2Q</t>
  </si>
  <si>
    <t>JP1, JP3</t>
  </si>
  <si>
    <t>LEDCHIPLED_1206</t>
  </si>
  <si>
    <t>CHIPLED_1206</t>
  </si>
  <si>
    <t>PWR</t>
  </si>
  <si>
    <t>NMOSSOT23</t>
  </si>
  <si>
    <t>SOT-23</t>
  </si>
  <si>
    <t>Q5, Q6, Q7, Q8</t>
  </si>
  <si>
    <t>R-US_R0805</t>
  </si>
  <si>
    <t>R0805</t>
  </si>
  <si>
    <t>+-5V</t>
  </si>
  <si>
    <t>NMA</t>
  </si>
  <si>
    <t>DC1</t>
  </si>
  <si>
    <t>C-USC1206</t>
  </si>
  <si>
    <t>C1206</t>
  </si>
  <si>
    <t>0.1uF, 450V</t>
  </si>
  <si>
    <t>0.1uF, 50V</t>
  </si>
  <si>
    <t>C-USC0805</t>
  </si>
  <si>
    <t>C0805</t>
  </si>
  <si>
    <t>C2, C3, C4, C7, C8, C13, C14, C16, C17, C18, C19, C22, C23, C25, C26, C29, C30</t>
  </si>
  <si>
    <t>R-US_R1206</t>
  </si>
  <si>
    <t>R1206</t>
  </si>
  <si>
    <t>R27, R28, R29, R30, R31, R33, R34, R35, R36, R38</t>
  </si>
  <si>
    <t>1000pF, 1KV</t>
  </si>
  <si>
    <t>C9, C10</t>
  </si>
  <si>
    <t>100K</t>
  </si>
  <si>
    <t>R8, R9, R12, R14</t>
  </si>
  <si>
    <t>10K</t>
  </si>
  <si>
    <t>R6, R7</t>
  </si>
  <si>
    <t>R10, R11</t>
  </si>
  <si>
    <t>12V</t>
  </si>
  <si>
    <t>NME</t>
  </si>
  <si>
    <t>DC3, DC4, DC5, DC6</t>
  </si>
  <si>
    <t>R18</t>
  </si>
  <si>
    <t>22uF, 50V</t>
  </si>
  <si>
    <t>CPOL-US153CLV-0605</t>
  </si>
  <si>
    <t>153CLV-0605</t>
  </si>
  <si>
    <t>C1, C5, C6, C15, C20, C21, C27, C28</t>
  </si>
  <si>
    <t>2K</t>
  </si>
  <si>
    <t>R3, R13, R15</t>
  </si>
  <si>
    <t>R19</t>
  </si>
  <si>
    <t>R1, R22</t>
  </si>
  <si>
    <t>R20, R21</t>
  </si>
  <si>
    <t>5K</t>
  </si>
  <si>
    <t>R-TRIMM4G/J</t>
  </si>
  <si>
    <t>RTRIM4G/J</t>
  </si>
  <si>
    <t>R4, R5</t>
  </si>
  <si>
    <t>5V, 3W</t>
  </si>
  <si>
    <t>DC2</t>
  </si>
  <si>
    <t>6N135</t>
  </si>
  <si>
    <t>DIL08</t>
  </si>
  <si>
    <t>OK1</t>
  </si>
  <si>
    <t>74AHC1G04DBV</t>
  </si>
  <si>
    <t>SOT23-5</t>
  </si>
  <si>
    <t>IC4, IC5</t>
  </si>
  <si>
    <t>74AHC1G86DBV</t>
  </si>
  <si>
    <t>IC6</t>
  </si>
  <si>
    <t>2-input EXCLUSIV-OR gate</t>
  </si>
  <si>
    <t>AD5625RBRUZ</t>
  </si>
  <si>
    <t>TSSOP14-RN</t>
  </si>
  <si>
    <t>IC2</t>
  </si>
  <si>
    <t>ADUM3223ARZ</t>
  </si>
  <si>
    <t>SOIC127P600X175-16N</t>
  </si>
  <si>
    <t>IC7, IC10</t>
  </si>
  <si>
    <t>Precision Half-Bridge Driver</t>
  </si>
  <si>
    <t>BNCJACK</t>
  </si>
  <si>
    <t>BNC</t>
  </si>
  <si>
    <t>J2, J3, J4</t>
  </si>
  <si>
    <t>ESP8266</t>
  </si>
  <si>
    <t>IC3</t>
  </si>
  <si>
    <t>HFBR-2521</t>
  </si>
  <si>
    <t>HFBR-15X3</t>
  </si>
  <si>
    <t>XR1</t>
  </si>
  <si>
    <t>NPN 500V</t>
  </si>
  <si>
    <t>SOT223</t>
  </si>
  <si>
    <t>Q4</t>
  </si>
  <si>
    <t>BC818-NPN-SOT23-BEC</t>
  </si>
  <si>
    <t>SOT23-BEC</t>
  </si>
  <si>
    <t>Q1</t>
  </si>
  <si>
    <t>OPA2725D</t>
  </si>
  <si>
    <t>SO08</t>
  </si>
  <si>
    <t>IC1</t>
  </si>
  <si>
    <t>PNP 500V</t>
  </si>
  <si>
    <t>SOT23-BCE</t>
  </si>
  <si>
    <t>Q2</t>
  </si>
  <si>
    <t>FZT753SMD</t>
  </si>
  <si>
    <t>Q3</t>
  </si>
  <si>
    <t>PTCSMD</t>
  </si>
  <si>
    <t>PTC-1206</t>
  </si>
  <si>
    <t>F1</t>
  </si>
  <si>
    <t>R24-100B</t>
  </si>
  <si>
    <t>RXX-B</t>
  </si>
  <si>
    <t>DCDC1, DCDC2</t>
  </si>
  <si>
    <t>Part</t>
  </si>
  <si>
    <t>SUPPLIER</t>
  </si>
  <si>
    <t>Part Number</t>
  </si>
  <si>
    <t>Cost Each</t>
  </si>
  <si>
    <t>Cost Total</t>
  </si>
  <si>
    <t>FET Pulser Parts list</t>
  </si>
  <si>
    <t>CONVERT DC/DC 1W 12V 83MA OUT</t>
  </si>
  <si>
    <t>Digikey</t>
  </si>
  <si>
    <t>102-2737-ND</t>
  </si>
  <si>
    <t>MOSFET N-CH 240V 200MA SOT23-3</t>
  </si>
  <si>
    <t>TN2404K-T1-E3CT-ND</t>
  </si>
  <si>
    <t>PCE3920CT-ND</t>
  </si>
  <si>
    <t>311-1361-1-ND</t>
  </si>
  <si>
    <t>CONN JACK POWER 2.0MM PCB</t>
  </si>
  <si>
    <t>CP-102A-ND</t>
  </si>
  <si>
    <t>Board mount BNC jack</t>
  </si>
  <si>
    <t>A32274-ND</t>
  </si>
  <si>
    <t>ADUM3223ARZ-ND</t>
  </si>
  <si>
    <t>IC SINGLE INVERTER-GATE SOT-23-5</t>
  </si>
  <si>
    <t>296-11599-1-ND</t>
  </si>
  <si>
    <t>Resettable Fuse PTC, 1.5 A</t>
  </si>
  <si>
    <t>507-1805-1-ND</t>
  </si>
  <si>
    <t>DIODE SCHOTTKY 60V 1A SOD123</t>
  </si>
  <si>
    <t>MBRX160TPMSCT-ND</t>
  </si>
  <si>
    <t>470 ohms, 805</t>
  </si>
  <si>
    <t>P470CCT-ND</t>
  </si>
  <si>
    <t>10 ohms, 1206</t>
  </si>
  <si>
    <t>P10.0FCT-ND</t>
  </si>
  <si>
    <t>LED, green, 1206</t>
  </si>
  <si>
    <t>160-1404-1-ND</t>
  </si>
  <si>
    <t>1K ohm, 1206 resistor</t>
  </si>
  <si>
    <t>1.0KECT-ND</t>
  </si>
  <si>
    <t>1K ohms, 0805</t>
  </si>
  <si>
    <t>P1.0KACT-ND</t>
  </si>
  <si>
    <t>10K ohm, 1206</t>
  </si>
  <si>
    <t>P10KECT-ND</t>
  </si>
  <si>
    <t>R2,R23, R24, R25, R32</t>
  </si>
  <si>
    <t>R16,R17,R26, R37</t>
  </si>
  <si>
    <t>C11, C12, C24, C31</t>
  </si>
  <si>
    <t>Trimm resistor, 5K</t>
  </si>
  <si>
    <t>TS53YL-5.0KCT-ND</t>
  </si>
  <si>
    <t>100K ohm, 1206</t>
  </si>
  <si>
    <t>P100KECT-ND</t>
  </si>
  <si>
    <t>10K ohms, 0805</t>
  </si>
  <si>
    <t>P10KACT-ND</t>
  </si>
  <si>
    <t>2k ohm, 805</t>
  </si>
  <si>
    <t>P2.0KACT-ND </t>
  </si>
  <si>
    <t>4700 ohms, 805</t>
  </si>
  <si>
    <t>P4.7KACT-ND</t>
  </si>
  <si>
    <t>PNP Transistor, 500V, SOT232</t>
  </si>
  <si>
    <t>Mouser</t>
  </si>
  <si>
    <t>511-STN9260</t>
  </si>
  <si>
    <t>NPN Transistror, 500V, SOT223</t>
  </si>
  <si>
    <t>511-STN2580</t>
  </si>
  <si>
    <t>PNP Transistror, 500V, SOT23</t>
  </si>
  <si>
    <t>568-7214-1-ND</t>
  </si>
  <si>
    <t>NPN Transistror, 500V, SOT23</t>
  </si>
  <si>
    <t>568-6770-1-ND</t>
  </si>
  <si>
    <t>Quad DAC</t>
  </si>
  <si>
    <t>AD5625RBRUZ-1-ND</t>
  </si>
  <si>
    <t>IC OPAMP GP 3MHZ RRO 8SOI</t>
  </si>
  <si>
    <t>296-26806-1-ND</t>
  </si>
  <si>
    <t>709-1029-1-ND</t>
  </si>
  <si>
    <t>1000pF, 1000V, 1206</t>
  </si>
  <si>
    <t>445-7758-1-ND</t>
  </si>
  <si>
    <t>0.1uF, 450V, 1206</t>
  </si>
  <si>
    <t>DC-DC CONVERTER, 12V in, +- 5 volts out</t>
  </si>
  <si>
    <t>811-1423-5-ND</t>
  </si>
  <si>
    <t>811-2356-5-ND</t>
  </si>
  <si>
    <t>DC/DC CONVERTER 5V 3W ISOLATED</t>
  </si>
  <si>
    <t>945-2053-5-ND</t>
  </si>
  <si>
    <t>DC/DC CONV INNOLINE ADJUSTABLE</t>
  </si>
  <si>
    <t>WiFi module</t>
  </si>
  <si>
    <t>Adafruit</t>
  </si>
  <si>
    <t>296-1094-1-ND</t>
  </si>
  <si>
    <t>0.1" 2x40 pin strip, supplies JP4</t>
  </si>
  <si>
    <t>S2011EC-40-ND</t>
  </si>
  <si>
    <t>0.1" 1x36 pin strip, supples JP2 and JP3 as well</t>
  </si>
  <si>
    <t>609-3465-ND</t>
  </si>
  <si>
    <t>6N135-ND</t>
  </si>
  <si>
    <t>OPTOISO 5.3KV TRANS W/BASE 8DIP</t>
  </si>
  <si>
    <t>P2.2KACT-ND</t>
  </si>
  <si>
    <t>2.2K ohm, 0805</t>
  </si>
  <si>
    <t>3.3K ohm, 0805</t>
  </si>
  <si>
    <t>P3.3KACT-ND</t>
  </si>
  <si>
    <t>516-2305-5-ND</t>
  </si>
  <si>
    <t>FIBER OPTIC RCVR 1.67V VERSATILE</t>
  </si>
  <si>
    <t>516-2304-5-ND</t>
  </si>
  <si>
    <t>FIBER OPTIC TRANSMITTER 660NM</t>
  </si>
  <si>
    <t>516-2088-ND</t>
  </si>
  <si>
    <t>FIBER OPTIC CBL LATCH SIMPLEX 1M</t>
  </si>
  <si>
    <t>Total</t>
  </si>
  <si>
    <t>Procurement overhead 25%</t>
  </si>
  <si>
    <t>Assembly labor, $60 per hr</t>
  </si>
  <si>
    <t>Grand total system cost</t>
  </si>
  <si>
    <t>Sale price</t>
  </si>
  <si>
    <t>HM245-ND</t>
  </si>
  <si>
    <t>BOX ABS GRAY 6.16"L X 3.68"W</t>
  </si>
  <si>
    <t>OSH park</t>
  </si>
  <si>
    <t>PCB board, 3.176" x 5.7",  18.1 sq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</si>
</sst>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3" x14ac:knownFonts="1">
    <font>
      <sz val="12"/>
      <color theme="1"/>
      <name val="Calibri"/>
      <family val="2"/>
      <scheme val="minor"/>
    </font>
    <font>
      <b/>
      <sz val="14"/>
      <color theme="0"/>
      <name val="Calibri"/>
      <scheme val="minor"/>
    </font>
    <font>
      <sz val="11"/>
      <color indexed="8"/>
      <name val="Verdana"/>
    </font>
    <font>
      <sz val="11"/>
      <color theme="1"/>
      <name val="Verdana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sz val="12"/>
      <color indexed="8"/>
      <name val="Calibri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scheme val="minor"/>
    </font>
    <font>
      <sz val="12"/>
      <color rgb="FF000000"/>
      <name val="Arial"/>
    </font>
    <font>
      <u/>
      <sz val="12"/>
      <color theme="11"/>
      <name val="Calibri"/>
      <family val="2"/>
      <scheme val="minor"/>
    </font>
    <font>
      <u/>
      <sz val="12"/>
      <color indexed="14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2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NumberFormat="1" applyFont="1" applyBorder="1" applyAlignment="1">
      <alignment horizontal="left"/>
    </xf>
    <xf numFmtId="164" fontId="6" fillId="0" borderId="0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Font="1" applyBorder="1"/>
    <xf numFmtId="0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/>
    <xf numFmtId="164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9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vertical="center" wrapText="1"/>
    </xf>
    <xf numFmtId="0" fontId="0" fillId="0" borderId="0" xfId="0" applyFont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horizontal="center" wrapText="1"/>
    </xf>
    <xf numFmtId="164" fontId="0" fillId="0" borderId="0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11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 vertical="top" wrapText="1"/>
    </xf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5" fillId="0" borderId="0" xfId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ETpulserR1.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6GEYJ102V/P1.0KACT-ND/42833" TargetMode="External"/><Relationship Id="rId20" Type="http://schemas.openxmlformats.org/officeDocument/2006/relationships/hyperlink" Target="http://www.digikey.com/product-detail/en/68000-236HLF/609-3465-ND/2023290" TargetMode="External"/><Relationship Id="rId21" Type="http://schemas.openxmlformats.org/officeDocument/2006/relationships/queryTable" Target="../queryTables/queryTable1.xml"/><Relationship Id="rId10" Type="http://schemas.openxmlformats.org/officeDocument/2006/relationships/hyperlink" Target="http://www.digikey.com/product-detail/en/ERJ-8GEYJ103V/P10KECT-ND/203249" TargetMode="External"/><Relationship Id="rId11" Type="http://schemas.openxmlformats.org/officeDocument/2006/relationships/hyperlink" Target="http://www.digikey.com/product-detail/en/TS53YL502MR10/TS53YL-5.0KCT-ND/1588000" TargetMode="External"/><Relationship Id="rId12" Type="http://schemas.openxmlformats.org/officeDocument/2006/relationships/hyperlink" Target="http://www.digikey.com/product-detail/en/ERJ-8GEYJ104V/P100KECT-ND/203250" TargetMode="External"/><Relationship Id="rId13" Type="http://schemas.openxmlformats.org/officeDocument/2006/relationships/hyperlink" Target="http://www.digikey.com/product-detail/en/ERJ-6GEYJ103V/P10KACT-ND/43118" TargetMode="External"/><Relationship Id="rId14" Type="http://schemas.openxmlformats.org/officeDocument/2006/relationships/hyperlink" Target="http://www.digikey.com/product-detail/en/ERJ-6GEYJ202V/P2.0KACT-ND/81761" TargetMode="External"/><Relationship Id="rId15" Type="http://schemas.openxmlformats.org/officeDocument/2006/relationships/hyperlink" Target="http://www.digikey.com/product-detail/en/ERJ-6GEYJ472V/P4.7KACT-ND/82468" TargetMode="External"/><Relationship Id="rId16" Type="http://schemas.openxmlformats.org/officeDocument/2006/relationships/hyperlink" Target="https://www.mouser.com/Search/ProductDetail.aspx?R=STN2580virtualkey51120000virtualkey511-STN2580" TargetMode="External"/><Relationship Id="rId17" Type="http://schemas.openxmlformats.org/officeDocument/2006/relationships/hyperlink" Target="http://www.digikey.com/product-detail/en/AD5625RBRUZ-1/AD5625RBRUZ-1-ND/1551792" TargetMode="External"/><Relationship Id="rId18" Type="http://schemas.openxmlformats.org/officeDocument/2006/relationships/hyperlink" Target="http://www.digikey.com/product-detail/en/TLV272CDR/296-26806-1-ND/2255179" TargetMode="External"/><Relationship Id="rId19" Type="http://schemas.openxmlformats.org/officeDocument/2006/relationships/hyperlink" Target="http://www.digikey.com/product-detail/en/PRPC040DAAN-RC/S2011EC-40-ND/2775254" TargetMode="External"/><Relationship Id="rId1" Type="http://schemas.openxmlformats.org/officeDocument/2006/relationships/hyperlink" Target="http://www.digikey.com/product-detail/en/vishay-siliconix/TN2404K-T1-E3/TN2404K-T1-E3CT-ND/1657224" TargetMode="External"/><Relationship Id="rId2" Type="http://schemas.openxmlformats.org/officeDocument/2006/relationships/hyperlink" Target="http://www.digikey.com/product-detail/en/CC0805ZRY5V9BB104/311-1361-1-ND/2103145" TargetMode="External"/><Relationship Id="rId3" Type="http://schemas.openxmlformats.org/officeDocument/2006/relationships/hyperlink" Target="http://www.digikey.com/product-detail/en/5414373-1/A32274-ND/811172" TargetMode="External"/><Relationship Id="rId4" Type="http://schemas.openxmlformats.org/officeDocument/2006/relationships/hyperlink" Target="http://www.digikey.com/product-detail/en/0ZCJ0075AF2E/507-1805-1-ND/4156241" TargetMode="External"/><Relationship Id="rId5" Type="http://schemas.openxmlformats.org/officeDocument/2006/relationships/hyperlink" Target="http://www.digikey.com/product-detail/en/ERJ-6ENF4700V/P470CCT-ND/1746871" TargetMode="External"/><Relationship Id="rId6" Type="http://schemas.openxmlformats.org/officeDocument/2006/relationships/hyperlink" Target="http://www.digikey.com/product-detail/en/ERJ-8ENF10R0V/P10.0FCT-ND/89026" TargetMode="External"/><Relationship Id="rId7" Type="http://schemas.openxmlformats.org/officeDocument/2006/relationships/hyperlink" Target="http://www.digikey.com/product-detail/en/LTST-C150KGKT/160-1404-1-ND/386759" TargetMode="External"/><Relationship Id="rId8" Type="http://schemas.openxmlformats.org/officeDocument/2006/relationships/hyperlink" Target="http://www.digikey.com/product-detail/en/panasonic-electronic-components/ERJ-8GEYJ102V/P1.0KECT-ND/2032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54"/>
  <sheetViews>
    <sheetView tabSelected="1" topLeftCell="F15" zoomScale="125" zoomScaleNormal="125" zoomScalePageLayoutView="125" workbookViewId="0">
      <selection activeCell="H23" sqref="H23"/>
    </sheetView>
  </sheetViews>
  <sheetFormatPr baseColWidth="10" defaultRowHeight="15" x14ac:dyDescent="0"/>
  <cols>
    <col min="1" max="1" width="4.83203125" style="6" customWidth="1"/>
    <col min="2" max="2" width="14.5" style="5" bestFit="1" customWidth="1"/>
    <col min="3" max="3" width="20.33203125" style="3" bestFit="1" customWidth="1"/>
    <col min="4" max="4" width="20.1640625" style="3" bestFit="1" customWidth="1"/>
    <col min="5" max="5" width="41.5" style="3" customWidth="1"/>
    <col min="6" max="6" width="51.6640625" style="3" bestFit="1" customWidth="1"/>
    <col min="7" max="7" width="10.83203125" style="3"/>
    <col min="8" max="8" width="22.1640625" style="6" bestFit="1" customWidth="1"/>
    <col min="9" max="10" width="10.83203125" style="38"/>
  </cols>
  <sheetData>
    <row r="1" spans="1:12" ht="18">
      <c r="A1" s="55" t="s">
        <v>111</v>
      </c>
      <c r="B1" s="55"/>
      <c r="C1" s="55"/>
      <c r="D1" s="55"/>
      <c r="E1" s="55"/>
      <c r="F1" s="55"/>
      <c r="G1" s="55"/>
      <c r="H1" s="55"/>
      <c r="I1" s="55"/>
      <c r="J1" s="55"/>
    </row>
    <row r="2" spans="1:12">
      <c r="A2" s="2" t="s">
        <v>0</v>
      </c>
      <c r="B2" s="4" t="s">
        <v>1</v>
      </c>
      <c r="C2" s="2" t="s">
        <v>2</v>
      </c>
      <c r="D2" s="2" t="s">
        <v>3</v>
      </c>
      <c r="E2" s="2" t="s">
        <v>106</v>
      </c>
      <c r="F2" s="2" t="s">
        <v>4</v>
      </c>
      <c r="G2" s="2" t="s">
        <v>107</v>
      </c>
      <c r="H2" s="2" t="s">
        <v>108</v>
      </c>
      <c r="I2" s="37" t="s">
        <v>109</v>
      </c>
      <c r="J2" s="35" t="s">
        <v>110</v>
      </c>
      <c r="K2" s="1"/>
      <c r="L2" s="1"/>
    </row>
    <row r="3" spans="1:12">
      <c r="A3" s="29">
        <v>8</v>
      </c>
      <c r="B3" s="30" t="s">
        <v>47</v>
      </c>
      <c r="C3" s="31" t="s">
        <v>48</v>
      </c>
      <c r="D3" s="31" t="s">
        <v>49</v>
      </c>
      <c r="E3" s="31" t="s">
        <v>50</v>
      </c>
      <c r="F3" s="9" t="s">
        <v>47</v>
      </c>
      <c r="G3" s="9" t="s">
        <v>113</v>
      </c>
      <c r="H3" s="42" t="s">
        <v>117</v>
      </c>
      <c r="I3" s="10">
        <v>0.55000000000000004</v>
      </c>
      <c r="J3" s="38">
        <f>I3*A3</f>
        <v>4.4000000000000004</v>
      </c>
    </row>
    <row r="4" spans="1:12">
      <c r="A4" s="29">
        <v>4</v>
      </c>
      <c r="B4" s="30" t="s">
        <v>28</v>
      </c>
      <c r="C4" s="31" t="s">
        <v>26</v>
      </c>
      <c r="D4" s="31" t="s">
        <v>27</v>
      </c>
      <c r="E4" s="31" t="s">
        <v>144</v>
      </c>
      <c r="F4" s="31" t="s">
        <v>171</v>
      </c>
      <c r="G4" s="31" t="s">
        <v>113</v>
      </c>
      <c r="H4" s="43" t="s">
        <v>170</v>
      </c>
      <c r="I4" s="39">
        <v>0.44</v>
      </c>
      <c r="J4" s="38">
        <f t="shared" ref="J4:J46" si="0">I4*A4</f>
        <v>1.76</v>
      </c>
    </row>
    <row r="5" spans="1:12" s="7" customFormat="1" ht="30">
      <c r="A5" s="30">
        <v>17</v>
      </c>
      <c r="B5" s="30" t="s">
        <v>29</v>
      </c>
      <c r="C5" s="25" t="s">
        <v>30</v>
      </c>
      <c r="D5" s="25" t="s">
        <v>31</v>
      </c>
      <c r="E5" s="25" t="s">
        <v>32</v>
      </c>
      <c r="F5" s="11" t="s">
        <v>29</v>
      </c>
      <c r="G5" s="11" t="s">
        <v>113</v>
      </c>
      <c r="H5" s="44" t="s">
        <v>118</v>
      </c>
      <c r="I5" s="12">
        <v>0.1</v>
      </c>
      <c r="J5" s="38">
        <f t="shared" si="0"/>
        <v>1.7000000000000002</v>
      </c>
    </row>
    <row r="6" spans="1:12">
      <c r="A6" s="29">
        <v>2</v>
      </c>
      <c r="B6" s="30" t="s">
        <v>36</v>
      </c>
      <c r="C6" s="31" t="s">
        <v>26</v>
      </c>
      <c r="D6" s="31" t="s">
        <v>27</v>
      </c>
      <c r="E6" s="31" t="s">
        <v>37</v>
      </c>
      <c r="F6" s="31" t="s">
        <v>169</v>
      </c>
      <c r="G6" s="31" t="s">
        <v>113</v>
      </c>
      <c r="H6" s="43" t="s">
        <v>168</v>
      </c>
      <c r="I6" s="39">
        <v>0.2</v>
      </c>
      <c r="J6" s="38">
        <f t="shared" si="0"/>
        <v>0.4</v>
      </c>
    </row>
    <row r="7" spans="1:12">
      <c r="A7" s="29">
        <v>1</v>
      </c>
      <c r="B7" s="30"/>
      <c r="C7" s="31" t="s">
        <v>5</v>
      </c>
      <c r="D7" s="31" t="s">
        <v>6</v>
      </c>
      <c r="E7" s="31" t="s">
        <v>7</v>
      </c>
      <c r="F7" s="8" t="s">
        <v>128</v>
      </c>
      <c r="G7" s="9" t="s">
        <v>113</v>
      </c>
      <c r="H7" s="43" t="s">
        <v>129</v>
      </c>
      <c r="I7" s="10">
        <v>0.45</v>
      </c>
      <c r="J7" s="38">
        <f t="shared" si="0"/>
        <v>0.45</v>
      </c>
    </row>
    <row r="8" spans="1:12">
      <c r="A8" s="29">
        <v>1</v>
      </c>
      <c r="B8" s="30" t="s">
        <v>23</v>
      </c>
      <c r="C8" s="31" t="s">
        <v>24</v>
      </c>
      <c r="D8" s="31" t="s">
        <v>24</v>
      </c>
      <c r="E8" s="31" t="s">
        <v>25</v>
      </c>
      <c r="F8" s="25" t="s">
        <v>172</v>
      </c>
      <c r="G8" s="9" t="s">
        <v>113</v>
      </c>
      <c r="H8" s="43" t="s">
        <v>173</v>
      </c>
      <c r="I8" s="10">
        <v>7.61</v>
      </c>
      <c r="J8" s="38">
        <f t="shared" si="0"/>
        <v>7.61</v>
      </c>
    </row>
    <row r="9" spans="1:12">
      <c r="A9" s="29">
        <v>1</v>
      </c>
      <c r="B9" s="30" t="s">
        <v>60</v>
      </c>
      <c r="C9" s="31" t="s">
        <v>44</v>
      </c>
      <c r="D9" s="31" t="s">
        <v>44</v>
      </c>
      <c r="E9" s="31" t="s">
        <v>61</v>
      </c>
      <c r="F9" s="8" t="s">
        <v>175</v>
      </c>
      <c r="G9" s="31" t="s">
        <v>113</v>
      </c>
      <c r="H9" s="43" t="s">
        <v>174</v>
      </c>
      <c r="I9" s="39">
        <v>11.84</v>
      </c>
      <c r="J9" s="38">
        <f t="shared" si="0"/>
        <v>11.84</v>
      </c>
    </row>
    <row r="10" spans="1:12">
      <c r="A10" s="29">
        <v>4</v>
      </c>
      <c r="B10" s="30" t="s">
        <v>43</v>
      </c>
      <c r="C10" s="31" t="s">
        <v>44</v>
      </c>
      <c r="D10" s="31" t="s">
        <v>44</v>
      </c>
      <c r="E10" s="31" t="s">
        <v>45</v>
      </c>
      <c r="F10" s="8" t="s">
        <v>112</v>
      </c>
      <c r="G10" s="9" t="s">
        <v>113</v>
      </c>
      <c r="H10" s="43" t="s">
        <v>114</v>
      </c>
      <c r="I10" s="10">
        <v>4.3099999999999996</v>
      </c>
      <c r="J10" s="38">
        <f t="shared" si="0"/>
        <v>17.239999999999998</v>
      </c>
    </row>
    <row r="11" spans="1:12">
      <c r="A11" s="29">
        <v>2</v>
      </c>
      <c r="B11" s="30" t="s">
        <v>103</v>
      </c>
      <c r="C11" s="31" t="s">
        <v>103</v>
      </c>
      <c r="D11" s="31" t="s">
        <v>104</v>
      </c>
      <c r="E11" s="31" t="s">
        <v>105</v>
      </c>
      <c r="F11" s="8" t="s">
        <v>177</v>
      </c>
      <c r="G11" s="31" t="s">
        <v>113</v>
      </c>
      <c r="H11" s="43" t="s">
        <v>176</v>
      </c>
      <c r="I11" s="39">
        <v>42.43</v>
      </c>
      <c r="J11" s="38">
        <f t="shared" si="0"/>
        <v>84.86</v>
      </c>
    </row>
    <row r="12" spans="1:12">
      <c r="A12" s="29">
        <v>1</v>
      </c>
      <c r="B12" s="30" t="s">
        <v>100</v>
      </c>
      <c r="C12" s="31" t="s">
        <v>100</v>
      </c>
      <c r="D12" s="31" t="s">
        <v>101</v>
      </c>
      <c r="E12" s="31" t="s">
        <v>102</v>
      </c>
      <c r="F12" s="8" t="s">
        <v>126</v>
      </c>
      <c r="G12" s="8" t="s">
        <v>113</v>
      </c>
      <c r="H12" s="45" t="s">
        <v>127</v>
      </c>
      <c r="I12" s="18">
        <v>0.17</v>
      </c>
      <c r="J12" s="38">
        <f t="shared" si="0"/>
        <v>0.17</v>
      </c>
    </row>
    <row r="13" spans="1:12">
      <c r="A13" s="29">
        <v>1</v>
      </c>
      <c r="B13" s="30" t="s">
        <v>92</v>
      </c>
      <c r="C13" s="31" t="s">
        <v>92</v>
      </c>
      <c r="D13" s="31" t="s">
        <v>93</v>
      </c>
      <c r="E13" s="31" t="s">
        <v>94</v>
      </c>
      <c r="F13" s="16" t="s">
        <v>166</v>
      </c>
      <c r="G13" s="16" t="s">
        <v>113</v>
      </c>
      <c r="H13" s="46" t="s">
        <v>167</v>
      </c>
      <c r="I13" s="17">
        <v>1.04</v>
      </c>
      <c r="J13" s="38">
        <f t="shared" si="0"/>
        <v>1.04</v>
      </c>
    </row>
    <row r="14" spans="1:12">
      <c r="A14" s="29">
        <v>1</v>
      </c>
      <c r="B14" s="30" t="s">
        <v>71</v>
      </c>
      <c r="C14" s="31" t="s">
        <v>71</v>
      </c>
      <c r="D14" s="31" t="s">
        <v>72</v>
      </c>
      <c r="E14" s="31" t="s">
        <v>73</v>
      </c>
      <c r="F14" s="9" t="s">
        <v>164</v>
      </c>
      <c r="G14" s="9" t="s">
        <v>113</v>
      </c>
      <c r="H14" s="45" t="s">
        <v>165</v>
      </c>
      <c r="I14" s="12">
        <v>11.2</v>
      </c>
      <c r="J14" s="38">
        <f t="shared" si="0"/>
        <v>11.2</v>
      </c>
    </row>
    <row r="15" spans="1:12">
      <c r="A15" s="29">
        <v>1</v>
      </c>
      <c r="B15" s="30" t="s">
        <v>81</v>
      </c>
      <c r="C15" s="31" t="s">
        <v>81</v>
      </c>
      <c r="D15" s="31" t="s">
        <v>81</v>
      </c>
      <c r="E15" s="31" t="s">
        <v>82</v>
      </c>
      <c r="F15" s="31" t="s">
        <v>178</v>
      </c>
      <c r="G15" s="31" t="s">
        <v>179</v>
      </c>
      <c r="H15" s="29">
        <v>2471</v>
      </c>
      <c r="I15" s="39">
        <v>9.9499999999999993</v>
      </c>
      <c r="J15" s="38">
        <f t="shared" si="0"/>
        <v>9.9499999999999993</v>
      </c>
    </row>
    <row r="16" spans="1:12">
      <c r="A16" s="29">
        <v>2</v>
      </c>
      <c r="B16" s="30" t="s">
        <v>65</v>
      </c>
      <c r="C16" s="31" t="s">
        <v>65</v>
      </c>
      <c r="D16" s="31" t="s">
        <v>66</v>
      </c>
      <c r="E16" s="31" t="s">
        <v>67</v>
      </c>
      <c r="F16" s="15" t="s">
        <v>124</v>
      </c>
      <c r="G16" s="16" t="s">
        <v>113</v>
      </c>
      <c r="H16" s="47" t="s">
        <v>125</v>
      </c>
      <c r="I16" s="17">
        <v>0.49</v>
      </c>
      <c r="J16" s="38">
        <f t="shared" si="0"/>
        <v>0.98</v>
      </c>
    </row>
    <row r="17" spans="1:10">
      <c r="A17" s="29">
        <v>1</v>
      </c>
      <c r="B17" s="30" t="s">
        <v>68</v>
      </c>
      <c r="C17" s="31" t="s">
        <v>68</v>
      </c>
      <c r="D17" s="31" t="s">
        <v>66</v>
      </c>
      <c r="E17" s="31" t="s">
        <v>69</v>
      </c>
      <c r="F17" s="31" t="s">
        <v>70</v>
      </c>
      <c r="G17" s="31" t="s">
        <v>113</v>
      </c>
      <c r="H17" s="43" t="s">
        <v>180</v>
      </c>
      <c r="I17" s="39">
        <v>0.36</v>
      </c>
      <c r="J17" s="38">
        <f t="shared" si="0"/>
        <v>0.36</v>
      </c>
    </row>
    <row r="18" spans="1:10">
      <c r="A18" s="29">
        <v>2</v>
      </c>
      <c r="B18" s="30" t="s">
        <v>74</v>
      </c>
      <c r="C18" s="31" t="s">
        <v>74</v>
      </c>
      <c r="D18" s="31" t="s">
        <v>75</v>
      </c>
      <c r="E18" s="31" t="s">
        <v>76</v>
      </c>
      <c r="F18" s="9" t="s">
        <v>77</v>
      </c>
      <c r="G18" s="9" t="s">
        <v>113</v>
      </c>
      <c r="H18" s="42" t="s">
        <v>123</v>
      </c>
      <c r="I18" s="10">
        <v>4.71</v>
      </c>
      <c r="J18" s="38">
        <f t="shared" si="0"/>
        <v>9.42</v>
      </c>
    </row>
    <row r="19" spans="1:10">
      <c r="A19" s="29">
        <v>1</v>
      </c>
      <c r="B19" s="30"/>
      <c r="C19" s="31" t="s">
        <v>8</v>
      </c>
      <c r="D19" s="31" t="s">
        <v>9</v>
      </c>
      <c r="E19" s="31" t="s">
        <v>10</v>
      </c>
      <c r="F19" s="8" t="s">
        <v>119</v>
      </c>
      <c r="G19" s="9" t="s">
        <v>113</v>
      </c>
      <c r="H19" s="43" t="s">
        <v>120</v>
      </c>
      <c r="I19" s="10">
        <v>1</v>
      </c>
      <c r="J19" s="38">
        <f t="shared" si="0"/>
        <v>1</v>
      </c>
    </row>
    <row r="20" spans="1:10">
      <c r="A20" s="29">
        <v>3</v>
      </c>
      <c r="B20" s="30" t="s">
        <v>78</v>
      </c>
      <c r="C20" s="31" t="s">
        <v>78</v>
      </c>
      <c r="D20" s="31" t="s">
        <v>79</v>
      </c>
      <c r="E20" s="31" t="s">
        <v>80</v>
      </c>
      <c r="F20" s="13" t="s">
        <v>121</v>
      </c>
      <c r="G20" s="13" t="s">
        <v>113</v>
      </c>
      <c r="H20" s="48" t="s">
        <v>122</v>
      </c>
      <c r="I20" s="14">
        <v>2.98</v>
      </c>
      <c r="J20" s="38">
        <f t="shared" si="0"/>
        <v>8.94</v>
      </c>
    </row>
    <row r="21" spans="1:10">
      <c r="A21" s="29">
        <v>2</v>
      </c>
      <c r="B21" s="30"/>
      <c r="C21" s="31" t="s">
        <v>13</v>
      </c>
      <c r="D21" s="31" t="s">
        <v>13</v>
      </c>
      <c r="E21" s="31" t="s">
        <v>14</v>
      </c>
      <c r="F21" s="19" t="s">
        <v>181</v>
      </c>
      <c r="G21" s="19" t="s">
        <v>113</v>
      </c>
      <c r="H21" s="49" t="s">
        <v>182</v>
      </c>
      <c r="I21" s="36">
        <v>1.47</v>
      </c>
      <c r="J21" s="38">
        <f t="shared" si="0"/>
        <v>2.94</v>
      </c>
    </row>
    <row r="22" spans="1:10">
      <c r="A22" s="29">
        <v>1</v>
      </c>
      <c r="B22" s="30"/>
      <c r="C22" s="31" t="s">
        <v>11</v>
      </c>
      <c r="D22" s="31" t="s">
        <v>12</v>
      </c>
      <c r="E22" s="31" t="s">
        <v>12</v>
      </c>
      <c r="F22" s="19" t="s">
        <v>183</v>
      </c>
      <c r="G22" s="19" t="s">
        <v>113</v>
      </c>
      <c r="H22" s="49" t="s">
        <v>184</v>
      </c>
      <c r="I22" s="36">
        <v>0.8</v>
      </c>
      <c r="J22" s="38">
        <f t="shared" si="0"/>
        <v>0.8</v>
      </c>
    </row>
    <row r="23" spans="1:10">
      <c r="A23" s="29">
        <v>1</v>
      </c>
      <c r="B23" s="30" t="s">
        <v>62</v>
      </c>
      <c r="C23" s="31" t="s">
        <v>62</v>
      </c>
      <c r="D23" s="31" t="s">
        <v>63</v>
      </c>
      <c r="E23" s="31" t="s">
        <v>64</v>
      </c>
      <c r="F23" s="8" t="s">
        <v>186</v>
      </c>
      <c r="G23" s="31" t="s">
        <v>113</v>
      </c>
      <c r="H23" s="43" t="s">
        <v>185</v>
      </c>
      <c r="I23" s="39">
        <v>1.47</v>
      </c>
      <c r="J23" s="38">
        <f t="shared" si="0"/>
        <v>1.47</v>
      </c>
    </row>
    <row r="24" spans="1:10">
      <c r="A24" s="29">
        <v>1</v>
      </c>
      <c r="B24" s="30"/>
      <c r="C24" s="31" t="s">
        <v>15</v>
      </c>
      <c r="D24" s="31" t="s">
        <v>16</v>
      </c>
      <c r="E24" s="31" t="s">
        <v>17</v>
      </c>
      <c r="F24" s="9" t="s">
        <v>134</v>
      </c>
      <c r="G24" s="9" t="s">
        <v>113</v>
      </c>
      <c r="H24" s="45" t="s">
        <v>135</v>
      </c>
      <c r="I24" s="12">
        <v>0.37</v>
      </c>
      <c r="J24" s="38">
        <f t="shared" si="0"/>
        <v>0.37</v>
      </c>
    </row>
    <row r="25" spans="1:10">
      <c r="A25" s="29">
        <v>1</v>
      </c>
      <c r="B25" s="30" t="s">
        <v>86</v>
      </c>
      <c r="C25" s="31" t="s">
        <v>89</v>
      </c>
      <c r="D25" s="31" t="s">
        <v>90</v>
      </c>
      <c r="E25" s="31" t="s">
        <v>91</v>
      </c>
      <c r="F25" s="32" t="s">
        <v>162</v>
      </c>
      <c r="G25" s="32" t="s">
        <v>113</v>
      </c>
      <c r="H25" s="50" t="s">
        <v>163</v>
      </c>
      <c r="I25" s="12">
        <v>0.47</v>
      </c>
      <c r="J25" s="38">
        <f t="shared" si="0"/>
        <v>0.47</v>
      </c>
    </row>
    <row r="26" spans="1:10">
      <c r="A26" s="29">
        <v>1</v>
      </c>
      <c r="B26" s="30" t="s">
        <v>95</v>
      </c>
      <c r="C26" s="31" t="e">
        <f>-PNP-SOT8-BCE</f>
        <v>#NAME?</v>
      </c>
      <c r="D26" s="31" t="s">
        <v>96</v>
      </c>
      <c r="E26" s="31" t="s">
        <v>97</v>
      </c>
      <c r="F26" s="32" t="s">
        <v>160</v>
      </c>
      <c r="G26" s="32" t="s">
        <v>113</v>
      </c>
      <c r="H26" s="51" t="s">
        <v>161</v>
      </c>
      <c r="I26" s="10">
        <v>0.49</v>
      </c>
      <c r="J26" s="38">
        <f t="shared" si="0"/>
        <v>0.49</v>
      </c>
    </row>
    <row r="27" spans="1:10">
      <c r="A27" s="29">
        <v>1</v>
      </c>
      <c r="B27" s="30" t="s">
        <v>95</v>
      </c>
      <c r="C27" s="31" t="s">
        <v>98</v>
      </c>
      <c r="D27" s="31" t="s">
        <v>87</v>
      </c>
      <c r="E27" s="31" t="s">
        <v>99</v>
      </c>
      <c r="F27" s="32" t="s">
        <v>155</v>
      </c>
      <c r="G27" s="32" t="s">
        <v>156</v>
      </c>
      <c r="H27" s="51" t="s">
        <v>157</v>
      </c>
      <c r="I27" s="10">
        <v>0.8</v>
      </c>
      <c r="J27" s="38">
        <f t="shared" si="0"/>
        <v>0.8</v>
      </c>
    </row>
    <row r="28" spans="1:10">
      <c r="A28" s="29">
        <v>1</v>
      </c>
      <c r="B28" s="30" t="s">
        <v>86</v>
      </c>
      <c r="C28" s="31" t="e">
        <f>-NPN-SOT211</f>
        <v>#NAME?</v>
      </c>
      <c r="D28" s="31" t="s">
        <v>87</v>
      </c>
      <c r="E28" s="31" t="s">
        <v>88</v>
      </c>
      <c r="F28" s="32" t="s">
        <v>158</v>
      </c>
      <c r="G28" s="32" t="s">
        <v>156</v>
      </c>
      <c r="H28" s="45" t="s">
        <v>159</v>
      </c>
      <c r="I28" s="10">
        <v>0.53</v>
      </c>
      <c r="J28" s="38">
        <f t="shared" si="0"/>
        <v>0.53</v>
      </c>
    </row>
    <row r="29" spans="1:10">
      <c r="A29" s="29">
        <v>4</v>
      </c>
      <c r="B29" s="30"/>
      <c r="C29" s="31" t="s">
        <v>18</v>
      </c>
      <c r="D29" s="31" t="s">
        <v>19</v>
      </c>
      <c r="E29" s="31" t="s">
        <v>20</v>
      </c>
      <c r="F29" s="9" t="s">
        <v>115</v>
      </c>
      <c r="G29" s="9" t="s">
        <v>113</v>
      </c>
      <c r="H29" s="45" t="s">
        <v>116</v>
      </c>
      <c r="I29" s="10">
        <v>0.79</v>
      </c>
      <c r="J29" s="38">
        <f t="shared" si="0"/>
        <v>3.16</v>
      </c>
    </row>
    <row r="30" spans="1:10">
      <c r="A30" s="29">
        <v>2</v>
      </c>
      <c r="B30" s="30">
        <v>470</v>
      </c>
      <c r="C30" s="31" t="s">
        <v>21</v>
      </c>
      <c r="D30" s="31" t="s">
        <v>22</v>
      </c>
      <c r="E30" s="31" t="s">
        <v>54</v>
      </c>
      <c r="F30" s="19" t="s">
        <v>130</v>
      </c>
      <c r="G30" s="20" t="s">
        <v>113</v>
      </c>
      <c r="H30" s="49" t="s">
        <v>131</v>
      </c>
      <c r="I30" s="21">
        <v>0.1</v>
      </c>
      <c r="J30" s="38">
        <f t="shared" si="0"/>
        <v>0.2</v>
      </c>
    </row>
    <row r="31" spans="1:10">
      <c r="A31" s="29">
        <v>2</v>
      </c>
      <c r="B31" s="30" t="s">
        <v>40</v>
      </c>
      <c r="C31" s="31" t="s">
        <v>33</v>
      </c>
      <c r="D31" s="31" t="s">
        <v>34</v>
      </c>
      <c r="E31" s="31" t="s">
        <v>42</v>
      </c>
      <c r="F31" s="25" t="s">
        <v>140</v>
      </c>
      <c r="G31" s="9" t="s">
        <v>113</v>
      </c>
      <c r="H31" s="45" t="s">
        <v>141</v>
      </c>
      <c r="I31" s="10">
        <v>0.1</v>
      </c>
      <c r="J31" s="38">
        <f t="shared" si="0"/>
        <v>0.2</v>
      </c>
    </row>
    <row r="32" spans="1:10">
      <c r="A32" s="29">
        <v>1</v>
      </c>
      <c r="B32" s="30">
        <v>2200</v>
      </c>
      <c r="C32" s="31" t="s">
        <v>21</v>
      </c>
      <c r="D32" s="31" t="s">
        <v>22</v>
      </c>
      <c r="E32" s="31" t="s">
        <v>46</v>
      </c>
      <c r="F32" s="31" t="s">
        <v>188</v>
      </c>
      <c r="G32" s="31" t="s">
        <v>113</v>
      </c>
      <c r="H32" s="43" t="s">
        <v>187</v>
      </c>
      <c r="I32" s="39">
        <v>0.1</v>
      </c>
      <c r="J32" s="38">
        <f t="shared" si="0"/>
        <v>0.1</v>
      </c>
    </row>
    <row r="33" spans="1:10">
      <c r="A33" s="29">
        <v>1</v>
      </c>
      <c r="B33" s="30">
        <v>3300</v>
      </c>
      <c r="C33" s="31" t="s">
        <v>21</v>
      </c>
      <c r="D33" s="31" t="s">
        <v>22</v>
      </c>
      <c r="E33" s="31" t="s">
        <v>53</v>
      </c>
      <c r="F33" s="31" t="s">
        <v>189</v>
      </c>
      <c r="G33" s="31" t="s">
        <v>113</v>
      </c>
      <c r="H33" s="43" t="s">
        <v>190</v>
      </c>
      <c r="I33" s="39">
        <v>0.1</v>
      </c>
      <c r="J33" s="38">
        <f t="shared" si="0"/>
        <v>0.1</v>
      </c>
    </row>
    <row r="34" spans="1:10">
      <c r="A34" s="29">
        <v>2</v>
      </c>
      <c r="B34" s="30">
        <v>4700</v>
      </c>
      <c r="C34" s="31" t="s">
        <v>21</v>
      </c>
      <c r="D34" s="31" t="s">
        <v>22</v>
      </c>
      <c r="E34" s="31" t="s">
        <v>55</v>
      </c>
      <c r="F34" s="33" t="s">
        <v>153</v>
      </c>
      <c r="G34" s="34" t="s">
        <v>113</v>
      </c>
      <c r="H34" s="52" t="s">
        <v>154</v>
      </c>
      <c r="I34" s="21">
        <v>0.1</v>
      </c>
      <c r="J34" s="38">
        <f t="shared" si="0"/>
        <v>0.2</v>
      </c>
    </row>
    <row r="35" spans="1:10">
      <c r="A35" s="29">
        <v>5</v>
      </c>
      <c r="B35" s="30">
        <v>1000</v>
      </c>
      <c r="C35" s="31" t="s">
        <v>21</v>
      </c>
      <c r="D35" s="31" t="s">
        <v>22</v>
      </c>
      <c r="E35" s="31" t="s">
        <v>142</v>
      </c>
      <c r="F35" s="22" t="s">
        <v>138</v>
      </c>
      <c r="G35" s="22" t="s">
        <v>113</v>
      </c>
      <c r="H35" s="53" t="s">
        <v>139</v>
      </c>
      <c r="I35" s="24">
        <v>0.1</v>
      </c>
      <c r="J35" s="38">
        <f t="shared" si="0"/>
        <v>0.5</v>
      </c>
    </row>
    <row r="36" spans="1:10">
      <c r="A36" s="29">
        <v>4</v>
      </c>
      <c r="B36" s="30">
        <v>1000</v>
      </c>
      <c r="C36" s="31" t="s">
        <v>33</v>
      </c>
      <c r="D36" s="31" t="s">
        <v>34</v>
      </c>
      <c r="E36" s="31" t="s">
        <v>143</v>
      </c>
      <c r="F36" s="9" t="s">
        <v>136</v>
      </c>
      <c r="G36" s="9" t="s">
        <v>113</v>
      </c>
      <c r="H36" s="45" t="s">
        <v>137</v>
      </c>
      <c r="I36" s="10">
        <v>0.1</v>
      </c>
      <c r="J36" s="38">
        <f t="shared" si="0"/>
        <v>0.4</v>
      </c>
    </row>
    <row r="37" spans="1:10">
      <c r="A37" s="29">
        <v>10</v>
      </c>
      <c r="B37" s="30">
        <v>10</v>
      </c>
      <c r="C37" s="31" t="s">
        <v>33</v>
      </c>
      <c r="D37" s="31" t="s">
        <v>34</v>
      </c>
      <c r="E37" s="31" t="s">
        <v>35</v>
      </c>
      <c r="F37" s="22" t="s">
        <v>132</v>
      </c>
      <c r="G37" s="20" t="s">
        <v>113</v>
      </c>
      <c r="H37" s="49" t="s">
        <v>133</v>
      </c>
      <c r="I37" s="23">
        <v>0.1</v>
      </c>
      <c r="J37" s="38">
        <f t="shared" si="0"/>
        <v>1</v>
      </c>
    </row>
    <row r="38" spans="1:10">
      <c r="A38" s="29">
        <v>3</v>
      </c>
      <c r="B38" s="30" t="s">
        <v>51</v>
      </c>
      <c r="C38" s="31" t="s">
        <v>21</v>
      </c>
      <c r="D38" s="31" t="s">
        <v>22</v>
      </c>
      <c r="E38" s="31" t="s">
        <v>52</v>
      </c>
      <c r="F38" s="22" t="s">
        <v>151</v>
      </c>
      <c r="G38" s="22" t="s">
        <v>113</v>
      </c>
      <c r="H38" s="45" t="s">
        <v>152</v>
      </c>
      <c r="I38" s="17">
        <v>0.1</v>
      </c>
      <c r="J38" s="38">
        <f t="shared" si="0"/>
        <v>0.30000000000000004</v>
      </c>
    </row>
    <row r="39" spans="1:10">
      <c r="A39" s="29">
        <v>2</v>
      </c>
      <c r="B39" s="30" t="s">
        <v>56</v>
      </c>
      <c r="C39" s="31" t="s">
        <v>57</v>
      </c>
      <c r="D39" s="31" t="s">
        <v>58</v>
      </c>
      <c r="E39" s="31" t="s">
        <v>59</v>
      </c>
      <c r="F39" s="25" t="s">
        <v>145</v>
      </c>
      <c r="G39" s="9" t="s">
        <v>113</v>
      </c>
      <c r="H39" s="45" t="s">
        <v>146</v>
      </c>
      <c r="I39" s="10">
        <v>1.65</v>
      </c>
      <c r="J39" s="38">
        <f t="shared" si="0"/>
        <v>3.3</v>
      </c>
    </row>
    <row r="40" spans="1:10">
      <c r="A40" s="29">
        <v>2</v>
      </c>
      <c r="B40" s="30" t="s">
        <v>40</v>
      </c>
      <c r="C40" s="31" t="s">
        <v>21</v>
      </c>
      <c r="D40" s="31" t="s">
        <v>22</v>
      </c>
      <c r="E40" s="31" t="s">
        <v>41</v>
      </c>
      <c r="F40" s="22" t="s">
        <v>149</v>
      </c>
      <c r="G40" s="22" t="s">
        <v>113</v>
      </c>
      <c r="H40" s="53" t="s">
        <v>150</v>
      </c>
      <c r="I40" s="24">
        <v>0.1</v>
      </c>
      <c r="J40" s="38">
        <f t="shared" si="0"/>
        <v>0.2</v>
      </c>
    </row>
    <row r="41" spans="1:10">
      <c r="A41" s="29">
        <v>4</v>
      </c>
      <c r="B41" s="30" t="s">
        <v>38</v>
      </c>
      <c r="C41" s="31" t="s">
        <v>33</v>
      </c>
      <c r="D41" s="31" t="s">
        <v>34</v>
      </c>
      <c r="E41" s="31" t="s">
        <v>39</v>
      </c>
      <c r="F41" s="25" t="s">
        <v>147</v>
      </c>
      <c r="G41" s="9" t="s">
        <v>113</v>
      </c>
      <c r="H41" s="45" t="s">
        <v>148</v>
      </c>
      <c r="I41" s="10">
        <v>0.1</v>
      </c>
      <c r="J41" s="38">
        <f t="shared" si="0"/>
        <v>0.4</v>
      </c>
    </row>
    <row r="42" spans="1:10">
      <c r="A42" s="29">
        <v>1</v>
      </c>
      <c r="B42" s="30" t="s">
        <v>83</v>
      </c>
      <c r="C42" s="31" t="s">
        <v>83</v>
      </c>
      <c r="D42" s="31" t="s">
        <v>84</v>
      </c>
      <c r="E42" s="31" t="s">
        <v>85</v>
      </c>
      <c r="F42" s="8" t="s">
        <v>192</v>
      </c>
      <c r="G42" s="31" t="s">
        <v>113</v>
      </c>
      <c r="H42" s="43" t="s">
        <v>191</v>
      </c>
      <c r="I42" s="39">
        <v>12.72</v>
      </c>
      <c r="J42" s="38">
        <f t="shared" si="0"/>
        <v>12.72</v>
      </c>
    </row>
    <row r="43" spans="1:10">
      <c r="A43" s="29">
        <v>1</v>
      </c>
      <c r="B43" s="30"/>
      <c r="C43" s="31"/>
      <c r="D43" s="31"/>
      <c r="E43" s="31"/>
      <c r="F43" s="8" t="s">
        <v>194</v>
      </c>
      <c r="G43" s="31" t="s">
        <v>113</v>
      </c>
      <c r="H43" s="43" t="s">
        <v>193</v>
      </c>
      <c r="I43" s="39">
        <v>12.72</v>
      </c>
      <c r="J43" s="38">
        <f t="shared" si="0"/>
        <v>12.72</v>
      </c>
    </row>
    <row r="44" spans="1:10">
      <c r="A44" s="29">
        <v>1</v>
      </c>
      <c r="B44" s="30"/>
      <c r="C44" s="31"/>
      <c r="D44" s="31"/>
      <c r="E44" s="31"/>
      <c r="F44" s="8" t="s">
        <v>196</v>
      </c>
      <c r="G44" s="31" t="s">
        <v>113</v>
      </c>
      <c r="H44" s="43" t="s">
        <v>195</v>
      </c>
      <c r="I44" s="39">
        <v>6.07</v>
      </c>
      <c r="J44" s="38">
        <f t="shared" si="0"/>
        <v>6.07</v>
      </c>
    </row>
    <row r="45" spans="1:10">
      <c r="A45" s="29">
        <v>1</v>
      </c>
      <c r="B45" s="30"/>
      <c r="C45" s="31"/>
      <c r="D45" s="31"/>
      <c r="E45" s="31"/>
      <c r="F45" s="31" t="s">
        <v>205</v>
      </c>
      <c r="G45" s="31" t="s">
        <v>204</v>
      </c>
      <c r="H45" s="29"/>
      <c r="I45" s="39">
        <v>30.17</v>
      </c>
      <c r="J45" s="38">
        <f t="shared" si="0"/>
        <v>30.17</v>
      </c>
    </row>
    <row r="46" spans="1:10">
      <c r="A46" s="29">
        <v>1</v>
      </c>
      <c r="B46" s="30"/>
      <c r="C46" s="31"/>
      <c r="D46" s="31"/>
      <c r="E46" s="31"/>
      <c r="F46" s="28" t="s">
        <v>203</v>
      </c>
      <c r="G46" s="31" t="s">
        <v>113</v>
      </c>
      <c r="H46" s="54" t="s">
        <v>202</v>
      </c>
      <c r="I46" s="39">
        <v>15.48</v>
      </c>
      <c r="J46" s="38">
        <f t="shared" si="0"/>
        <v>15.48</v>
      </c>
    </row>
    <row r="47" spans="1:10">
      <c r="A47" s="29"/>
      <c r="B47" s="30"/>
      <c r="C47" s="31"/>
      <c r="D47" s="31"/>
      <c r="E47" s="31"/>
      <c r="F47" s="31"/>
      <c r="G47" s="31"/>
      <c r="H47" s="29"/>
      <c r="I47" s="39"/>
    </row>
    <row r="48" spans="1:10">
      <c r="A48" s="29"/>
      <c r="B48" s="30"/>
      <c r="C48" s="31"/>
      <c r="D48" s="31"/>
      <c r="E48" s="31"/>
      <c r="F48" s="31"/>
      <c r="G48" s="31"/>
      <c r="H48" s="29"/>
      <c r="I48" s="39"/>
    </row>
    <row r="49" spans="1:10">
      <c r="A49" s="29"/>
      <c r="B49" s="30"/>
      <c r="C49" s="31"/>
      <c r="D49" s="31"/>
      <c r="E49" s="31"/>
      <c r="F49" s="31"/>
      <c r="G49" s="31"/>
      <c r="H49" s="40" t="s">
        <v>197</v>
      </c>
      <c r="I49" s="40"/>
      <c r="J49" s="26">
        <f>SUM(J3:J46)</f>
        <v>268.40999999999997</v>
      </c>
    </row>
    <row r="50" spans="1:10">
      <c r="A50" s="29"/>
      <c r="B50" s="30"/>
      <c r="C50" s="31"/>
      <c r="D50" s="31"/>
      <c r="E50" s="31"/>
      <c r="F50" s="31"/>
      <c r="G50" s="31"/>
      <c r="H50" s="40" t="s">
        <v>198</v>
      </c>
      <c r="I50" s="41"/>
      <c r="J50" s="27">
        <f>J49*0.25</f>
        <v>67.102499999999992</v>
      </c>
    </row>
    <row r="51" spans="1:10">
      <c r="A51" s="29"/>
      <c r="B51" s="30"/>
      <c r="C51" s="31"/>
      <c r="D51" s="31"/>
      <c r="E51" s="31"/>
      <c r="F51" s="31"/>
      <c r="G51" s="31"/>
      <c r="H51" s="40" t="s">
        <v>199</v>
      </c>
      <c r="I51" s="41"/>
      <c r="J51" s="27">
        <v>60</v>
      </c>
    </row>
    <row r="52" spans="1:10">
      <c r="A52" s="29"/>
      <c r="B52" s="30"/>
      <c r="C52" s="31"/>
      <c r="D52" s="31"/>
      <c r="E52" s="31"/>
      <c r="F52" s="31"/>
      <c r="G52" s="31"/>
      <c r="H52" s="41"/>
      <c r="I52" s="41"/>
      <c r="J52" s="27"/>
    </row>
    <row r="53" spans="1:10">
      <c r="A53" s="29"/>
      <c r="B53" s="30"/>
      <c r="C53" s="31"/>
      <c r="D53" s="31"/>
      <c r="E53" s="31"/>
      <c r="F53" s="31"/>
      <c r="G53" s="31"/>
      <c r="H53" s="40" t="s">
        <v>200</v>
      </c>
      <c r="I53" s="41"/>
      <c r="J53" s="27">
        <f>SUM(J49:J51)</f>
        <v>395.51249999999993</v>
      </c>
    </row>
    <row r="54" spans="1:10">
      <c r="A54" s="29"/>
      <c r="B54" s="30"/>
      <c r="C54" s="31"/>
      <c r="D54" s="31"/>
      <c r="E54" s="31"/>
      <c r="F54" s="31"/>
      <c r="G54" s="31"/>
      <c r="H54" s="41" t="s">
        <v>201</v>
      </c>
      <c r="I54" s="41"/>
      <c r="J54" s="27">
        <v>495</v>
      </c>
    </row>
  </sheetData>
  <sortState ref="A3:F45">
    <sortCondition ref="E3:E45"/>
  </sortState>
  <mergeCells count="1">
    <mergeCell ref="A1:J1"/>
  </mergeCells>
  <phoneticPr fontId="12" type="noConversion"/>
  <hyperlinks>
    <hyperlink ref="H29" r:id="rId1"/>
    <hyperlink ref="H5" r:id="rId2"/>
    <hyperlink ref="H20" r:id="rId3"/>
    <hyperlink ref="H12" r:id="rId4"/>
    <hyperlink ref="H30" r:id="rId5"/>
    <hyperlink ref="H37" r:id="rId6"/>
    <hyperlink ref="H24" r:id="rId7"/>
    <hyperlink ref="H36" r:id="rId8"/>
    <hyperlink ref="H35" r:id="rId9"/>
    <hyperlink ref="H31" r:id="rId10"/>
    <hyperlink ref="H39" r:id="rId11"/>
    <hyperlink ref="H41" r:id="rId12"/>
    <hyperlink ref="H40" r:id="rId13"/>
    <hyperlink ref="H38" r:id="rId14"/>
    <hyperlink ref="H34" r:id="rId15"/>
    <hyperlink ref="H28" r:id="rId16"/>
    <hyperlink ref="H14" r:id="rId17"/>
    <hyperlink ref="H13" r:id="rId18"/>
    <hyperlink ref="H21" r:id="rId19"/>
    <hyperlink ref="H22" r:id="rId20"/>
  </hyperlinks>
  <pageMargins left="0.75" right="0.75" top="1" bottom="1" header="0.5" footer="0.5"/>
  <pageSetup scale="5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 1.0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Anderson</dc:creator>
  <cp:lastModifiedBy>Gordon Anderson</cp:lastModifiedBy>
  <cp:lastPrinted>2016-04-17T13:30:19Z</cp:lastPrinted>
  <dcterms:created xsi:type="dcterms:W3CDTF">2016-04-09T14:06:24Z</dcterms:created>
  <dcterms:modified xsi:type="dcterms:W3CDTF">2016-06-03T02:23:57Z</dcterms:modified>
</cp:coreProperties>
</file>