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A-Research Publication\A-Books\24-Effective Strategy Execution\A-Exercises Excel\A-Github-Basis\"/>
    </mc:Choice>
  </mc:AlternateContent>
  <xr:revisionPtr revIDLastSave="0" documentId="13_ncr:1_{DDD094C8-3727-4F70-A2FE-9C1D380414C6}" xr6:coauthVersionLast="47" xr6:coauthVersionMax="47" xr10:uidLastSave="{00000000-0000-0000-0000-000000000000}"/>
  <bookViews>
    <workbookView xWindow="33270" yWindow="3255" windowWidth="19530" windowHeight="12345" xr2:uid="{00000000-000D-0000-FFFF-FFFF00000000}"/>
  </bookViews>
  <sheets>
    <sheet name="Sales" sheetId="1" r:id="rId1"/>
    <sheet name="Unique" sheetId="9" r:id="rId2"/>
    <sheet name="Mexico" sheetId="7" r:id="rId3"/>
    <sheet name="PremierLeague" sheetId="6" r:id="rId4"/>
    <sheet name="Dates" sheetId="3" r:id="rId5"/>
    <sheet name="Invoices" sheetId="4" r:id="rId6"/>
    <sheet name="PivotTable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B9" i="4"/>
  <c r="B8" i="4"/>
  <c r="B7" i="4"/>
  <c r="B6" i="4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B4" i="4"/>
  <c r="B16" i="3" l="1"/>
  <c r="B15" i="3"/>
  <c r="B14" i="3"/>
  <c r="B13" i="3"/>
  <c r="B12" i="3"/>
  <c r="B11" i="3"/>
  <c r="B10" i="3"/>
  <c r="B9" i="3"/>
  <c r="B8" i="3"/>
  <c r="B7" i="3"/>
  <c r="B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5" i="3"/>
  <c r="A5" i="3"/>
  <c r="B4" i="3"/>
  <c r="B1" i="3"/>
  <c r="G17" i="1" l="1"/>
  <c r="H17" i="1"/>
  <c r="I17" i="1"/>
  <c r="J17" i="1"/>
  <c r="K17" i="1"/>
  <c r="F17" i="1"/>
</calcChain>
</file>

<file path=xl/sharedStrings.xml><?xml version="1.0" encoding="utf-8"?>
<sst xmlns="http://schemas.openxmlformats.org/spreadsheetml/2006/main" count="154" uniqueCount="124">
  <si>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</si>
  <si>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</si>
  <si>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</si>
  <si>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</si>
  <si>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</si>
  <si>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</si>
  <si>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</si>
  <si>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</si>
  <si>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</si>
  <si>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</si>
  <si>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</si>
  <si>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</si>
  <si>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Today:</t>
  </si>
  <si>
    <t>Invoice</t>
  </si>
  <si>
    <t>Total</t>
  </si>
  <si>
    <t>Sales</t>
  </si>
  <si>
    <t>Grand Total</t>
  </si>
  <si>
    <t>Team</t>
  </si>
  <si>
    <t>Pos</t>
  </si>
  <si>
    <t>W</t>
  </si>
  <si>
    <t>D</t>
  </si>
  <si>
    <t>L</t>
  </si>
  <si>
    <t>GF</t>
  </si>
  <si>
    <t>GA</t>
  </si>
  <si>
    <t>GD</t>
  </si>
  <si>
    <t>Pts</t>
  </si>
  <si>
    <t>Liverpool</t>
  </si>
  <si>
    <t>Manchester City</t>
  </si>
  <si>
    <t>Tottenham Hotspur</t>
  </si>
  <si>
    <t>Chelsea</t>
  </si>
  <si>
    <t>Arsenal</t>
  </si>
  <si>
    <t>Manchester United</t>
  </si>
  <si>
    <t>Wolverhampton Wanderers</t>
  </si>
  <si>
    <t>Leicester City</t>
  </si>
  <si>
    <t>Watford</t>
  </si>
  <si>
    <t>Everton</t>
  </si>
  <si>
    <t>West Ham United</t>
  </si>
  <si>
    <t>AFC Bournemouth</t>
  </si>
  <si>
    <t>Brighton and Hove Albion</t>
  </si>
  <si>
    <t>Crystal Palace</t>
  </si>
  <si>
    <t>Newcastle United</t>
  </si>
  <si>
    <t>Cardiff City</t>
  </si>
  <si>
    <t>Southampton</t>
  </si>
  <si>
    <t>Burnley</t>
  </si>
  <si>
    <t>Fulham</t>
  </si>
  <si>
    <t>Huddersfield Town</t>
  </si>
  <si>
    <t>John Humbert</t>
  </si>
  <si>
    <t>Elizabeth Top</t>
  </si>
  <si>
    <t>William Bauer</t>
  </si>
  <si>
    <t>Claudia Muller</t>
  </si>
  <si>
    <t>Marie Smith</t>
  </si>
  <si>
    <t>Thomas Mayer</t>
  </si>
  <si>
    <t>Klaus Plöntzke</t>
  </si>
  <si>
    <t>Reiner Byron</t>
  </si>
  <si>
    <t>Rich Jasapara</t>
  </si>
  <si>
    <t>Thorsten Munoz</t>
  </si>
  <si>
    <t>Sales Representative</t>
  </si>
  <si>
    <t>Change to last year</t>
  </si>
  <si>
    <t>State</t>
  </si>
  <si>
    <t> México</t>
  </si>
  <si>
    <t> Ciudad de México</t>
  </si>
  <si>
    <t> Jalisco</t>
  </si>
  <si>
    <t> Veracruz</t>
  </si>
  <si>
    <t> Puebla</t>
  </si>
  <si>
    <t> Guanajuato</t>
  </si>
  <si>
    <t> Nuevo León</t>
  </si>
  <si>
    <t> Chiapas</t>
  </si>
  <si>
    <t> Michoacán</t>
  </si>
  <si>
    <t> Oaxaca</t>
  </si>
  <si>
    <t> Baja California</t>
  </si>
  <si>
    <t> Chihuahua</t>
  </si>
  <si>
    <t> Guerrero</t>
  </si>
  <si>
    <t> Tamaulipas</t>
  </si>
  <si>
    <t> Coahuila de Zaragoza</t>
  </si>
  <si>
    <t> Hidalgo</t>
  </si>
  <si>
    <t> Sinaloa</t>
  </si>
  <si>
    <t> Sonora</t>
  </si>
  <si>
    <t> San Luis Potosí</t>
  </si>
  <si>
    <t> Tabasco</t>
  </si>
  <si>
    <t> Querétaro de Arteaga</t>
  </si>
  <si>
    <t> Yucatán</t>
  </si>
  <si>
    <t> Morelos</t>
  </si>
  <si>
    <t> Quintana Roo</t>
  </si>
  <si>
    <t> Durango</t>
  </si>
  <si>
    <t> Zacatecas</t>
  </si>
  <si>
    <t> Aguascalientes</t>
  </si>
  <si>
    <t> Tlaxcala</t>
  </si>
  <si>
    <t> Nayarit</t>
  </si>
  <si>
    <t> Campeche</t>
  </si>
  <si>
    <t> Baja California Sur</t>
  </si>
  <si>
    <t> Colima</t>
  </si>
  <si>
    <t>Month</t>
  </si>
  <si>
    <t>Annika</t>
  </si>
  <si>
    <t>Julia</t>
  </si>
  <si>
    <t>Katrina</t>
  </si>
  <si>
    <t>Population by State</t>
  </si>
  <si>
    <t>Revenue</t>
  </si>
  <si>
    <t>Premier League Soccer: 31.12.2018</t>
  </si>
  <si>
    <t>2020</t>
  </si>
  <si>
    <t>2010</t>
  </si>
  <si>
    <t>2000</t>
  </si>
  <si>
    <t>Product-ID</t>
  </si>
  <si>
    <t># Number of Products</t>
  </si>
  <si>
    <t>Revenue by Sales Representative in Germany and Mexico</t>
  </si>
  <si>
    <t>Quarters</t>
  </si>
  <si>
    <t>Qtr1</t>
  </si>
  <si>
    <t>Qtr2</t>
  </si>
  <si>
    <t>Qtr3</t>
  </si>
  <si>
    <t>Qtr4</t>
  </si>
  <si>
    <t>GlobalRegion</t>
  </si>
  <si>
    <t>NCSA</t>
  </si>
  <si>
    <t>APAC</t>
  </si>
  <si>
    <t>EMEA</t>
  </si>
  <si>
    <t>Sum of Revenue</t>
  </si>
  <si>
    <t>Car Sales</t>
  </si>
  <si>
    <t>List of Names</t>
  </si>
  <si>
    <t>Unique</t>
  </si>
  <si>
    <t>Duplicates</t>
  </si>
  <si>
    <t>Invoice Number</t>
  </si>
  <si>
    <t>Price per Product</t>
  </si>
  <si>
    <t>Invoice Date</t>
  </si>
  <si>
    <t>Tiffany</t>
  </si>
  <si>
    <t>Jack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</si>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</sst>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7]_-;\-* #,##0.00\ [$€-407]_-;_-* &quot;-&quot;??\ [$€-407]_-;_-@_-"/>
    <numFmt numFmtId="166" formatCode="#,##0\ &quot;€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1" fillId="0" borderId="0" xfId="0" applyNumberFormat="1" applyFont="1"/>
    <xf numFmtId="0" fontId="4" fillId="0" borderId="0" xfId="2" applyFont="1"/>
    <xf numFmtId="14" fontId="4" fillId="0" borderId="0" xfId="2" applyNumberFormat="1" applyFont="1"/>
    <xf numFmtId="0" fontId="0" fillId="0" borderId="0" xfId="0" pivotButton="1"/>
    <xf numFmtId="164" fontId="1" fillId="0" borderId="0" xfId="0" applyNumberFormat="1" applyFont="1"/>
    <xf numFmtId="0" fontId="1" fillId="0" borderId="1" xfId="0" applyFont="1" applyBorder="1"/>
    <xf numFmtId="14" fontId="5" fillId="0" borderId="1" xfId="0" applyNumberFormat="1" applyFont="1" applyBorder="1"/>
    <xf numFmtId="0" fontId="5" fillId="0" borderId="0" xfId="0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1" xfId="0" applyNumberFormat="1" applyFont="1" applyBorder="1"/>
    <xf numFmtId="14" fontId="5" fillId="0" borderId="0" xfId="0" applyNumberFormat="1" applyFont="1"/>
    <xf numFmtId="166" fontId="0" fillId="0" borderId="0" xfId="0" applyNumberFormat="1"/>
    <xf numFmtId="0" fontId="1" fillId="0" borderId="4" xfId="0" applyFont="1" applyBorder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/>
  </cellXfs>
  <cellStyles count="3">
    <cellStyle name="Normal" xfId="0" builtinId="0"/>
    <cellStyle name="Normal 2" xfId="2" xr:uid="{00000000-0005-0000-0000-000005000000}"/>
    <cellStyle name="Normal 4" xfId="1" xr:uid="{00000000-0005-0000-0000-000006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sz val="12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z val="12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rnd/Documents/Data-Repor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Heesen" refreshedDate="45255.450672106483" createdVersion="8" refreshedVersion="8" minRefreshableVersion="3" recordCount="216" xr:uid="{24587592-F991-4618-B59B-2DF1BC11BFE1}">
  <cacheSource type="worksheet">
    <worksheetSource ref="A1:J217" sheet="Sales (Cars)" r:id="rId2"/>
  </cacheSource>
  <cacheFields count="12">
    <cacheField name="Sales Date" numFmtId="14">
      <sharedItems containsSemiMixedTypes="0" containsNonDate="0" containsDate="1" containsString="0" minDate="2023-01-05T00:00:00" maxDate="2023-12-30T00:00:00" count="162">
        <d v="2023-08-24T00:00:00"/>
        <d v="2023-11-15T00:00:00"/>
        <d v="2023-03-12T00:00:00"/>
        <d v="2023-07-22T00:00:00"/>
        <d v="2023-02-25T00:00:00"/>
        <d v="2023-04-16T00:00:00"/>
        <d v="2023-11-17T00:00:00"/>
        <d v="2023-04-02T00:00:00"/>
        <d v="2023-12-01T00:00:00"/>
        <d v="2023-01-17T00:00:00"/>
        <d v="2023-02-27T00:00:00"/>
        <d v="2023-08-13T00:00:00"/>
        <d v="2023-06-25T00:00:00"/>
        <d v="2023-06-19T00:00:00"/>
        <d v="2023-11-04T00:00:00"/>
        <d v="2023-11-19T00:00:00"/>
        <d v="2023-12-23T00:00:00"/>
        <d v="2023-03-08T00:00:00"/>
        <d v="2023-06-16T00:00:00"/>
        <d v="2023-04-10T00:00:00"/>
        <d v="2023-10-14T00:00:00"/>
        <d v="2023-11-30T00:00:00"/>
        <d v="2023-01-12T00:00:00"/>
        <d v="2023-06-06T00:00:00"/>
        <d v="2023-08-18T00:00:00"/>
        <d v="2023-10-10T00:00:00"/>
        <d v="2023-03-05T00:00:00"/>
        <d v="2023-07-06T00:00:00"/>
        <d v="2023-06-21T00:00:00"/>
        <d v="2023-02-26T00:00:00"/>
        <d v="2023-01-14T00:00:00"/>
        <d v="2023-02-10T00:00:00"/>
        <d v="2023-01-06T00:00:00"/>
        <d v="2023-05-24T00:00:00"/>
        <d v="2023-09-22T00:00:00"/>
        <d v="2023-09-15T00:00:00"/>
        <d v="2023-02-08T00:00:00"/>
        <d v="2023-07-09T00:00:00"/>
        <d v="2023-06-27T00:00:00"/>
        <d v="2023-08-31T00:00:00"/>
        <d v="2023-04-23T00:00:00"/>
        <d v="2023-02-05T00:00:00"/>
        <d v="2023-06-17T00:00:00"/>
        <d v="2023-09-19T00:00:00"/>
        <d v="2023-05-09T00:00:00"/>
        <d v="2023-12-12T00:00:00"/>
        <d v="2023-08-27T00:00:00"/>
        <d v="2023-03-09T00:00:00"/>
        <d v="2023-12-02T00:00:00"/>
        <d v="2023-03-30T00:00:00"/>
        <d v="2023-05-28T00:00:00"/>
        <d v="2023-11-13T00:00:00"/>
        <d v="2023-11-26T00:00:00"/>
        <d v="2023-02-06T00:00:00"/>
        <d v="2023-12-25T00:00:00"/>
        <d v="2023-05-18T00:00:00"/>
        <d v="2023-10-18T00:00:00"/>
        <d v="2023-05-31T00:00:00"/>
        <d v="2023-11-23T00:00:00"/>
        <d v="2023-04-05T00:00:00"/>
        <d v="2023-11-21T00:00:00"/>
        <d v="2023-03-20T00:00:00"/>
        <d v="2023-09-17T00:00:00"/>
        <d v="2023-04-29T00:00:00"/>
        <d v="2023-02-09T00:00:00"/>
        <d v="2023-05-25T00:00:00"/>
        <d v="2023-01-18T00:00:00"/>
        <d v="2023-07-07T00:00:00"/>
        <d v="2023-10-09T00:00:00"/>
        <d v="2023-01-15T00:00:00"/>
        <d v="2023-05-03T00:00:00"/>
        <d v="2023-12-21T00:00:00"/>
        <d v="2023-07-19T00:00:00"/>
        <d v="2023-04-19T00:00:00"/>
        <d v="2023-07-24T00:00:00"/>
        <d v="2023-03-07T00:00:00"/>
        <d v="2023-08-28T00:00:00"/>
        <d v="2023-05-29T00:00:00"/>
        <d v="2023-01-29T00:00:00"/>
        <d v="2023-01-07T00:00:00"/>
        <d v="2023-06-14T00:00:00"/>
        <d v="2023-01-23T00:00:00"/>
        <d v="2023-12-10T00:00:00"/>
        <d v="2023-05-04T00:00:00"/>
        <d v="2023-12-24T00:00:00"/>
        <d v="2023-07-26T00:00:00"/>
        <d v="2023-07-16T00:00:00"/>
        <d v="2023-05-20T00:00:00"/>
        <d v="2023-04-07T00:00:00"/>
        <d v="2023-07-29T00:00:00"/>
        <d v="2023-12-06T00:00:00"/>
        <d v="2023-02-11T00:00:00"/>
        <d v="2023-01-28T00:00:00"/>
        <d v="2023-08-19T00:00:00"/>
        <d v="2023-09-26T00:00:00"/>
        <d v="2023-09-07T00:00:00"/>
        <d v="2023-08-14T00:00:00"/>
        <d v="2023-11-02T00:00:00"/>
        <d v="2023-09-23T00:00:00"/>
        <d v="2023-12-19T00:00:00"/>
        <d v="2023-11-20T00:00:00"/>
        <d v="2023-10-23T00:00:00"/>
        <d v="2023-02-04T00:00:00"/>
        <d v="2023-10-21T00:00:00"/>
        <d v="2023-09-25T00:00:00"/>
        <d v="2023-03-02T00:00:00"/>
        <d v="2023-11-12T00:00:00"/>
        <d v="2023-10-31T00:00:00"/>
        <d v="2023-01-30T00:00:00"/>
        <d v="2023-12-26T00:00:00"/>
        <d v="2023-02-03T00:00:00"/>
        <d v="2023-04-18T00:00:00"/>
        <d v="2023-03-13T00:00:00"/>
        <d v="2023-03-25T00:00:00"/>
        <d v="2023-01-19T00:00:00"/>
        <d v="2023-02-16T00:00:00"/>
        <d v="2023-04-11T00:00:00"/>
        <d v="2023-06-09T00:00:00"/>
        <d v="2023-07-23T00:00:00"/>
        <d v="2023-02-14T00:00:00"/>
        <d v="2023-11-11T00:00:00"/>
        <d v="2023-04-24T00:00:00"/>
        <d v="2023-02-12T00:00:00"/>
        <d v="2023-06-18T00:00:00"/>
        <d v="2023-07-20T00:00:00"/>
        <d v="2023-09-10T00:00:00"/>
        <d v="2023-01-21T00:00:00"/>
        <d v="2023-09-16T00:00:00"/>
        <d v="2023-08-26T00:00:00"/>
        <d v="2023-06-26T00:00:00"/>
        <d v="2023-01-05T00:00:00"/>
        <d v="2023-05-21T00:00:00"/>
        <d v="2023-01-24T00:00:00"/>
        <d v="2023-07-28T00:00:00"/>
        <d v="2023-09-09T00:00:00"/>
        <d v="2023-12-27T00:00:00"/>
        <d v="2023-09-24T00:00:00"/>
        <d v="2023-09-29T00:00:00"/>
        <d v="2023-06-23T00:00:00"/>
        <d v="2023-11-29T00:00:00"/>
        <d v="2023-03-11T00:00:00"/>
        <d v="2023-05-15T00:00:00"/>
        <d v="2023-07-10T00:00:00"/>
        <d v="2023-02-17T00:00:00"/>
        <d v="2023-03-04T00:00:00"/>
        <d v="2023-09-13T00:00:00"/>
        <d v="2023-07-15T00:00:00"/>
        <d v="2023-10-03T00:00:00"/>
        <d v="2023-02-13T00:00:00"/>
        <d v="2023-10-17T00:00:00"/>
        <d v="2023-06-22T00:00:00"/>
        <d v="2023-06-01T00:00:00"/>
        <d v="2023-01-20T00:00:00"/>
        <d v="2023-11-10T00:00:00"/>
        <d v="2023-04-09T00:00:00"/>
        <d v="2023-05-07T00:00:00"/>
        <d v="2023-12-29T00:00:00"/>
        <d v="2023-12-08T00:00:00"/>
        <d v="2023-12-20T00:00:00"/>
        <d v="2023-09-02T00:00:00"/>
        <d v="2023-07-08T00:00:00"/>
        <d v="2023-11-16T00:00:00"/>
      </sharedItems>
      <fieldGroup par="11" base="0">
        <rangePr groupBy="days" startDate="2023-01-05T00:00:00" endDate="2023-12-30T00:00:00"/>
        <groupItems count="368">
          <s v="&lt;05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2/2023"/>
        </groupItems>
      </fieldGroup>
    </cacheField>
    <cacheField name="GlobalRegion" numFmtId="0">
      <sharedItems count="3">
        <s v="APAC"/>
        <s v="NCSA"/>
        <s v="EMEA"/>
      </sharedItems>
    </cacheField>
    <cacheField name="SubRegion" numFmtId="0">
      <sharedItems/>
    </cacheField>
    <cacheField name="Brand" numFmtId="0">
      <sharedItems/>
    </cacheField>
    <cacheField name="Model" numFmtId="0">
      <sharedItems/>
    </cacheField>
    <cacheField name="# Number" numFmtId="1">
      <sharedItems containsSemiMixedTypes="0" containsString="0" containsNumber="1" containsInteger="1" minValue="1" maxValue="20"/>
    </cacheField>
    <cacheField name="Price per Piece" numFmtId="165">
      <sharedItems containsSemiMixedTypes="0" containsString="0" containsNumber="1" minValue="32440.9686" maxValue="92597.988599999997"/>
    </cacheField>
    <cacheField name="Profit per Piece" numFmtId="165">
      <sharedItems containsSemiMixedTypes="0" containsString="0" containsNumber="1" minValue="12803.881271999999" maxValue="31910.954072"/>
    </cacheField>
    <cacheField name="Revenue" numFmtId="165">
      <sharedItems containsSemiMixedTypes="0" containsString="0" containsNumber="1" minValue="32440.9686" maxValue="1203773.8518000001"/>
    </cacheField>
    <cacheField name="Profit" numFmtId="165">
      <sharedItems containsSemiMixedTypes="0" containsString="0" containsNumber="1" minValue="14907.942872" maxValue="468911.54280000005"/>
    </cacheField>
    <cacheField name="Months" numFmtId="0" databaseField="0">
      <fieldGroup base="0">
        <rangePr groupBy="months" startDate="2023-01-05T00:00:00" endDate="2023-12-30T00:00:00"/>
        <groupItems count="14">
          <s v="&lt;05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23"/>
        </groupItems>
      </fieldGroup>
    </cacheField>
    <cacheField name="Quarters" numFmtId="0" databaseField="0">
      <fieldGroup base="0">
        <rangePr groupBy="quarters" startDate="2023-01-05T00:00:00" endDate="2023-12-30T00:00:00"/>
        <groupItems count="6">
          <s v="&lt;05/01/2023"/>
          <s v="Qtr1"/>
          <s v="Qtr2"/>
          <s v="Qtr3"/>
          <s v="Qtr4"/>
          <s v="&gt;30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s v="South"/>
    <s v="Mercedes"/>
    <s v="E-Class"/>
    <n v="5"/>
    <n v="63635.946000000004"/>
    <n v="30890.691920000001"/>
    <n v="318179.73000000004"/>
    <n v="154453.4596"/>
  </r>
  <r>
    <x v="1"/>
    <x v="1"/>
    <s v="West"/>
    <s v="Audi"/>
    <s v="Q5"/>
    <n v="2"/>
    <n v="50361.428599999999"/>
    <n v="14907.942872"/>
    <n v="100722.8572"/>
    <n v="29815.885743999999"/>
  </r>
  <r>
    <x v="2"/>
    <x v="2"/>
    <s v="South"/>
    <s v="Ford"/>
    <s v="Explorer"/>
    <n v="1"/>
    <n v="75655.326000000001"/>
    <n v="31260.769520000002"/>
    <n v="75655.326000000001"/>
    <n v="31260.769520000002"/>
  </r>
  <r>
    <x v="3"/>
    <x v="1"/>
    <s v="North"/>
    <s v="BMW"/>
    <s v="3-Series"/>
    <n v="5"/>
    <n v="45309.106"/>
    <n v="18360.735119999998"/>
    <n v="226545.53"/>
    <n v="91803.675599999988"/>
  </r>
  <r>
    <x v="4"/>
    <x v="2"/>
    <s v="West"/>
    <s v="Mercedes"/>
    <s v="C-Class"/>
    <n v="1"/>
    <n v="53405.168599999997"/>
    <n v="26410.687672"/>
    <n v="53405.168599999997"/>
    <n v="26410.687672"/>
  </r>
  <r>
    <x v="5"/>
    <x v="0"/>
    <s v="East"/>
    <s v="BMW"/>
    <s v="7-Series"/>
    <n v="8"/>
    <n v="92597.988599999997"/>
    <n v="31910.954072"/>
    <n v="740783.90879999998"/>
    <n v="255287.632576"/>
  </r>
  <r>
    <x v="6"/>
    <x v="1"/>
    <s v="North"/>
    <s v="Mercedes"/>
    <s v="E-Class"/>
    <n v="12"/>
    <n v="63635.946000000004"/>
    <n v="30890.691920000001"/>
    <n v="763631.35200000007"/>
    <n v="370688.30304000003"/>
  </r>
  <r>
    <x v="7"/>
    <x v="1"/>
    <s v="South"/>
    <s v="Mercedes"/>
    <s v="C-Class"/>
    <n v="2"/>
    <n v="53405.168599999997"/>
    <n v="26410.687672"/>
    <n v="106810.33719999999"/>
    <n v="52821.375344"/>
  </r>
  <r>
    <x v="8"/>
    <x v="1"/>
    <s v="East"/>
    <s v="Nissan"/>
    <s v="X-Trail"/>
    <n v="3"/>
    <n v="42620.485999999997"/>
    <n v="18922.652719999998"/>
    <n v="127861.45799999998"/>
    <n v="56767.958159999995"/>
  </r>
  <r>
    <x v="9"/>
    <x v="0"/>
    <s v="East"/>
    <s v="Audi"/>
    <s v="Q5"/>
    <n v="13"/>
    <n v="50361.428599999999"/>
    <n v="14907.942872"/>
    <n v="654698.57180000003"/>
    <n v="193803.25733599998"/>
  </r>
  <r>
    <x v="10"/>
    <x v="1"/>
    <s v="North"/>
    <s v="Audi"/>
    <s v="Q5"/>
    <n v="5"/>
    <n v="50361.428599999999"/>
    <n v="14907.942872"/>
    <n v="251807.14299999998"/>
    <n v="74539.714359999998"/>
  </r>
  <r>
    <x v="11"/>
    <x v="2"/>
    <s v="North"/>
    <s v="BMW"/>
    <s v="3-Series"/>
    <n v="6"/>
    <n v="45309.106"/>
    <n v="18360.735119999998"/>
    <n v="271854.636"/>
    <n v="110164.41071999999"/>
  </r>
  <r>
    <x v="12"/>
    <x v="2"/>
    <s v="North"/>
    <s v="VW"/>
    <s v="Tiguan"/>
    <n v="10"/>
    <n v="32440.9686"/>
    <n v="16869.303671999998"/>
    <n v="324409.68599999999"/>
    <n v="168693.03671999997"/>
  </r>
  <r>
    <x v="13"/>
    <x v="0"/>
    <s v="West"/>
    <s v="Ford"/>
    <s v="Explorer"/>
    <n v="7"/>
    <n v="75655.326000000001"/>
    <n v="31260.769520000002"/>
    <n v="529587.28200000001"/>
    <n v="218825.38664000001"/>
  </r>
  <r>
    <x v="14"/>
    <x v="2"/>
    <s v="East"/>
    <s v="BMW"/>
    <s v="5-Series"/>
    <n v="14"/>
    <n v="75900.588600000003"/>
    <n v="25108.306071999999"/>
    <n v="1062608.2404"/>
    <n v="351516.28500799998"/>
  </r>
  <r>
    <x v="15"/>
    <x v="0"/>
    <s v="East"/>
    <s v="Mercedes"/>
    <s v="E-Class"/>
    <n v="7"/>
    <n v="63635.946000000004"/>
    <n v="30890.691920000001"/>
    <n v="445451.62200000003"/>
    <n v="216234.84344"/>
  </r>
  <r>
    <x v="16"/>
    <x v="1"/>
    <s v="South"/>
    <s v="Audi"/>
    <s v="Q5"/>
    <n v="5"/>
    <n v="50361.428599999999"/>
    <n v="14907.942872"/>
    <n v="251807.14299999998"/>
    <n v="74539.714359999998"/>
  </r>
  <r>
    <x v="17"/>
    <x v="2"/>
    <s v="East"/>
    <s v="VW"/>
    <s v="Golf"/>
    <n v="14"/>
    <n v="34622.848599999998"/>
    <n v="12803.881271999999"/>
    <n v="484719.88039999997"/>
    <n v="179254.33780799998"/>
  </r>
  <r>
    <x v="18"/>
    <x v="2"/>
    <s v="East"/>
    <s v="Audi"/>
    <s v="Q5"/>
    <n v="15"/>
    <n v="50361.428599999999"/>
    <n v="14907.942872"/>
    <n v="755421.429"/>
    <n v="223619.14308000001"/>
  </r>
  <r>
    <x v="19"/>
    <x v="1"/>
    <s v="North"/>
    <s v="VW"/>
    <s v="Tiguan"/>
    <n v="3"/>
    <n v="32440.9686"/>
    <n v="16869.303671999998"/>
    <n v="97322.905800000008"/>
    <n v="50607.911015999998"/>
  </r>
  <r>
    <x v="20"/>
    <x v="0"/>
    <s v="South"/>
    <s v="Mercedes"/>
    <s v="C-Class"/>
    <n v="2"/>
    <n v="53405.168599999997"/>
    <n v="26410.687672"/>
    <n v="106810.33719999999"/>
    <n v="52821.375344"/>
  </r>
  <r>
    <x v="21"/>
    <x v="2"/>
    <s v="West"/>
    <s v="Mercedes"/>
    <s v="C-Class"/>
    <n v="1"/>
    <n v="53405.168599999997"/>
    <n v="26410.687672"/>
    <n v="53405.168599999997"/>
    <n v="26410.687672"/>
  </r>
  <r>
    <x v="22"/>
    <x v="2"/>
    <s v="North"/>
    <s v="VW"/>
    <s v="Golf"/>
    <n v="6"/>
    <n v="34622.848599999998"/>
    <n v="12803.881271999999"/>
    <n v="207737.09159999999"/>
    <n v="76823.287631999992"/>
  </r>
  <r>
    <x v="23"/>
    <x v="2"/>
    <s v="North"/>
    <s v="Toyota"/>
    <s v="Tacoma"/>
    <n v="2"/>
    <n v="63904.6486"/>
    <n v="22430.417271999999"/>
    <n v="127809.2972"/>
    <n v="44860.834543999998"/>
  </r>
  <r>
    <x v="24"/>
    <x v="2"/>
    <s v="West"/>
    <s v="Mercedes"/>
    <s v="C-Class"/>
    <n v="11"/>
    <n v="53405.168599999997"/>
    <n v="26410.687672"/>
    <n v="587456.85459999996"/>
    <n v="290517.56439199997"/>
  </r>
  <r>
    <x v="25"/>
    <x v="2"/>
    <s v="North"/>
    <s v="BMW"/>
    <s v="5-Series"/>
    <n v="11"/>
    <n v="75900.588600000003"/>
    <n v="25108.306071999999"/>
    <n v="834906.47460000007"/>
    <n v="276191.36679200002"/>
  </r>
  <r>
    <x v="26"/>
    <x v="2"/>
    <s v="North"/>
    <s v="Audi"/>
    <s v="Q5"/>
    <n v="3"/>
    <n v="50361.428599999999"/>
    <n v="14907.942872"/>
    <n v="151084.28580000001"/>
    <n v="44723.828615999999"/>
  </r>
  <r>
    <x v="22"/>
    <x v="0"/>
    <s v="South"/>
    <s v="Mercedes"/>
    <s v="E-Class"/>
    <n v="1"/>
    <n v="63635.946000000004"/>
    <n v="30890.691920000001"/>
    <n v="63635.946000000004"/>
    <n v="30890.691920000001"/>
  </r>
  <r>
    <x v="27"/>
    <x v="1"/>
    <s v="West"/>
    <s v="Mercedes"/>
    <s v="C-Class"/>
    <n v="9"/>
    <n v="53405.168599999997"/>
    <n v="26410.687672"/>
    <n v="480646.51739999995"/>
    <n v="237696.189048"/>
  </r>
  <r>
    <x v="28"/>
    <x v="0"/>
    <s v="South"/>
    <s v="Audi"/>
    <s v="Q5"/>
    <n v="8"/>
    <n v="50361.428599999999"/>
    <n v="14907.942872"/>
    <n v="402891.42879999999"/>
    <n v="119263.542976"/>
  </r>
  <r>
    <x v="29"/>
    <x v="1"/>
    <s v="West"/>
    <s v="Cevrolet"/>
    <s v="Silverado"/>
    <n v="4"/>
    <n v="55264.708599999998"/>
    <n v="15737.648472000001"/>
    <n v="221058.83439999999"/>
    <n v="62950.593888000003"/>
  </r>
  <r>
    <x v="30"/>
    <x v="1"/>
    <s v="East"/>
    <s v="Mercedes"/>
    <s v="C-Class"/>
    <n v="7"/>
    <n v="53405.168599999997"/>
    <n v="26410.687672"/>
    <n v="373836.1802"/>
    <n v="184874.813704"/>
  </r>
  <r>
    <x v="31"/>
    <x v="1"/>
    <s v="South"/>
    <s v="Ford"/>
    <s v="Explorer"/>
    <n v="3"/>
    <n v="75655.326000000001"/>
    <n v="31260.769520000002"/>
    <n v="226965.978"/>
    <n v="93782.308560000005"/>
  </r>
  <r>
    <x v="32"/>
    <x v="0"/>
    <s v="West"/>
    <s v="BMW"/>
    <s v="5-Series"/>
    <n v="13"/>
    <n v="75900.588600000003"/>
    <n v="25108.306071999999"/>
    <n v="986707.65179999999"/>
    <n v="326407.97893599997"/>
  </r>
  <r>
    <x v="33"/>
    <x v="1"/>
    <s v="South"/>
    <s v="VW"/>
    <s v="Tiguan"/>
    <n v="9"/>
    <n v="32440.9686"/>
    <n v="16869.303671999998"/>
    <n v="291968.71740000002"/>
    <n v="151823.73304799999"/>
  </r>
  <r>
    <x v="34"/>
    <x v="2"/>
    <s v="East"/>
    <s v="BMW"/>
    <s v="7-Series"/>
    <n v="7"/>
    <n v="92597.988599999997"/>
    <n v="31910.954072"/>
    <n v="648185.92019999993"/>
    <n v="223376.67850400001"/>
  </r>
  <r>
    <x v="35"/>
    <x v="2"/>
    <s v="East"/>
    <s v="Audi"/>
    <s v="Q5"/>
    <n v="13"/>
    <n v="50361.428599999999"/>
    <n v="14907.942872"/>
    <n v="654698.57180000003"/>
    <n v="193803.25733599998"/>
  </r>
  <r>
    <x v="19"/>
    <x v="2"/>
    <s v="East"/>
    <s v="VW"/>
    <s v="Golf"/>
    <n v="7"/>
    <n v="34622.848599999998"/>
    <n v="12803.881271999999"/>
    <n v="242359.94019999998"/>
    <n v="89627.168903999991"/>
  </r>
  <r>
    <x v="36"/>
    <x v="1"/>
    <s v="East"/>
    <s v="Audi"/>
    <s v="Q5"/>
    <n v="3"/>
    <n v="50361.428599999999"/>
    <n v="14907.942872"/>
    <n v="151084.28580000001"/>
    <n v="44723.828615999999"/>
  </r>
  <r>
    <x v="37"/>
    <x v="1"/>
    <s v="West"/>
    <s v="VW"/>
    <s v="Golf"/>
    <n v="2"/>
    <n v="34622.848599999998"/>
    <n v="12803.881271999999"/>
    <n v="69245.697199999995"/>
    <n v="25607.762543999997"/>
  </r>
  <r>
    <x v="38"/>
    <x v="1"/>
    <s v="North"/>
    <s v="Nissan"/>
    <s v="X-Trail"/>
    <n v="2"/>
    <n v="42620.485999999997"/>
    <n v="18922.652719999998"/>
    <n v="85240.971999999994"/>
    <n v="37845.305439999996"/>
  </r>
  <r>
    <x v="39"/>
    <x v="2"/>
    <s v="South"/>
    <s v="Nissan"/>
    <s v="X-Trail"/>
    <n v="7"/>
    <n v="42620.485999999997"/>
    <n v="18922.652719999998"/>
    <n v="298343.402"/>
    <n v="132458.56903999997"/>
  </r>
  <r>
    <x v="40"/>
    <x v="2"/>
    <s v="North"/>
    <s v="BMW"/>
    <s v="3-Series"/>
    <n v="1"/>
    <n v="45309.106"/>
    <n v="18360.735119999998"/>
    <n v="45309.106"/>
    <n v="18360.735119999998"/>
  </r>
  <r>
    <x v="41"/>
    <x v="2"/>
    <s v="North"/>
    <s v="Toyota"/>
    <s v="Tacoma"/>
    <n v="14"/>
    <n v="63904.6486"/>
    <n v="22430.417271999999"/>
    <n v="894665.08039999998"/>
    <n v="314025.841808"/>
  </r>
  <r>
    <x v="42"/>
    <x v="1"/>
    <s v="South"/>
    <s v="Ford"/>
    <s v="Explorer"/>
    <n v="15"/>
    <n v="75655.326000000001"/>
    <n v="31260.769520000002"/>
    <n v="1134829.8900000001"/>
    <n v="468911.54280000005"/>
  </r>
  <r>
    <x v="43"/>
    <x v="2"/>
    <s v="West"/>
    <s v="BMW"/>
    <s v="3-Series"/>
    <n v="4"/>
    <n v="45309.106"/>
    <n v="18360.735119999998"/>
    <n v="181236.424"/>
    <n v="73442.94047999999"/>
  </r>
  <r>
    <x v="44"/>
    <x v="0"/>
    <s v="South"/>
    <s v="BMW"/>
    <s v="3-Series"/>
    <n v="8"/>
    <n v="45309.106"/>
    <n v="18360.735119999998"/>
    <n v="362472.848"/>
    <n v="146885.88095999998"/>
  </r>
  <r>
    <x v="45"/>
    <x v="2"/>
    <s v="South"/>
    <s v="Ford"/>
    <s v="Explorer"/>
    <n v="1"/>
    <n v="75655.326000000001"/>
    <n v="31260.769520000002"/>
    <n v="75655.326000000001"/>
    <n v="31260.769520000002"/>
  </r>
  <r>
    <x v="46"/>
    <x v="2"/>
    <s v="East"/>
    <s v="VW"/>
    <s v="Golf"/>
    <n v="3"/>
    <n v="34622.848599999998"/>
    <n v="12803.881271999999"/>
    <n v="103868.54579999999"/>
    <n v="38411.643815999996"/>
  </r>
  <r>
    <x v="47"/>
    <x v="2"/>
    <s v="North"/>
    <s v="BMW"/>
    <s v="3-Series"/>
    <n v="9"/>
    <n v="45309.106"/>
    <n v="18360.735119999998"/>
    <n v="407781.95400000003"/>
    <n v="165246.61607999998"/>
  </r>
  <r>
    <x v="12"/>
    <x v="1"/>
    <s v="North"/>
    <s v="BMW"/>
    <s v="5-Series"/>
    <n v="6"/>
    <n v="75900.588600000003"/>
    <n v="25108.306071999999"/>
    <n v="455403.53159999999"/>
    <n v="150649.83643199998"/>
  </r>
  <r>
    <x v="48"/>
    <x v="2"/>
    <s v="West"/>
    <s v="Mercedes"/>
    <s v="E-Class"/>
    <n v="15"/>
    <n v="63635.946000000004"/>
    <n v="30890.691920000001"/>
    <n v="954539.19000000006"/>
    <n v="463360.37880000001"/>
  </r>
  <r>
    <x v="49"/>
    <x v="1"/>
    <s v="East"/>
    <s v="Cevrolet"/>
    <s v="Silverado"/>
    <n v="6"/>
    <n v="55264.708599999998"/>
    <n v="15737.648472000001"/>
    <n v="331588.25159999996"/>
    <n v="94425.890832000005"/>
  </r>
  <r>
    <x v="50"/>
    <x v="1"/>
    <s v="South"/>
    <s v="Audi"/>
    <s v="Q5"/>
    <n v="6"/>
    <n v="50361.428599999999"/>
    <n v="14907.942872"/>
    <n v="302168.57160000002"/>
    <n v="89447.657231999998"/>
  </r>
  <r>
    <x v="51"/>
    <x v="2"/>
    <s v="North"/>
    <s v="Toyota"/>
    <s v="Tacoma"/>
    <n v="1"/>
    <n v="63904.6486"/>
    <n v="22430.417271999999"/>
    <n v="63904.6486"/>
    <n v="22430.417271999999"/>
  </r>
  <r>
    <x v="52"/>
    <x v="0"/>
    <s v="South"/>
    <s v="Audi"/>
    <s v="Q5"/>
    <n v="5"/>
    <n v="50361.428599999999"/>
    <n v="14907.942872"/>
    <n v="251807.14299999998"/>
    <n v="74539.714359999998"/>
  </r>
  <r>
    <x v="53"/>
    <x v="1"/>
    <s v="West"/>
    <s v="VW"/>
    <s v="Golf"/>
    <n v="9"/>
    <n v="34622.848599999998"/>
    <n v="12803.881271999999"/>
    <n v="311605.63740000001"/>
    <n v="115234.93144799999"/>
  </r>
  <r>
    <x v="16"/>
    <x v="0"/>
    <s v="East"/>
    <s v="Mercedes"/>
    <s v="C-Class"/>
    <n v="9"/>
    <n v="53405.168599999997"/>
    <n v="26410.687672"/>
    <n v="480646.51739999995"/>
    <n v="237696.189048"/>
  </r>
  <r>
    <x v="54"/>
    <x v="0"/>
    <s v="South"/>
    <s v="Mercedes"/>
    <s v="C-Class"/>
    <n v="1"/>
    <n v="53405.168599999997"/>
    <n v="26410.687672"/>
    <n v="53405.168599999997"/>
    <n v="26410.687672"/>
  </r>
  <r>
    <x v="55"/>
    <x v="2"/>
    <s v="North"/>
    <s v="Audi"/>
    <s v="Q5"/>
    <n v="9"/>
    <n v="50361.428599999999"/>
    <n v="14907.942872"/>
    <n v="453252.85739999998"/>
    <n v="134171.48584799998"/>
  </r>
  <r>
    <x v="56"/>
    <x v="0"/>
    <s v="East"/>
    <s v="Nissan"/>
    <s v="X-Trail"/>
    <n v="13"/>
    <n v="42620.485999999997"/>
    <n v="18922.652719999998"/>
    <n v="554066.31799999997"/>
    <n v="245994.48535999999"/>
  </r>
  <r>
    <x v="57"/>
    <x v="1"/>
    <s v="North"/>
    <s v="Cevrolet"/>
    <s v="Silverado"/>
    <n v="14"/>
    <n v="55264.708599999998"/>
    <n v="15737.648472000001"/>
    <n v="773705.92039999994"/>
    <n v="220327.07860800001"/>
  </r>
  <r>
    <x v="58"/>
    <x v="1"/>
    <s v="West"/>
    <s v="Nissan"/>
    <s v="X-Trail"/>
    <n v="14"/>
    <n v="42620.485999999997"/>
    <n v="18922.652719999998"/>
    <n v="596686.804"/>
    <n v="264917.13807999995"/>
  </r>
  <r>
    <x v="59"/>
    <x v="1"/>
    <s v="West"/>
    <s v="BMW"/>
    <s v="3-Series"/>
    <n v="9"/>
    <n v="45309.106"/>
    <n v="18360.735119999998"/>
    <n v="407781.95400000003"/>
    <n v="165246.61607999998"/>
  </r>
  <r>
    <x v="12"/>
    <x v="0"/>
    <s v="East"/>
    <s v="Toyota"/>
    <s v="Tacoma"/>
    <n v="9"/>
    <n v="63904.6486"/>
    <n v="22430.417271999999"/>
    <n v="575141.83739999996"/>
    <n v="201873.75544799998"/>
  </r>
  <r>
    <x v="60"/>
    <x v="0"/>
    <s v="East"/>
    <s v="Mercedes"/>
    <s v="C-Class"/>
    <n v="7"/>
    <n v="53405.168599999997"/>
    <n v="26410.687672"/>
    <n v="373836.1802"/>
    <n v="184874.813704"/>
  </r>
  <r>
    <x v="61"/>
    <x v="1"/>
    <s v="South"/>
    <s v="BMW"/>
    <s v="3-Series"/>
    <n v="6"/>
    <n v="45309.106"/>
    <n v="18360.735119999998"/>
    <n v="271854.636"/>
    <n v="110164.41071999999"/>
  </r>
  <r>
    <x v="62"/>
    <x v="1"/>
    <s v="East"/>
    <s v="VW"/>
    <s v="Golf"/>
    <n v="13"/>
    <n v="34622.848599999998"/>
    <n v="12803.881271999999"/>
    <n v="450097.0318"/>
    <n v="166450.45653599998"/>
  </r>
  <r>
    <x v="63"/>
    <x v="2"/>
    <s v="South"/>
    <s v="Toyota"/>
    <s v="Tacoma"/>
    <n v="8"/>
    <n v="63904.6486"/>
    <n v="22430.417271999999"/>
    <n v="511237.1888"/>
    <n v="179443.33817599999"/>
  </r>
  <r>
    <x v="64"/>
    <x v="1"/>
    <s v="North"/>
    <s v="Mercedes"/>
    <s v="C-Class"/>
    <n v="12"/>
    <n v="53405.168599999997"/>
    <n v="26410.687672"/>
    <n v="640862.02319999994"/>
    <n v="316928.252064"/>
  </r>
  <r>
    <x v="65"/>
    <x v="1"/>
    <s v="West"/>
    <s v="Audi"/>
    <s v="Q5"/>
    <n v="5"/>
    <n v="50361.428599999999"/>
    <n v="14907.942872"/>
    <n v="251807.14299999998"/>
    <n v="74539.714359999998"/>
  </r>
  <r>
    <x v="66"/>
    <x v="1"/>
    <s v="North"/>
    <s v="BMW"/>
    <s v="5-Series"/>
    <n v="9"/>
    <n v="75900.588600000003"/>
    <n v="25108.306071999999"/>
    <n v="683105.29740000004"/>
    <n v="225974.754648"/>
  </r>
  <r>
    <x v="14"/>
    <x v="1"/>
    <s v="East"/>
    <s v="Nissan"/>
    <s v="X-Trail"/>
    <n v="11"/>
    <n v="42620.485999999997"/>
    <n v="18922.652719999998"/>
    <n v="468825.34599999996"/>
    <n v="208149.17991999997"/>
  </r>
  <r>
    <x v="67"/>
    <x v="0"/>
    <s v="West"/>
    <s v="BMW"/>
    <s v="3-Series"/>
    <n v="15"/>
    <n v="45309.106"/>
    <n v="18360.735119999998"/>
    <n v="679636.59"/>
    <n v="275411.02679999999"/>
  </r>
  <r>
    <x v="68"/>
    <x v="0"/>
    <s v="East"/>
    <s v="Mercedes"/>
    <s v="C-Class"/>
    <n v="6"/>
    <n v="53405.168599999997"/>
    <n v="26410.687672"/>
    <n v="320431.01159999997"/>
    <n v="158464.126032"/>
  </r>
  <r>
    <x v="69"/>
    <x v="2"/>
    <s v="South"/>
    <s v="Audi"/>
    <s v="Q5"/>
    <n v="9"/>
    <n v="50361.428599999999"/>
    <n v="14907.942872"/>
    <n v="453252.85739999998"/>
    <n v="134171.48584799998"/>
  </r>
  <r>
    <x v="70"/>
    <x v="1"/>
    <s v="West"/>
    <s v="BMW"/>
    <s v="5-Series"/>
    <n v="12"/>
    <n v="75900.588600000003"/>
    <n v="25108.306071999999"/>
    <n v="910807.06319999998"/>
    <n v="301299.67286399996"/>
  </r>
  <r>
    <x v="71"/>
    <x v="2"/>
    <s v="East"/>
    <s v="VW"/>
    <s v="Golf"/>
    <n v="7"/>
    <n v="34622.848599999998"/>
    <n v="12803.881271999999"/>
    <n v="242359.94019999998"/>
    <n v="89627.168903999991"/>
  </r>
  <r>
    <x v="72"/>
    <x v="0"/>
    <s v="South"/>
    <s v="VW"/>
    <s v="Tiguan"/>
    <n v="12"/>
    <n v="32440.9686"/>
    <n v="16869.303671999998"/>
    <n v="389291.62320000003"/>
    <n v="202431.64406399999"/>
  </r>
  <r>
    <x v="73"/>
    <x v="0"/>
    <s v="East"/>
    <s v="BMW"/>
    <s v="7-Series"/>
    <n v="13"/>
    <n v="92597.988599999997"/>
    <n v="31910.954072"/>
    <n v="1203773.8518000001"/>
    <n v="414842.40293600003"/>
  </r>
  <r>
    <x v="74"/>
    <x v="2"/>
    <s v="West"/>
    <s v="Mercedes"/>
    <s v="C-Class"/>
    <n v="12"/>
    <n v="53405.168599999997"/>
    <n v="26410.687672"/>
    <n v="640862.02319999994"/>
    <n v="316928.252064"/>
  </r>
  <r>
    <x v="75"/>
    <x v="2"/>
    <s v="West"/>
    <s v="Mercedes"/>
    <s v="E-Class"/>
    <n v="7"/>
    <n v="63635.946000000004"/>
    <n v="30890.691920000001"/>
    <n v="445451.62200000003"/>
    <n v="216234.84344"/>
  </r>
  <r>
    <x v="76"/>
    <x v="0"/>
    <s v="East"/>
    <s v="Mercedes"/>
    <s v="C-Class"/>
    <n v="10"/>
    <n v="53405.168599999997"/>
    <n v="26410.687672"/>
    <n v="534051.68599999999"/>
    <n v="264106.87672"/>
  </r>
  <r>
    <x v="77"/>
    <x v="2"/>
    <s v="West"/>
    <s v="VW"/>
    <s v="Tiguan"/>
    <n v="13"/>
    <n v="32440.9686"/>
    <n v="16869.303671999998"/>
    <n v="421732.59179999999"/>
    <n v="219300.94773599997"/>
  </r>
  <r>
    <x v="78"/>
    <x v="0"/>
    <s v="South"/>
    <s v="BMW"/>
    <s v="3-Series"/>
    <n v="8"/>
    <n v="45309.106"/>
    <n v="18360.735119999998"/>
    <n v="362472.848"/>
    <n v="146885.88095999998"/>
  </r>
  <r>
    <x v="79"/>
    <x v="2"/>
    <s v="South"/>
    <s v="Ford"/>
    <s v="Explorer"/>
    <n v="8"/>
    <n v="75655.326000000001"/>
    <n v="31260.769520000002"/>
    <n v="605242.60800000001"/>
    <n v="250086.15616000001"/>
  </r>
  <r>
    <x v="80"/>
    <x v="1"/>
    <s v="North"/>
    <s v="Nissan"/>
    <s v="X-Trail"/>
    <n v="7"/>
    <n v="42620.485999999997"/>
    <n v="18922.652719999998"/>
    <n v="298343.402"/>
    <n v="132458.56903999997"/>
  </r>
  <r>
    <x v="81"/>
    <x v="2"/>
    <s v="West"/>
    <s v="Honda"/>
    <s v="HR-V"/>
    <n v="8"/>
    <n v="39101.326000000001"/>
    <n v="13212.68952"/>
    <n v="312810.60800000001"/>
    <n v="105701.51616"/>
  </r>
  <r>
    <x v="75"/>
    <x v="1"/>
    <s v="North"/>
    <s v="BMW"/>
    <s v="5-Series"/>
    <n v="7"/>
    <n v="75900.588600000003"/>
    <n v="25108.306071999999"/>
    <n v="531304.1202"/>
    <n v="175758.14250399999"/>
  </r>
  <r>
    <x v="82"/>
    <x v="1"/>
    <s v="West"/>
    <s v="VW"/>
    <s v="Golf"/>
    <n v="9"/>
    <n v="34622.848599999998"/>
    <n v="12803.881271999999"/>
    <n v="311605.63740000001"/>
    <n v="115234.93144799999"/>
  </r>
  <r>
    <x v="83"/>
    <x v="2"/>
    <s v="North"/>
    <s v="VW"/>
    <s v="Golf"/>
    <n v="7"/>
    <n v="34622.848599999998"/>
    <n v="12803.881271999999"/>
    <n v="242359.94019999998"/>
    <n v="89627.168903999991"/>
  </r>
  <r>
    <x v="7"/>
    <x v="1"/>
    <s v="West"/>
    <s v="BMW"/>
    <s v="7-Series"/>
    <n v="12"/>
    <n v="92597.988599999997"/>
    <n v="31910.954072"/>
    <n v="1111175.8632"/>
    <n v="382931.44886400003"/>
  </r>
  <r>
    <x v="70"/>
    <x v="0"/>
    <s v="South"/>
    <s v="VW"/>
    <s v="Tiguan"/>
    <n v="10"/>
    <n v="32440.9686"/>
    <n v="16869.303671999998"/>
    <n v="324409.68599999999"/>
    <n v="168693.03671999997"/>
  </r>
  <r>
    <x v="2"/>
    <x v="0"/>
    <s v="East"/>
    <s v="Nissan"/>
    <s v="X-Trail"/>
    <n v="10"/>
    <n v="42620.485999999997"/>
    <n v="18922.652719999998"/>
    <n v="426204.86"/>
    <n v="189226.52719999998"/>
  </r>
  <r>
    <x v="63"/>
    <x v="0"/>
    <s v="East"/>
    <s v="VW"/>
    <s v="Tiguan"/>
    <n v="2"/>
    <n v="32440.9686"/>
    <n v="16869.303671999998"/>
    <n v="64881.9372"/>
    <n v="33738.607343999996"/>
  </r>
  <r>
    <x v="84"/>
    <x v="1"/>
    <s v="West"/>
    <s v="BMW"/>
    <s v="7-Series"/>
    <n v="9"/>
    <n v="92597.988599999997"/>
    <n v="31910.954072"/>
    <n v="833381.89740000002"/>
    <n v="287198.586648"/>
  </r>
  <r>
    <x v="85"/>
    <x v="1"/>
    <s v="North"/>
    <s v="Cevrolet"/>
    <s v="Silverado"/>
    <n v="2"/>
    <n v="55264.708599999998"/>
    <n v="15737.648472000001"/>
    <n v="110529.4172"/>
    <n v="31475.296944000002"/>
  </r>
  <r>
    <x v="86"/>
    <x v="2"/>
    <s v="East"/>
    <s v="BMW"/>
    <s v="5-Series"/>
    <n v="1"/>
    <n v="75900.588600000003"/>
    <n v="25108.306071999999"/>
    <n v="75900.588600000003"/>
    <n v="25108.306071999999"/>
  </r>
  <r>
    <x v="87"/>
    <x v="0"/>
    <s v="East"/>
    <s v="Ford"/>
    <s v="Explorer"/>
    <n v="15"/>
    <n v="75655.326000000001"/>
    <n v="31260.769520000002"/>
    <n v="1134829.8900000001"/>
    <n v="468911.54280000005"/>
  </r>
  <r>
    <x v="88"/>
    <x v="2"/>
    <s v="North"/>
    <s v="Ford"/>
    <s v="Explorer"/>
    <n v="15"/>
    <n v="75655.326000000001"/>
    <n v="31260.769520000002"/>
    <n v="1134829.8900000001"/>
    <n v="468911.54280000005"/>
  </r>
  <r>
    <x v="1"/>
    <x v="2"/>
    <s v="North"/>
    <s v="VW"/>
    <s v="Golf"/>
    <n v="6"/>
    <n v="34622.848599999998"/>
    <n v="12803.881271999999"/>
    <n v="207737.09159999999"/>
    <n v="76823.287631999992"/>
  </r>
  <r>
    <x v="89"/>
    <x v="1"/>
    <s v="South"/>
    <s v="Mercedes"/>
    <s v="E-Class"/>
    <n v="3"/>
    <n v="63635.946000000004"/>
    <n v="30890.691920000001"/>
    <n v="190907.83800000002"/>
    <n v="92672.075760000007"/>
  </r>
  <r>
    <x v="90"/>
    <x v="0"/>
    <s v="North"/>
    <s v="Toyota"/>
    <s v="Tacoma"/>
    <n v="13"/>
    <n v="63904.6486"/>
    <n v="22430.417271999999"/>
    <n v="830760.43180000002"/>
    <n v="291595.42453600001"/>
  </r>
  <r>
    <x v="91"/>
    <x v="1"/>
    <s v="West"/>
    <s v="Mercedes"/>
    <s v="C-Class"/>
    <n v="10"/>
    <n v="53405.168599999997"/>
    <n v="26410.687672"/>
    <n v="534051.68599999999"/>
    <n v="264106.87672"/>
  </r>
  <r>
    <x v="20"/>
    <x v="2"/>
    <s v="South"/>
    <s v="BMW"/>
    <s v="5-Series"/>
    <n v="15"/>
    <n v="75900.588600000003"/>
    <n v="25108.306071999999"/>
    <n v="1138508.8290000001"/>
    <n v="376624.59107999998"/>
  </r>
  <r>
    <x v="92"/>
    <x v="1"/>
    <s v="West"/>
    <s v="BMW"/>
    <s v="3-Series"/>
    <n v="13"/>
    <n v="45309.106"/>
    <n v="18360.735119999998"/>
    <n v="589018.37800000003"/>
    <n v="238689.55655999997"/>
  </r>
  <r>
    <x v="93"/>
    <x v="1"/>
    <s v="West"/>
    <s v="Nissan"/>
    <s v="X-Trail"/>
    <n v="2"/>
    <n v="42620.485999999997"/>
    <n v="18922.652719999998"/>
    <n v="85240.971999999994"/>
    <n v="37845.305439999996"/>
  </r>
  <r>
    <x v="94"/>
    <x v="2"/>
    <s v="West"/>
    <s v="Honda"/>
    <s v="HR-V"/>
    <n v="11"/>
    <n v="39101.326000000001"/>
    <n v="13212.68952"/>
    <n v="430114.58600000001"/>
    <n v="145339.58471999998"/>
  </r>
  <r>
    <x v="95"/>
    <x v="0"/>
    <s v="West"/>
    <s v="Mercedes"/>
    <s v="C-Class"/>
    <n v="2"/>
    <n v="53405.168599999997"/>
    <n v="26410.687672"/>
    <n v="106810.33719999999"/>
    <n v="52821.375344"/>
  </r>
  <r>
    <x v="96"/>
    <x v="2"/>
    <s v="North"/>
    <s v="Cevrolet"/>
    <s v="Silverado"/>
    <n v="9"/>
    <n v="55264.708599999998"/>
    <n v="15737.648472000001"/>
    <n v="497382.3774"/>
    <n v="141638.83624800001"/>
  </r>
  <r>
    <x v="97"/>
    <x v="2"/>
    <s v="West"/>
    <s v="BMW"/>
    <s v="3-Series"/>
    <n v="8"/>
    <n v="45309.106"/>
    <n v="18360.735119999998"/>
    <n v="362472.848"/>
    <n v="146885.88095999998"/>
  </r>
  <r>
    <x v="98"/>
    <x v="1"/>
    <s v="South"/>
    <s v="BMW"/>
    <s v="7-Series"/>
    <n v="11"/>
    <n v="92597.988599999997"/>
    <n v="31910.954072"/>
    <n v="1018577.8746"/>
    <n v="351020.49479199998"/>
  </r>
  <r>
    <x v="99"/>
    <x v="1"/>
    <s v="East"/>
    <s v="Cevrolet"/>
    <s v="Silverado"/>
    <n v="7"/>
    <n v="55264.708599999998"/>
    <n v="15737.648472000001"/>
    <n v="386852.96019999997"/>
    <n v="110163.53930400001"/>
  </r>
  <r>
    <x v="48"/>
    <x v="2"/>
    <s v="West"/>
    <s v="Honda"/>
    <s v="HR-V"/>
    <n v="11"/>
    <n v="39101.326000000001"/>
    <n v="13212.68952"/>
    <n v="430114.58600000001"/>
    <n v="145339.58471999998"/>
  </r>
  <r>
    <x v="100"/>
    <x v="2"/>
    <s v="South"/>
    <s v="VW"/>
    <s v="Golf"/>
    <n v="7"/>
    <n v="34622.848599999998"/>
    <n v="12803.881271999999"/>
    <n v="242359.94019999998"/>
    <n v="89627.168903999991"/>
  </r>
  <r>
    <x v="101"/>
    <x v="2"/>
    <s v="North"/>
    <s v="Audi"/>
    <s v="Q5"/>
    <n v="4"/>
    <n v="50361.428599999999"/>
    <n v="14907.942872"/>
    <n v="201445.7144"/>
    <n v="59631.771487999998"/>
  </r>
  <r>
    <x v="9"/>
    <x v="2"/>
    <s v="South"/>
    <s v="BMW"/>
    <s v="7-Series"/>
    <n v="5"/>
    <n v="92597.988599999997"/>
    <n v="31910.954072"/>
    <n v="462989.94299999997"/>
    <n v="159554.77035999999"/>
  </r>
  <r>
    <x v="102"/>
    <x v="1"/>
    <s v="South"/>
    <s v="VW"/>
    <s v="Tiguan"/>
    <n v="14"/>
    <n v="32440.9686"/>
    <n v="16869.303671999998"/>
    <n v="454173.56040000002"/>
    <n v="236170.25140799998"/>
  </r>
  <r>
    <x v="103"/>
    <x v="1"/>
    <s v="North"/>
    <s v="Audi"/>
    <s v="Q5"/>
    <n v="8"/>
    <n v="50361.428599999999"/>
    <n v="14907.942872"/>
    <n v="402891.42879999999"/>
    <n v="119263.542976"/>
  </r>
  <r>
    <x v="104"/>
    <x v="0"/>
    <s v="West"/>
    <s v="BMW"/>
    <s v="5-Series"/>
    <n v="15"/>
    <n v="75900.588600000003"/>
    <n v="25108.306071999999"/>
    <n v="1138508.8290000001"/>
    <n v="376624.59107999998"/>
  </r>
  <r>
    <x v="105"/>
    <x v="1"/>
    <s v="South"/>
    <s v="VW"/>
    <s v="Tiguan"/>
    <n v="2"/>
    <n v="32440.9686"/>
    <n v="16869.303671999998"/>
    <n v="64881.9372"/>
    <n v="33738.607343999996"/>
  </r>
  <r>
    <x v="106"/>
    <x v="0"/>
    <s v="East"/>
    <s v="Mercedes"/>
    <s v="E-Class"/>
    <n v="14"/>
    <n v="63635.946000000004"/>
    <n v="30890.691920000001"/>
    <n v="890903.24400000006"/>
    <n v="432469.68687999999"/>
  </r>
  <r>
    <x v="107"/>
    <x v="2"/>
    <s v="West"/>
    <s v="Mercedes"/>
    <s v="C-Class"/>
    <n v="1"/>
    <n v="53405.168599999997"/>
    <n v="26410.687672"/>
    <n v="53405.168599999997"/>
    <n v="26410.687672"/>
  </r>
  <r>
    <x v="108"/>
    <x v="2"/>
    <s v="North"/>
    <s v="VW"/>
    <s v="Tiguan"/>
    <n v="2"/>
    <n v="32440.9686"/>
    <n v="16869.303671999998"/>
    <n v="64881.9372"/>
    <n v="33738.607343999996"/>
  </r>
  <r>
    <x v="109"/>
    <x v="1"/>
    <s v="East"/>
    <s v="BMW"/>
    <s v="3-Series"/>
    <n v="8"/>
    <n v="45309.106"/>
    <n v="18360.735119999998"/>
    <n v="362472.848"/>
    <n v="146885.88095999998"/>
  </r>
  <r>
    <x v="98"/>
    <x v="2"/>
    <s v="North"/>
    <s v="BMW"/>
    <s v="5-Series"/>
    <n v="15"/>
    <n v="75900.588600000003"/>
    <n v="25108.306071999999"/>
    <n v="1138508.8290000001"/>
    <n v="376624.59107999998"/>
  </r>
  <r>
    <x v="4"/>
    <x v="2"/>
    <s v="South"/>
    <s v="Audi"/>
    <s v="Q5"/>
    <n v="7"/>
    <n v="50361.428599999999"/>
    <n v="14907.942872"/>
    <n v="352530.00020000001"/>
    <n v="104355.600104"/>
  </r>
  <r>
    <x v="110"/>
    <x v="1"/>
    <s v="West"/>
    <s v="VW"/>
    <s v="Tiguan"/>
    <n v="9"/>
    <n v="32440.9686"/>
    <n v="16869.303671999998"/>
    <n v="291968.71740000002"/>
    <n v="151823.73304799999"/>
  </r>
  <r>
    <x v="111"/>
    <x v="1"/>
    <s v="North"/>
    <s v="Mercedes"/>
    <s v="E-Class"/>
    <n v="1"/>
    <n v="63635.946000000004"/>
    <n v="30890.691920000001"/>
    <n v="63635.946000000004"/>
    <n v="30890.691920000001"/>
  </r>
  <r>
    <x v="112"/>
    <x v="0"/>
    <s v="South"/>
    <s v="VW"/>
    <s v="Golf"/>
    <n v="9"/>
    <n v="34622.848599999998"/>
    <n v="12803.881271999999"/>
    <n v="311605.63740000001"/>
    <n v="115234.93144799999"/>
  </r>
  <r>
    <x v="28"/>
    <x v="1"/>
    <s v="North"/>
    <s v="VW"/>
    <s v="Tiguan"/>
    <n v="3"/>
    <n v="32440.9686"/>
    <n v="16869.303671999998"/>
    <n v="97322.905800000008"/>
    <n v="50607.911015999998"/>
  </r>
  <r>
    <x v="64"/>
    <x v="2"/>
    <s v="West"/>
    <s v="VW"/>
    <s v="Tiguan"/>
    <n v="1"/>
    <n v="32440.9686"/>
    <n v="16869.303671999998"/>
    <n v="32440.9686"/>
    <n v="16869.303671999998"/>
  </r>
  <r>
    <x v="113"/>
    <x v="2"/>
    <s v="North"/>
    <s v="Ford"/>
    <s v="Explorer"/>
    <n v="10"/>
    <n v="75655.326000000001"/>
    <n v="31260.769520000002"/>
    <n v="756553.26"/>
    <n v="312607.69520000002"/>
  </r>
  <r>
    <x v="114"/>
    <x v="1"/>
    <s v="North"/>
    <s v="BMW"/>
    <s v="3-Series"/>
    <n v="6"/>
    <n v="45309.106"/>
    <n v="18360.735119999998"/>
    <n v="271854.636"/>
    <n v="110164.41071999999"/>
  </r>
  <r>
    <x v="34"/>
    <x v="1"/>
    <s v="North"/>
    <s v="Audi"/>
    <s v="Q5"/>
    <n v="5"/>
    <n v="50361.428599999999"/>
    <n v="14907.942872"/>
    <n v="251807.14299999998"/>
    <n v="74539.714359999998"/>
  </r>
  <r>
    <x v="115"/>
    <x v="1"/>
    <s v="North"/>
    <s v="BMW"/>
    <s v="5-Series"/>
    <n v="9"/>
    <n v="75900.588600000003"/>
    <n v="25108.306071999999"/>
    <n v="683105.29740000004"/>
    <n v="225974.754648"/>
  </r>
  <r>
    <x v="116"/>
    <x v="1"/>
    <s v="South"/>
    <s v="BMW"/>
    <s v="3-Series"/>
    <n v="2"/>
    <n v="45309.106"/>
    <n v="18360.735119999998"/>
    <n v="90618.212"/>
    <n v="36721.470239999995"/>
  </r>
  <r>
    <x v="117"/>
    <x v="0"/>
    <s v="West"/>
    <s v="Audi"/>
    <s v="Q5"/>
    <n v="6"/>
    <n v="50361.428599999999"/>
    <n v="14907.942872"/>
    <n v="302168.57160000002"/>
    <n v="89447.657231999998"/>
  </r>
  <r>
    <x v="118"/>
    <x v="0"/>
    <s v="South"/>
    <s v="Audi"/>
    <s v="Q5"/>
    <n v="8"/>
    <n v="50361.428599999999"/>
    <n v="14907.942872"/>
    <n v="402891.42879999999"/>
    <n v="119263.542976"/>
  </r>
  <r>
    <x v="119"/>
    <x v="2"/>
    <s v="South"/>
    <s v="Ford"/>
    <s v="Explorer"/>
    <n v="11"/>
    <n v="75655.326000000001"/>
    <n v="31260.769520000002"/>
    <n v="832208.58600000001"/>
    <n v="343868.46472000005"/>
  </r>
  <r>
    <x v="120"/>
    <x v="2"/>
    <s v="North"/>
    <s v="BMW"/>
    <s v="3-Series"/>
    <n v="3"/>
    <n v="45309.106"/>
    <n v="18360.735119999998"/>
    <n v="135927.318"/>
    <n v="55082.205359999993"/>
  </r>
  <r>
    <x v="121"/>
    <x v="1"/>
    <s v="West"/>
    <s v="BMW"/>
    <s v="5-Series"/>
    <n v="7"/>
    <n v="75900.588600000003"/>
    <n v="25108.306071999999"/>
    <n v="531304.1202"/>
    <n v="175758.14250399999"/>
  </r>
  <r>
    <x v="12"/>
    <x v="2"/>
    <s v="East"/>
    <s v="BMW"/>
    <s v="7-Series"/>
    <n v="10"/>
    <n v="92597.988599999997"/>
    <n v="31910.954072"/>
    <n v="925979.88599999994"/>
    <n v="319109.54071999999"/>
  </r>
  <r>
    <x v="97"/>
    <x v="2"/>
    <s v="North"/>
    <s v="BMW"/>
    <s v="3-Series"/>
    <n v="5"/>
    <n v="45309.106"/>
    <n v="18360.735119999998"/>
    <n v="226545.53"/>
    <n v="91803.675599999988"/>
  </r>
  <r>
    <x v="77"/>
    <x v="1"/>
    <s v="West"/>
    <s v="Cevrolet"/>
    <s v="Silverado"/>
    <n v="10"/>
    <n v="55264.708599999998"/>
    <n v="15737.648472000001"/>
    <n v="552647.08600000001"/>
    <n v="157376.48472000001"/>
  </r>
  <r>
    <x v="99"/>
    <x v="1"/>
    <s v="South"/>
    <s v="Audi"/>
    <s v="Q5"/>
    <n v="8"/>
    <n v="50361.428599999999"/>
    <n v="14907.942872"/>
    <n v="402891.42879999999"/>
    <n v="119263.542976"/>
  </r>
  <r>
    <x v="122"/>
    <x v="1"/>
    <s v="East"/>
    <s v="Mercedes"/>
    <s v="C-Class"/>
    <n v="4"/>
    <n v="53405.168599999997"/>
    <n v="26410.687672"/>
    <n v="213620.67439999999"/>
    <n v="105642.750688"/>
  </r>
  <r>
    <x v="57"/>
    <x v="0"/>
    <s v="West"/>
    <s v="Audi"/>
    <s v="Q5"/>
    <n v="12"/>
    <n v="50361.428599999999"/>
    <n v="14907.942872"/>
    <n v="604337.14320000005"/>
    <n v="178895.314464"/>
  </r>
  <r>
    <x v="123"/>
    <x v="2"/>
    <s v="North"/>
    <s v="Toyota"/>
    <s v="Tacoma"/>
    <n v="12"/>
    <n v="63904.6486"/>
    <n v="22430.417271999999"/>
    <n v="766855.78319999995"/>
    <n v="269165.00726400001"/>
  </r>
  <r>
    <x v="124"/>
    <x v="2"/>
    <s v="East"/>
    <s v="Toyota"/>
    <s v="Tacoma"/>
    <n v="13"/>
    <n v="63904.6486"/>
    <n v="22430.417271999999"/>
    <n v="830760.43180000002"/>
    <n v="291595.42453600001"/>
  </r>
  <r>
    <x v="125"/>
    <x v="0"/>
    <s v="South"/>
    <s v="Audi"/>
    <s v="Q5"/>
    <n v="4"/>
    <n v="50361.428599999999"/>
    <n v="14907.942872"/>
    <n v="201445.7144"/>
    <n v="59631.771487999998"/>
  </r>
  <r>
    <x v="87"/>
    <x v="2"/>
    <s v="North"/>
    <s v="VW"/>
    <s v="Golf"/>
    <n v="5"/>
    <n v="34622.848599999998"/>
    <n v="12803.881271999999"/>
    <n v="173114.24299999999"/>
    <n v="64019.406359999994"/>
  </r>
  <r>
    <x v="126"/>
    <x v="0"/>
    <s v="West"/>
    <s v="BMW"/>
    <s v="3-Series"/>
    <n v="14"/>
    <n v="45309.106"/>
    <n v="18360.735119999998"/>
    <n v="634327.48399999994"/>
    <n v="257050.29167999997"/>
  </r>
  <r>
    <x v="75"/>
    <x v="2"/>
    <s v="West"/>
    <s v="Nissan"/>
    <s v="X-Trail"/>
    <n v="5"/>
    <n v="42620.485999999997"/>
    <n v="18922.652719999998"/>
    <n v="213102.43"/>
    <n v="94613.263599999991"/>
  </r>
  <r>
    <x v="127"/>
    <x v="2"/>
    <s v="East"/>
    <s v="VW"/>
    <s v="Golf"/>
    <n v="7"/>
    <n v="34622.848599999998"/>
    <n v="12803.881271999999"/>
    <n v="242359.94019999998"/>
    <n v="89627.168903999991"/>
  </r>
  <r>
    <x v="128"/>
    <x v="2"/>
    <s v="North"/>
    <s v="BMW"/>
    <s v="3-Series"/>
    <n v="4"/>
    <n v="45309.106"/>
    <n v="18360.735119999998"/>
    <n v="181236.424"/>
    <n v="73442.94047999999"/>
  </r>
  <r>
    <x v="129"/>
    <x v="1"/>
    <s v="East"/>
    <s v="BMW"/>
    <s v="5-Series"/>
    <n v="11"/>
    <n v="75900.588600000003"/>
    <n v="25108.306071999999"/>
    <n v="834906.47460000007"/>
    <n v="276191.36679200002"/>
  </r>
  <r>
    <x v="130"/>
    <x v="0"/>
    <s v="East"/>
    <s v="VW"/>
    <s v="Tiguan"/>
    <n v="8"/>
    <n v="32440.9686"/>
    <n v="16869.303671999998"/>
    <n v="259527.7488"/>
    <n v="134954.42937599999"/>
  </r>
  <r>
    <x v="131"/>
    <x v="2"/>
    <s v="East"/>
    <s v="VW"/>
    <s v="Golf"/>
    <n v="3"/>
    <n v="34622.848599999998"/>
    <n v="12803.881271999999"/>
    <n v="103868.54579999999"/>
    <n v="38411.643815999996"/>
  </r>
  <r>
    <x v="132"/>
    <x v="1"/>
    <s v="East"/>
    <s v="BMW"/>
    <s v="5-Series"/>
    <n v="7"/>
    <n v="75900.588600000003"/>
    <n v="25108.306071999999"/>
    <n v="531304.1202"/>
    <n v="175758.14250399999"/>
  </r>
  <r>
    <x v="86"/>
    <x v="2"/>
    <s v="West"/>
    <s v="VW"/>
    <s v="Tiguan"/>
    <n v="3"/>
    <n v="32440.9686"/>
    <n v="16869.303671999998"/>
    <n v="97322.905800000008"/>
    <n v="50607.911015999998"/>
  </r>
  <r>
    <x v="133"/>
    <x v="2"/>
    <s v="North"/>
    <s v="VW"/>
    <s v="Tiguan"/>
    <n v="8"/>
    <n v="32440.9686"/>
    <n v="16869.303671999998"/>
    <n v="259527.7488"/>
    <n v="134954.42937599999"/>
  </r>
  <r>
    <x v="134"/>
    <x v="0"/>
    <s v="West"/>
    <s v="Ford"/>
    <s v="Explorer"/>
    <n v="1"/>
    <n v="75655.326000000001"/>
    <n v="31260.769520000002"/>
    <n v="75655.326000000001"/>
    <n v="31260.769520000002"/>
  </r>
  <r>
    <x v="135"/>
    <x v="0"/>
    <s v="East"/>
    <s v="Ford"/>
    <s v="Explorer"/>
    <n v="12"/>
    <n v="75655.326000000001"/>
    <n v="31260.769520000002"/>
    <n v="907863.91200000001"/>
    <n v="375129.23424000002"/>
  </r>
  <r>
    <x v="91"/>
    <x v="2"/>
    <s v="North"/>
    <s v="Audi"/>
    <s v="Q5"/>
    <n v="1"/>
    <n v="50361.428599999999"/>
    <n v="14907.942872"/>
    <n v="50361.428599999999"/>
    <n v="14907.942872"/>
  </r>
  <r>
    <x v="31"/>
    <x v="1"/>
    <s v="South"/>
    <s v="Mercedes"/>
    <s v="E-Class"/>
    <n v="5"/>
    <n v="63635.946000000004"/>
    <n v="30890.691920000001"/>
    <n v="318179.73000000004"/>
    <n v="154453.4596"/>
  </r>
  <r>
    <x v="136"/>
    <x v="2"/>
    <s v="South"/>
    <s v="Nissan"/>
    <s v="X-Trail"/>
    <n v="14"/>
    <n v="42620.485999999997"/>
    <n v="18922.652719999998"/>
    <n v="596686.804"/>
    <n v="264917.13807999995"/>
  </r>
  <r>
    <x v="90"/>
    <x v="1"/>
    <s v="North"/>
    <s v="Audi"/>
    <s v="Q5"/>
    <n v="7"/>
    <n v="50361.428599999999"/>
    <n v="14907.942872"/>
    <n v="352530.00020000001"/>
    <n v="104355.600104"/>
  </r>
  <r>
    <x v="7"/>
    <x v="2"/>
    <s v="East"/>
    <s v="VW"/>
    <s v="Golf"/>
    <n v="11"/>
    <n v="34622.848599999998"/>
    <n v="12803.881271999999"/>
    <n v="380851.33459999994"/>
    <n v="140842.69399199999"/>
  </r>
  <r>
    <x v="137"/>
    <x v="1"/>
    <s v="South"/>
    <s v="Mercedes"/>
    <s v="C-Class"/>
    <n v="9"/>
    <n v="53405.168599999997"/>
    <n v="26410.687672"/>
    <n v="480646.51739999995"/>
    <n v="237696.189048"/>
  </r>
  <r>
    <x v="138"/>
    <x v="1"/>
    <s v="South"/>
    <s v="BMW"/>
    <s v="7-Series"/>
    <n v="11"/>
    <n v="92597.988599999997"/>
    <n v="31910.954072"/>
    <n v="1018577.8746"/>
    <n v="351020.49479199998"/>
  </r>
  <r>
    <x v="84"/>
    <x v="1"/>
    <s v="East"/>
    <s v="BMW"/>
    <s v="3-Series"/>
    <n v="7"/>
    <n v="45309.106"/>
    <n v="18360.735119999998"/>
    <n v="317163.74199999997"/>
    <n v="128525.14583999998"/>
  </r>
  <r>
    <x v="20"/>
    <x v="1"/>
    <s v="East"/>
    <s v="VW"/>
    <s v="Golf"/>
    <n v="6"/>
    <n v="34622.848599999998"/>
    <n v="12803.881271999999"/>
    <n v="207737.09159999999"/>
    <n v="76823.287631999992"/>
  </r>
  <r>
    <x v="57"/>
    <x v="1"/>
    <s v="North"/>
    <s v="Mercedes"/>
    <s v="C-Class"/>
    <n v="8"/>
    <n v="53405.168599999997"/>
    <n v="26410.687672"/>
    <n v="427241.34879999998"/>
    <n v="211285.501376"/>
  </r>
  <r>
    <x v="101"/>
    <x v="0"/>
    <s v="East"/>
    <s v="Audi"/>
    <s v="Q5"/>
    <n v="4"/>
    <n v="50361.428599999999"/>
    <n v="14907.942872"/>
    <n v="201445.7144"/>
    <n v="59631.771487999998"/>
  </r>
  <r>
    <x v="139"/>
    <x v="0"/>
    <s v="East"/>
    <s v="Toyota"/>
    <s v="Tacoma"/>
    <n v="2"/>
    <n v="63904.6486"/>
    <n v="22430.417271999999"/>
    <n v="127809.2972"/>
    <n v="44860.834543999998"/>
  </r>
  <r>
    <x v="140"/>
    <x v="2"/>
    <s v="South"/>
    <s v="Toyota"/>
    <s v="Tacoma"/>
    <n v="9"/>
    <n v="63904.6486"/>
    <n v="22430.417271999999"/>
    <n v="575141.83739999996"/>
    <n v="201873.75544799998"/>
  </r>
  <r>
    <x v="141"/>
    <x v="2"/>
    <s v="East"/>
    <s v="Toyota"/>
    <s v="Tacoma"/>
    <n v="5"/>
    <n v="63904.6486"/>
    <n v="22430.417271999999"/>
    <n v="319523.24300000002"/>
    <n v="112152.08635999999"/>
  </r>
  <r>
    <x v="26"/>
    <x v="2"/>
    <s v="East"/>
    <s v="VW"/>
    <s v="Golf"/>
    <n v="13"/>
    <n v="34622.848599999998"/>
    <n v="12803.881271999999"/>
    <n v="450097.0318"/>
    <n v="166450.45653599998"/>
  </r>
  <r>
    <x v="142"/>
    <x v="0"/>
    <s v="South"/>
    <s v="VW"/>
    <s v="Tiguan"/>
    <n v="5"/>
    <n v="32440.9686"/>
    <n v="16869.303671999998"/>
    <n v="162204.84299999999"/>
    <n v="84346.518359999987"/>
  </r>
  <r>
    <x v="143"/>
    <x v="1"/>
    <s v="South"/>
    <s v="VW"/>
    <s v="Tiguan"/>
    <n v="6"/>
    <n v="32440.9686"/>
    <n v="16869.303671999998"/>
    <n v="194645.81160000002"/>
    <n v="101215.822032"/>
  </r>
  <r>
    <x v="73"/>
    <x v="2"/>
    <s v="North"/>
    <s v="Cevrolet"/>
    <s v="Silverado"/>
    <n v="5"/>
    <n v="55264.708599999998"/>
    <n v="15737.648472000001"/>
    <n v="276323.54300000001"/>
    <n v="78688.242360000004"/>
  </r>
  <r>
    <x v="144"/>
    <x v="0"/>
    <s v="East"/>
    <s v="Ford"/>
    <s v="Explorer"/>
    <n v="12"/>
    <n v="75655.326000000001"/>
    <n v="31260.769520000002"/>
    <n v="907863.91200000001"/>
    <n v="375129.23424000002"/>
  </r>
  <r>
    <x v="145"/>
    <x v="0"/>
    <s v="East"/>
    <s v="Ford"/>
    <s v="Explorer"/>
    <n v="6"/>
    <n v="75655.326000000001"/>
    <n v="31260.769520000002"/>
    <n v="453931.95600000001"/>
    <n v="187564.61712000001"/>
  </r>
  <r>
    <x v="61"/>
    <x v="1"/>
    <s v="West"/>
    <s v="VW"/>
    <s v="Tiguan"/>
    <n v="2"/>
    <n v="32440.9686"/>
    <n v="16869.303671999998"/>
    <n v="64881.9372"/>
    <n v="33738.607343999996"/>
  </r>
  <r>
    <x v="146"/>
    <x v="1"/>
    <s v="South"/>
    <s v="Audi"/>
    <s v="Q5"/>
    <n v="14"/>
    <n v="50361.428599999999"/>
    <n v="14907.942872"/>
    <n v="705060.00040000002"/>
    <n v="208711.20020799999"/>
  </r>
  <r>
    <x v="22"/>
    <x v="2"/>
    <s v="West"/>
    <s v="VW"/>
    <s v="Tiguan"/>
    <n v="10"/>
    <n v="32440.9686"/>
    <n v="16869.303671999998"/>
    <n v="324409.68599999999"/>
    <n v="168693.03671999997"/>
  </r>
  <r>
    <x v="147"/>
    <x v="2"/>
    <s v="West"/>
    <s v="Honda"/>
    <s v="HR-V"/>
    <n v="10"/>
    <n v="39101.326000000001"/>
    <n v="13212.68952"/>
    <n v="391013.26"/>
    <n v="132126.8952"/>
  </r>
  <r>
    <x v="148"/>
    <x v="0"/>
    <s v="West"/>
    <s v="Mercedes"/>
    <s v="C-Class"/>
    <n v="6"/>
    <n v="53405.168599999997"/>
    <n v="26410.687672"/>
    <n v="320431.01159999997"/>
    <n v="158464.126032"/>
  </r>
  <r>
    <x v="108"/>
    <x v="0"/>
    <s v="North"/>
    <s v="Toyota"/>
    <s v="Tacoma"/>
    <n v="2"/>
    <n v="63904.6486"/>
    <n v="22430.417271999999"/>
    <n v="127809.2972"/>
    <n v="44860.834543999998"/>
  </r>
  <r>
    <x v="6"/>
    <x v="2"/>
    <s v="South"/>
    <s v="BMW"/>
    <s v="5-Series"/>
    <n v="8"/>
    <n v="75900.588600000003"/>
    <n v="25108.306071999999"/>
    <n v="607204.70880000002"/>
    <n v="200866.448576"/>
  </r>
  <r>
    <x v="149"/>
    <x v="0"/>
    <s v="South"/>
    <s v="VW"/>
    <s v="Golf"/>
    <n v="4"/>
    <n v="34622.848599999998"/>
    <n v="12803.881271999999"/>
    <n v="138491.39439999999"/>
    <n v="51215.525087999995"/>
  </r>
  <r>
    <x v="11"/>
    <x v="0"/>
    <s v="South"/>
    <s v="VW"/>
    <s v="Tiguan"/>
    <n v="14"/>
    <n v="32440.9686"/>
    <n v="16869.303671999998"/>
    <n v="454173.56040000002"/>
    <n v="236170.25140799998"/>
  </r>
  <r>
    <x v="150"/>
    <x v="1"/>
    <s v="East"/>
    <s v="Audi"/>
    <s v="Q5"/>
    <n v="13"/>
    <n v="50361.428599999999"/>
    <n v="14907.942872"/>
    <n v="654698.57180000003"/>
    <n v="193803.25733599998"/>
  </r>
  <r>
    <x v="151"/>
    <x v="1"/>
    <s v="West"/>
    <s v="VW"/>
    <s v="Golf"/>
    <n v="14"/>
    <n v="34622.848599999998"/>
    <n v="12803.881271999999"/>
    <n v="484719.88039999997"/>
    <n v="179254.33780799998"/>
  </r>
  <r>
    <x v="152"/>
    <x v="2"/>
    <s v="South"/>
    <s v="VW"/>
    <s v="Golf"/>
    <n v="9"/>
    <n v="34622.848599999998"/>
    <n v="12803.881271999999"/>
    <n v="311605.63740000001"/>
    <n v="115234.93144799999"/>
  </r>
  <r>
    <x v="131"/>
    <x v="2"/>
    <s v="North"/>
    <s v="VW"/>
    <s v="Tiguan"/>
    <n v="15"/>
    <n v="32440.9686"/>
    <n v="16869.303671999998"/>
    <n v="486614.52899999998"/>
    <n v="253039.55507999996"/>
  </r>
  <r>
    <x v="153"/>
    <x v="2"/>
    <s v="West"/>
    <s v="Mercedes"/>
    <s v="C-Class"/>
    <n v="8"/>
    <n v="53405.168599999997"/>
    <n v="26410.687672"/>
    <n v="427241.34879999998"/>
    <n v="211285.501376"/>
  </r>
  <r>
    <x v="114"/>
    <x v="2"/>
    <s v="South"/>
    <s v="BMW"/>
    <s v="7-Series"/>
    <n v="8"/>
    <n v="92597.988599999997"/>
    <n v="31910.954072"/>
    <n v="740783.90879999998"/>
    <n v="255287.632576"/>
  </r>
  <r>
    <x v="91"/>
    <x v="2"/>
    <s v="West"/>
    <s v="Nissan"/>
    <s v="X-Trail"/>
    <n v="15"/>
    <n v="42620.485999999997"/>
    <n v="18922.652719999998"/>
    <n v="639307.28999999992"/>
    <n v="283839.79079999996"/>
  </r>
  <r>
    <x v="151"/>
    <x v="0"/>
    <s v="East"/>
    <s v="BMW"/>
    <s v="7-Series"/>
    <n v="5"/>
    <n v="92597.988599999997"/>
    <n v="31910.954072"/>
    <n v="740783.90879999998"/>
    <n v="255287.632576"/>
  </r>
  <r>
    <x v="154"/>
    <x v="0"/>
    <s v="West"/>
    <s v="Ford"/>
    <s v="Explorer"/>
    <n v="16"/>
    <n v="75655.326000000001"/>
    <n v="31260.769520000002"/>
    <n v="529587.28200000001"/>
    <n v="218825.38664000001"/>
  </r>
  <r>
    <x v="155"/>
    <x v="1"/>
    <s v="South"/>
    <s v="Audi"/>
    <s v="Q5"/>
    <n v="20"/>
    <n v="50361.428599999999"/>
    <n v="14907.942872"/>
    <n v="251807.14299999998"/>
    <n v="74539.714359999998"/>
  </r>
  <r>
    <x v="156"/>
    <x v="2"/>
    <s v="North"/>
    <s v="BMW"/>
    <s v="5-Series"/>
    <n v="14"/>
    <n v="75900.588600000003"/>
    <n v="25108.306071999999"/>
    <n v="834906.47460000007"/>
    <n v="276191.36679200002"/>
  </r>
  <r>
    <x v="81"/>
    <x v="1"/>
    <s v="North"/>
    <s v="BMW"/>
    <s v="5-Series"/>
    <n v="12"/>
    <n v="75900.588600000003"/>
    <n v="25108.306071999999"/>
    <n v="455403.53159999999"/>
    <n v="150649.83643199998"/>
  </r>
  <r>
    <x v="144"/>
    <x v="2"/>
    <s v="West"/>
    <s v="Mercedes"/>
    <s v="E-Class"/>
    <n v="17"/>
    <n v="63635.946000000004"/>
    <n v="30890.691920000001"/>
    <n v="954539.19000000006"/>
    <n v="463360.37880000001"/>
  </r>
  <r>
    <x v="86"/>
    <x v="1"/>
    <s v="West"/>
    <s v="Nissan"/>
    <s v="X-Trail"/>
    <n v="1"/>
    <n v="42620.485999999997"/>
    <n v="18922.652719999998"/>
    <n v="596686.804"/>
    <n v="264917.13807999995"/>
  </r>
  <r>
    <x v="157"/>
    <x v="0"/>
    <s v="West"/>
    <s v="BMW"/>
    <s v="3-Series"/>
    <n v="7"/>
    <n v="45309.106"/>
    <n v="18360.735119999998"/>
    <n v="679636.59"/>
    <n v="275411.02679999999"/>
  </r>
  <r>
    <x v="158"/>
    <x v="0"/>
    <s v="East"/>
    <s v="BMW"/>
    <s v="7-Series"/>
    <n v="19"/>
    <n v="92597.988599999997"/>
    <n v="31910.954072"/>
    <n v="1203773.8518000001"/>
    <n v="414842.40293600003"/>
  </r>
  <r>
    <x v="5"/>
    <x v="2"/>
    <s v="West"/>
    <s v="Mercedes"/>
    <s v="E-Class"/>
    <n v="7"/>
    <n v="63635.946000000004"/>
    <n v="30890.691920000001"/>
    <n v="445451.62200000003"/>
    <n v="216234.84344"/>
  </r>
  <r>
    <x v="63"/>
    <x v="2"/>
    <s v="North"/>
    <s v="Audi"/>
    <s v="Q5"/>
    <n v="6"/>
    <n v="50361.428599999999"/>
    <n v="14907.942872"/>
    <n v="201445.7144"/>
    <n v="59631.771487999998"/>
  </r>
  <r>
    <x v="159"/>
    <x v="1"/>
    <s v="South"/>
    <s v="VW"/>
    <s v="Tiguan"/>
    <n v="16"/>
    <n v="32440.9686"/>
    <n v="16869.303671999998"/>
    <n v="454173.56040000002"/>
    <n v="236170.25140799998"/>
  </r>
  <r>
    <x v="106"/>
    <x v="1"/>
    <s v="North"/>
    <s v="Audi"/>
    <s v="Q5"/>
    <n v="1"/>
    <n v="50361.428599999999"/>
    <n v="14907.942872"/>
    <n v="402891.42879999999"/>
    <n v="119263.542976"/>
  </r>
  <r>
    <x v="116"/>
    <x v="0"/>
    <s v="West"/>
    <s v="BMW"/>
    <s v="5-Series"/>
    <n v="16"/>
    <n v="75900.588600000003"/>
    <n v="25108.306071999999"/>
    <n v="1138508.8290000001"/>
    <n v="376624.59107999998"/>
  </r>
  <r>
    <x v="160"/>
    <x v="1"/>
    <s v="North"/>
    <s v="Audi"/>
    <s v="Q5"/>
    <n v="18"/>
    <n v="50361.428599999999"/>
    <n v="14907.942872"/>
    <n v="352530.00020000001"/>
    <n v="104355.600104"/>
  </r>
  <r>
    <x v="161"/>
    <x v="1"/>
    <s v="North"/>
    <s v="Mercedes"/>
    <s v="C-Class"/>
    <n v="16"/>
    <n v="53405.168599999997"/>
    <n v="26410.687672"/>
    <n v="427241.34879999998"/>
    <n v="211285.501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D28DB-EB9D-4FAD-B5BE-BF663BEBC1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outline="1" outlineData="1" compactData="0" multipleFieldFilters="0" chartFormat="1">
  <location ref="A3:F8" firstHeaderRow="1" firstDataRow="2" firstDataCol="1"/>
  <pivotFields count="12"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showAll="0">
      <items count="4">
        <item sd="0" x="0"/>
        <item x="2"/>
        <item sd="0" x="1"/>
        <item t="default"/>
      </items>
    </pivotField>
    <pivotField compact="0" showAll="0"/>
    <pivotField compact="0" showAll="0"/>
    <pivotField compact="0" showAll="0"/>
    <pivotField compact="0" numFmtId="1" showAll="0"/>
    <pivotField compact="0" numFmtId="165" showAll="0"/>
    <pivotField compact="0" numFmtId="165" showAll="0"/>
    <pivotField dataField="1" compact="0" numFmtId="165" showAll="0"/>
    <pivotField compact="0" numFmtId="165" showAll="0"/>
    <pivotField compact="0" showAll="0">
      <items count="15">
        <item x="0"/>
        <item x="1"/>
        <item x="2"/>
        <item x="3"/>
        <item x="4"/>
        <item x="5"/>
        <item x="6"/>
        <item x="7"/>
        <item sd="0" x="8"/>
        <item x="9"/>
        <item x="10"/>
        <item x="11"/>
        <item sd="0" x="12"/>
        <item x="13"/>
        <item t="default"/>
      </items>
    </pivotField>
    <pivotField axis="axisCol" compact="0" showAll="0">
      <items count="7">
        <item sd="0" x="1"/>
        <item sd="0" x="2"/>
        <item x="3"/>
        <item sd="0" x="4"/>
        <item x="0"/>
        <item x="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8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95517-3A2A-4310-9C0A-B4A631D31DA8}" name="Tabelle2" displayName="Tabelle2" ref="A3:C13" totalsRowShown="0" headerRowDxfId="56" dataDxfId="55">
  <autoFilter ref="A3:C13" xr:uid="{6DE95517-3A2A-4310-9C0A-B4A631D31DA8}"/>
  <tableColumns count="3">
    <tableColumn id="1" xr3:uid="{B41C8B32-9709-4153-BDB4-BB68BC894322}" name="Sales Representative" dataDxfId="54"/>
    <tableColumn id="2" xr3:uid="{0DCFD48D-F169-4DD2-80D2-D58F14082908}" name="Sales" dataDxfId="53"/>
    <tableColumn id="3" xr3:uid="{90A54D04-369F-4312-AC2D-A5F638366CFD}" name="Change to last year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C8E5D6-6B68-4642-9F05-DC9957B3D6D6}" name="Tabelle3" displayName="Tabelle3" ref="E3:K15" totalsRowShown="0" headerRowDxfId="51" dataDxfId="50">
  <autoFilter ref="E3:K15" xr:uid="{71C8E5D6-6B68-4642-9F05-DC9957B3D6D6}"/>
  <tableColumns count="7">
    <tableColumn id="1" xr3:uid="{8A98331D-8CF7-4F27-95F4-EE621C94C267}" name="Month" dataDxfId="49"/>
    <tableColumn id="2" xr3:uid="{9AFD4E05-E6FD-43F8-AE17-475C61D2D4F5}" name="Annika" dataDxfId="48"/>
    <tableColumn id="3" xr3:uid="{CE50B769-EC3A-4145-84E5-488296538A81}" name="Julia" dataDxfId="47"/>
    <tableColumn id="4" xr3:uid="{B287D509-7841-4CC7-9DCB-3F4010A081F2}" name="Katrina" dataDxfId="46"/>
    <tableColumn id="5" xr3:uid="{F2224B2B-3797-4030-BE37-02B7C7E11AB2}" name="Tiffany" dataDxfId="45"/>
    <tableColumn id="6" xr3:uid="{7C442036-3038-44AF-9DD4-E728F920715A}" name="Michael" dataDxfId="44"/>
    <tableColumn id="7" xr3:uid="{D33AAB65-028F-46B6-BBC1-56736C909BB7}" name="Jack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65B59F-6071-4D3E-94DA-39A6F1C66B30}" name="Table6" displayName="Table6" ref="A3:A14" totalsRowShown="0" headerRowDxfId="42" dataDxfId="41">
  <autoFilter ref="A3:A14" xr:uid="{E9CCDBE9-9A4D-4DE1-AEFB-12D7DBB55BD8}"/>
  <tableColumns count="1">
    <tableColumn id="1" xr3:uid="{35FD17E6-8983-4CD5-BD0A-C35F4361D175}" name="Unique" dataDxfId="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4CFE8E-15D9-45F4-A2DA-E317FBEA976A}" name="Table7" displayName="Table7" ref="C3:C14" totalsRowShown="0" headerRowDxfId="39" dataDxfId="38">
  <autoFilter ref="C3:C14" xr:uid="{B7171780-1B70-4CB6-B04A-6BD2DC2987C4}"/>
  <tableColumns count="1">
    <tableColumn id="1" xr3:uid="{66D2A7C6-6735-423D-A6E9-BCDEA275DC84}" name="Duplicates" dataDxfId="3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BDBCC-10C9-4760-8E82-86579F2827DF}" name="Tabelle1" displayName="Tabelle1" ref="A3:D35" totalsRowShown="0" headerRowDxfId="36" dataDxfId="35" tableBorderDxfId="34">
  <autoFilter ref="A3:D35" xr:uid="{93DBDBCC-10C9-4760-8E82-86579F2827DF}"/>
  <tableColumns count="4">
    <tableColumn id="1" xr3:uid="{9C104E9B-0CD7-43E9-88B0-2C293640A23F}" name="State" dataDxfId="33"/>
    <tableColumn id="2" xr3:uid="{530DC283-BF76-457F-A51C-FBA7C803EC19}" name="2020" dataDxfId="32"/>
    <tableColumn id="3" xr3:uid="{E9378327-BC26-4399-B113-D4D066B206F9}" name="2010" dataDxfId="31"/>
    <tableColumn id="4" xr3:uid="{46958EDF-B26F-474D-B08B-BB16C51A979B}" name="2000" dataDxfId="3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7A6CE-2373-4B77-B0BA-7348DAFAC2D8}" name="Table4" displayName="Table4" ref="A3:I23" totalsRowShown="0" headerRowDxfId="29" dataDxfId="28" tableBorderDxfId="27">
  <autoFilter ref="A3:I23" xr:uid="{1F17A6CE-2373-4B77-B0BA-7348DAFAC2D8}"/>
  <tableColumns count="9">
    <tableColumn id="1" xr3:uid="{3995A7B2-9A68-4282-9D6C-23182BCC5BFE}" name="Team" dataDxfId="26"/>
    <tableColumn id="2" xr3:uid="{2727B87C-2D30-4FC6-8827-4DA2D2F436C7}" name="Pos" dataDxfId="25"/>
    <tableColumn id="3" xr3:uid="{B05386FE-F946-4847-A012-062D415D51C2}" name="W" dataDxfId="24"/>
    <tableColumn id="4" xr3:uid="{07631A8C-AD82-44F7-ADF2-D4DD00D4CBAF}" name="D" dataDxfId="23"/>
    <tableColumn id="5" xr3:uid="{0DD8BA59-B0B2-4061-A74C-EC3E5D52C535}" name="L" dataDxfId="22"/>
    <tableColumn id="6" xr3:uid="{20E244D1-12F7-439B-BFA8-206A7575A816}" name="GF" dataDxfId="21"/>
    <tableColumn id="7" xr3:uid="{F9729AF1-C554-45FC-8D3F-D7C6598F8DE5}" name="GA" dataDxfId="20"/>
    <tableColumn id="8" xr3:uid="{D70B6DB6-1A2A-445E-A3C6-5EDA8A64D885}" name="GD" dataDxfId="19"/>
    <tableColumn id="9" xr3:uid="{ED3C3412-CC28-4E41-9674-1B2908948BCE}" name="Pts" dataDxfId="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04C02A-0FF8-4C04-92A3-0CA9E4B3102F}" name="Table59" displayName="Table59" ref="A3:F16" totalsRowShown="0" headerRowDxfId="17" dataDxfId="16" tableBorderDxfId="15">
  <autoFilter ref="A3:F16" xr:uid="{2704C02A-0FF8-4C04-92A3-0CA9E4B3102F}"/>
  <tableColumns count="6">
    <tableColumn id="1" xr3:uid="{D204FD29-1664-4299-9970-7F5977A7D860}" name="Invoice Number" dataDxfId="14">
      <calculatedColumnFormula>A3+1</calculatedColumnFormula>
    </tableColumn>
    <tableColumn id="2" xr3:uid="{60B88331-1076-4219-BCBF-E8C441EB6F9A}" name="Invoice Date" dataDxfId="13"/>
    <tableColumn id="3" xr3:uid="{9E52AFFA-8FD4-4F30-A3EA-1B3EB212ADE7}" name="Product-ID" dataDxfId="12"/>
    <tableColumn id="4" xr3:uid="{A12B7D40-1726-4C30-95C5-C2E5D3350987}" name="Price per Product" dataDxfId="11"/>
    <tableColumn id="5" xr3:uid="{BD39FCE9-5B55-4D26-805C-4FD6F5B86383}" name="# Number of Products" dataDxfId="10"/>
    <tableColumn id="6" xr3:uid="{4C78E201-9F6B-40FF-9E16-F886E8648119}" name="Revenue" dataDxfId="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15D09F-46A5-4025-9F60-402421B0A27A}" name="Table5910" displayName="Table5910" ref="A3:F16" totalsRowShown="0" headerRowDxfId="8" dataDxfId="7" tableBorderDxfId="6">
  <autoFilter ref="A3:F16" xr:uid="{D215D09F-46A5-4025-9F60-402421B0A27A}"/>
  <tableColumns count="6">
    <tableColumn id="1" xr3:uid="{4B0DB245-D3B2-4A84-B14B-3022D82375A9}" name="Invoice Number" dataDxfId="5">
      <calculatedColumnFormula>A3+1</calculatedColumnFormula>
    </tableColumn>
    <tableColumn id="2" xr3:uid="{2A5B4587-7F58-4314-93C9-BF805F2EA6AA}" name="Invoice Date" dataDxfId="4"/>
    <tableColumn id="3" xr3:uid="{6ED5351C-7EC1-47B8-8532-11419BF0A936}" name="Product-ID" dataDxfId="3"/>
    <tableColumn id="4" xr3:uid="{90933C6C-6C82-4D5B-A81E-A5EAFFAF81E1}" name="Price per Product" dataDxfId="2"/>
    <tableColumn id="5" xr3:uid="{65F1F641-FDE5-4A5F-8B61-05599C991950}" name="# Number of Products" dataDxfId="1"/>
    <tableColumn id="6" xr3:uid="{51C8BB4B-5262-4916-9CFC-A6E720C9FCB9}" name="Reven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Normal="100" workbookViewId="0">
      <selection activeCell="M1" sqref="M1:M1048576"/>
    </sheetView>
  </sheetViews>
  <sheetFormatPr defaultColWidth="9.28515625" defaultRowHeight="15.75" x14ac:dyDescent="0.25"/>
  <cols>
    <col min="1" max="1" width="22.140625" style="1" customWidth="1"/>
    <col min="2" max="2" width="18.42578125" style="1" customWidth="1"/>
    <col min="3" max="3" width="20.7109375" style="1" customWidth="1"/>
    <col min="4" max="4" width="11" style="1" bestFit="1" customWidth="1"/>
    <col min="5" max="5" width="11.140625" style="1" bestFit="1" customWidth="1"/>
    <col min="6" max="6" width="10.28515625" style="1" customWidth="1"/>
    <col min="7" max="7" width="10" style="1" bestFit="1" customWidth="1"/>
    <col min="8" max="8" width="10.28515625" style="1" customWidth="1"/>
    <col min="9" max="9" width="11.5703125" style="1" bestFit="1" customWidth="1"/>
    <col min="10" max="10" width="9.7109375" style="1" bestFit="1" customWidth="1"/>
    <col min="11" max="11" width="11" style="1" bestFit="1" customWidth="1"/>
    <col min="12" max="16384" width="9.28515625" style="1"/>
  </cols>
  <sheetData>
    <row r="1" spans="1:13" x14ac:dyDescent="0.25">
      <c r="A1" s="10" t="s">
        <v>96</v>
      </c>
      <c r="E1" s="10" t="s">
        <v>103</v>
      </c>
    </row>
    <row r="2" spans="1:13" x14ac:dyDescent="0.25">
      <c r="E2"/>
      <c r="F2"/>
      <c r="G2"/>
      <c r="H2"/>
      <c r="I2"/>
      <c r="J2"/>
      <c r="K2"/>
    </row>
    <row r="3" spans="1:13" x14ac:dyDescent="0.25">
      <c r="A3" s="1" t="s">
        <v>56</v>
      </c>
      <c r="B3" s="1" t="s">
        <v>15</v>
      </c>
      <c r="C3" s="1" t="s">
        <v>57</v>
      </c>
      <c r="E3" t="s">
        <v>91</v>
      </c>
      <c r="F3" s="1" t="s">
        <v>92</v>
      </c>
      <c r="G3" s="1" t="s">
        <v>93</v>
      </c>
      <c r="H3" s="1" t="s">
        <v>94</v>
      </c>
      <c r="I3" s="1" t="s">
        <v>121</v>
      </c>
      <c r="J3" s="1" t="s">
        <v>123</v>
      </c>
      <c r="K3" s="1" t="s">
        <v>122</v>
      </c>
    </row>
    <row r="4" spans="1:13" x14ac:dyDescent="0.25">
      <c r="A4" s="1" t="s">
        <v>46</v>
      </c>
      <c r="B4" s="7">
        <v>337666</v>
      </c>
      <c r="C4" s="2">
        <v>0.06</v>
      </c>
      <c r="E4" s="1" t="s">
        <v>0</v>
      </c>
      <c r="F4" s="1">
        <v>219379</v>
      </c>
      <c r="G4" s="1">
        <v>222351</v>
      </c>
      <c r="H4" s="1">
        <v>111892</v>
      </c>
      <c r="I4" s="12">
        <v>199878</v>
      </c>
      <c r="J4" s="1">
        <v>245428</v>
      </c>
      <c r="K4" s="1">
        <v>160520</v>
      </c>
      <c r="M4" s="12"/>
    </row>
    <row r="5" spans="1:13" x14ac:dyDescent="0.25">
      <c r="A5" s="1" t="s">
        <v>47</v>
      </c>
      <c r="B5" s="7">
        <v>831019</v>
      </c>
      <c r="C5" s="2">
        <v>0.12</v>
      </c>
      <c r="E5" s="1" t="s">
        <v>1</v>
      </c>
      <c r="F5" s="1">
        <v>145837</v>
      </c>
      <c r="G5" s="1">
        <v>99011</v>
      </c>
      <c r="H5" s="1">
        <v>280259</v>
      </c>
      <c r="I5" s="12">
        <v>132099</v>
      </c>
      <c r="J5" s="1">
        <v>74556</v>
      </c>
      <c r="K5" s="1">
        <v>138316</v>
      </c>
      <c r="M5" s="12"/>
    </row>
    <row r="6" spans="1:13" x14ac:dyDescent="0.25">
      <c r="A6" s="1" t="s">
        <v>48</v>
      </c>
      <c r="B6" s="7">
        <v>391117</v>
      </c>
      <c r="C6" s="2">
        <v>-7.0000000000000007E-2</v>
      </c>
      <c r="E6" s="1" t="s">
        <v>2</v>
      </c>
      <c r="F6" s="1">
        <v>244370</v>
      </c>
      <c r="G6" s="1">
        <v>75561</v>
      </c>
      <c r="H6" s="1">
        <v>291614</v>
      </c>
      <c r="I6" s="12">
        <v>62291</v>
      </c>
      <c r="J6" s="1">
        <v>106616</v>
      </c>
      <c r="K6" s="1">
        <v>161259</v>
      </c>
      <c r="M6" s="12"/>
    </row>
    <row r="7" spans="1:13" x14ac:dyDescent="0.25">
      <c r="A7" s="1" t="s">
        <v>49</v>
      </c>
      <c r="B7" s="7">
        <v>501888</v>
      </c>
      <c r="C7" s="2">
        <v>0.11</v>
      </c>
      <c r="E7" s="1" t="s">
        <v>3</v>
      </c>
      <c r="F7" s="1">
        <v>270811</v>
      </c>
      <c r="G7" s="1">
        <v>244599</v>
      </c>
      <c r="H7" s="1">
        <v>262846</v>
      </c>
      <c r="I7" s="12">
        <v>258120</v>
      </c>
      <c r="J7" s="1">
        <v>138316</v>
      </c>
      <c r="K7" s="1">
        <v>139590</v>
      </c>
      <c r="M7" s="12"/>
    </row>
    <row r="8" spans="1:13" x14ac:dyDescent="0.25">
      <c r="A8" s="1" t="s">
        <v>50</v>
      </c>
      <c r="B8" s="7">
        <v>2243259</v>
      </c>
      <c r="C8" s="2">
        <v>-0.05</v>
      </c>
      <c r="E8" s="1" t="s">
        <v>4</v>
      </c>
      <c r="F8" s="1">
        <v>100485</v>
      </c>
      <c r="G8" s="1">
        <v>241246</v>
      </c>
      <c r="H8" s="1">
        <v>193476</v>
      </c>
      <c r="I8" s="12">
        <v>66987</v>
      </c>
      <c r="J8" s="1">
        <v>141278</v>
      </c>
      <c r="K8" s="1">
        <v>281316</v>
      </c>
      <c r="M8" s="12"/>
    </row>
    <row r="9" spans="1:13" x14ac:dyDescent="0.25">
      <c r="A9" s="1" t="s">
        <v>51</v>
      </c>
      <c r="B9" s="7">
        <v>583382</v>
      </c>
      <c r="C9" s="2">
        <v>-0.01</v>
      </c>
      <c r="E9" s="1" t="s">
        <v>5</v>
      </c>
      <c r="F9" s="1">
        <v>252093</v>
      </c>
      <c r="G9" s="1">
        <v>115736</v>
      </c>
      <c r="H9" s="1">
        <v>277859</v>
      </c>
      <c r="I9" s="12">
        <v>61747</v>
      </c>
      <c r="J9" s="1">
        <v>118644</v>
      </c>
      <c r="K9" s="1">
        <v>250042</v>
      </c>
      <c r="M9" s="12"/>
    </row>
    <row r="10" spans="1:13" x14ac:dyDescent="0.25">
      <c r="A10" s="1" t="s">
        <v>52</v>
      </c>
      <c r="B10" s="7">
        <v>3434729</v>
      </c>
      <c r="C10" s="2">
        <v>7.0000000000000007E-2</v>
      </c>
      <c r="E10" s="1" t="s">
        <v>6</v>
      </c>
      <c r="F10" s="1">
        <v>270169</v>
      </c>
      <c r="G10" s="1">
        <v>245283</v>
      </c>
      <c r="H10" s="1">
        <v>221529</v>
      </c>
      <c r="I10" s="12">
        <v>201609</v>
      </c>
      <c r="J10" s="1">
        <v>70756</v>
      </c>
      <c r="K10" s="1">
        <v>119541</v>
      </c>
      <c r="M10" s="12"/>
    </row>
    <row r="11" spans="1:13" x14ac:dyDescent="0.25">
      <c r="A11" s="1" t="s">
        <v>53</v>
      </c>
      <c r="B11" s="7">
        <v>4619949</v>
      </c>
      <c r="C11" s="2">
        <v>-0.1</v>
      </c>
      <c r="E11" s="1" t="s">
        <v>7</v>
      </c>
      <c r="F11" s="1">
        <v>99132</v>
      </c>
      <c r="G11" s="1">
        <v>62749</v>
      </c>
      <c r="H11" s="1">
        <v>248343</v>
      </c>
      <c r="I11" s="12">
        <v>64104</v>
      </c>
      <c r="J11" s="1">
        <v>110382</v>
      </c>
      <c r="K11" s="1">
        <v>299125</v>
      </c>
      <c r="M11" s="12"/>
    </row>
    <row r="12" spans="1:13" x14ac:dyDescent="0.25">
      <c r="A12" s="1" t="s">
        <v>54</v>
      </c>
      <c r="B12" s="7">
        <v>1655895</v>
      </c>
      <c r="C12" s="2">
        <v>-0.01</v>
      </c>
      <c r="E12" s="1" t="s">
        <v>8</v>
      </c>
      <c r="F12" s="1">
        <v>75917</v>
      </c>
      <c r="G12" s="1">
        <v>286256</v>
      </c>
      <c r="H12" s="1">
        <v>135838</v>
      </c>
      <c r="I12" s="12">
        <v>270169</v>
      </c>
      <c r="J12" s="1">
        <v>99896</v>
      </c>
      <c r="K12" s="1">
        <v>233466</v>
      </c>
      <c r="M12" s="12"/>
    </row>
    <row r="13" spans="1:13" x14ac:dyDescent="0.25">
      <c r="A13" s="1" t="s">
        <v>55</v>
      </c>
      <c r="B13" s="7">
        <v>942776</v>
      </c>
      <c r="C13" s="2">
        <v>0.08</v>
      </c>
      <c r="E13" s="1" t="s">
        <v>9</v>
      </c>
      <c r="F13" s="1">
        <v>129272</v>
      </c>
      <c r="G13" s="1">
        <v>64104</v>
      </c>
      <c r="H13" s="1">
        <v>237174</v>
      </c>
      <c r="I13" s="12">
        <v>111738</v>
      </c>
      <c r="J13" s="1">
        <v>112492</v>
      </c>
      <c r="K13" s="1">
        <v>103908</v>
      </c>
      <c r="M13" s="12"/>
    </row>
    <row r="14" spans="1:13" x14ac:dyDescent="0.25">
      <c r="E14" s="1" t="s">
        <v>10</v>
      </c>
      <c r="F14" s="1">
        <v>211903</v>
      </c>
      <c r="G14" s="1">
        <v>106616</v>
      </c>
      <c r="H14" s="1">
        <v>266161</v>
      </c>
      <c r="I14" s="12">
        <v>147381</v>
      </c>
      <c r="J14" s="1">
        <v>102008</v>
      </c>
      <c r="K14" s="1">
        <v>228937</v>
      </c>
      <c r="M14" s="12"/>
    </row>
    <row r="15" spans="1:13" x14ac:dyDescent="0.25">
      <c r="E15" s="1" t="s">
        <v>11</v>
      </c>
      <c r="F15" s="1">
        <v>207121</v>
      </c>
      <c r="G15" s="1">
        <v>238400</v>
      </c>
      <c r="H15" s="1">
        <v>202454</v>
      </c>
      <c r="I15" s="20">
        <v>122724</v>
      </c>
      <c r="J15" s="1">
        <v>233114</v>
      </c>
      <c r="K15" s="1">
        <v>171323</v>
      </c>
      <c r="M15" s="20"/>
    </row>
    <row r="17" spans="5:11" x14ac:dyDescent="0.25">
      <c r="E17" s="1" t="s">
        <v>14</v>
      </c>
      <c r="F17" s="1">
        <f t="shared" ref="F17:K17" si="0">SUM(F4:F15)</f>
        <v>2226489</v>
      </c>
      <c r="G17" s="1">
        <f t="shared" si="0"/>
        <v>2001912</v>
      </c>
      <c r="H17" s="1">
        <f t="shared" si="0"/>
        <v>2729445</v>
      </c>
      <c r="I17" s="1">
        <f t="shared" si="0"/>
        <v>1698847</v>
      </c>
      <c r="J17" s="1">
        <f t="shared" si="0"/>
        <v>1553486</v>
      </c>
      <c r="K17" s="1">
        <f t="shared" si="0"/>
        <v>2287343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073-E1A5-4008-9414-97F8F796B508}">
  <dimension ref="A1:D14"/>
  <sheetViews>
    <sheetView workbookViewId="0">
      <selection activeCell="C26" sqref="C26"/>
    </sheetView>
  </sheetViews>
  <sheetFormatPr defaultRowHeight="15" x14ac:dyDescent="0.25"/>
  <cols>
    <col min="1" max="1" width="16" bestFit="1" customWidth="1"/>
    <col min="3" max="3" width="16" bestFit="1" customWidth="1"/>
  </cols>
  <sheetData>
    <row r="1" spans="1:4" ht="15.75" x14ac:dyDescent="0.25">
      <c r="A1" s="10" t="s">
        <v>115</v>
      </c>
      <c r="B1" s="1"/>
      <c r="C1" s="1"/>
      <c r="D1" s="1"/>
    </row>
    <row r="2" spans="1:4" ht="15.75" x14ac:dyDescent="0.25">
      <c r="A2" s="1"/>
      <c r="B2" s="1"/>
      <c r="C2" s="1"/>
      <c r="D2" s="1"/>
    </row>
    <row r="3" spans="1:4" ht="15.75" x14ac:dyDescent="0.25">
      <c r="A3" s="1" t="s">
        <v>116</v>
      </c>
      <c r="B3" s="1"/>
      <c r="C3" s="1" t="s">
        <v>117</v>
      </c>
      <c r="D3" s="1"/>
    </row>
    <row r="4" spans="1:4" ht="15.75" x14ac:dyDescent="0.25">
      <c r="A4" s="8" t="s">
        <v>46</v>
      </c>
      <c r="C4" s="8" t="s">
        <v>46</v>
      </c>
    </row>
    <row r="5" spans="1:4" ht="15.75" x14ac:dyDescent="0.25">
      <c r="A5" s="8" t="s">
        <v>47</v>
      </c>
      <c r="C5" s="8" t="s">
        <v>47</v>
      </c>
    </row>
    <row r="6" spans="1:4" ht="15.75" x14ac:dyDescent="0.25">
      <c r="A6" s="8" t="s">
        <v>48</v>
      </c>
      <c r="C6" s="8" t="s">
        <v>48</v>
      </c>
    </row>
    <row r="7" spans="1:4" ht="15.75" x14ac:dyDescent="0.25">
      <c r="A7" s="8" t="s">
        <v>49</v>
      </c>
      <c r="C7" s="8" t="s">
        <v>49</v>
      </c>
    </row>
    <row r="8" spans="1:4" ht="15.75" x14ac:dyDescent="0.25">
      <c r="A8" s="8" t="s">
        <v>50</v>
      </c>
      <c r="C8" s="8" t="s">
        <v>50</v>
      </c>
    </row>
    <row r="9" spans="1:4" ht="15.75" x14ac:dyDescent="0.25">
      <c r="A9" s="8" t="s">
        <v>51</v>
      </c>
      <c r="C9" s="8" t="s">
        <v>51</v>
      </c>
    </row>
    <row r="10" spans="1:4" ht="15.75" x14ac:dyDescent="0.25">
      <c r="A10" s="8" t="s">
        <v>50</v>
      </c>
      <c r="C10" s="8" t="s">
        <v>50</v>
      </c>
    </row>
    <row r="11" spans="1:4" ht="15.75" x14ac:dyDescent="0.25">
      <c r="A11" s="8" t="s">
        <v>53</v>
      </c>
      <c r="C11" s="8" t="s">
        <v>53</v>
      </c>
    </row>
    <row r="12" spans="1:4" ht="15.75" x14ac:dyDescent="0.25">
      <c r="A12" s="8" t="s">
        <v>54</v>
      </c>
      <c r="C12" s="8" t="s">
        <v>54</v>
      </c>
    </row>
    <row r="13" spans="1:4" ht="15.75" x14ac:dyDescent="0.25">
      <c r="A13" s="17" t="s">
        <v>55</v>
      </c>
      <c r="C13" s="17" t="s">
        <v>55</v>
      </c>
    </row>
    <row r="14" spans="1:4" ht="15.75" x14ac:dyDescent="0.25">
      <c r="A14" s="8" t="s">
        <v>48</v>
      </c>
      <c r="C14" s="8" t="s">
        <v>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EBE3-1188-4954-AFAE-D3DB63964CE6}">
  <dimension ref="A1:D36"/>
  <sheetViews>
    <sheetView workbookViewId="0">
      <selection sqref="A1:XFD2"/>
    </sheetView>
  </sheetViews>
  <sheetFormatPr defaultColWidth="11.42578125" defaultRowHeight="15.75" x14ac:dyDescent="0.25"/>
  <cols>
    <col min="1" max="1" width="22" style="8" bestFit="1" customWidth="1"/>
    <col min="2" max="4" width="9.85546875" style="8" bestFit="1" customWidth="1"/>
  </cols>
  <sheetData>
    <row r="1" spans="1:4" x14ac:dyDescent="0.25">
      <c r="A1" s="10" t="s">
        <v>95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 t="s">
        <v>58</v>
      </c>
      <c r="B3" s="13" t="s">
        <v>98</v>
      </c>
      <c r="C3" s="13" t="s">
        <v>99</v>
      </c>
      <c r="D3" s="13" t="s">
        <v>100</v>
      </c>
    </row>
    <row r="4" spans="1:4" x14ac:dyDescent="0.25">
      <c r="A4" s="12" t="s">
        <v>85</v>
      </c>
      <c r="B4" s="8">
        <v>1425607</v>
      </c>
      <c r="C4" s="8">
        <v>1184996</v>
      </c>
      <c r="D4" s="8">
        <v>944285</v>
      </c>
    </row>
    <row r="5" spans="1:4" x14ac:dyDescent="0.25">
      <c r="A5" s="12" t="s">
        <v>69</v>
      </c>
      <c r="B5" s="8">
        <v>3769020</v>
      </c>
      <c r="C5" s="8">
        <v>3155070</v>
      </c>
      <c r="D5" s="8">
        <v>2487367</v>
      </c>
    </row>
    <row r="6" spans="1:4" x14ac:dyDescent="0.25">
      <c r="A6" s="12" t="s">
        <v>89</v>
      </c>
      <c r="B6" s="8">
        <v>798447</v>
      </c>
      <c r="C6" s="8">
        <v>637026</v>
      </c>
      <c r="D6" s="8">
        <v>424041</v>
      </c>
    </row>
    <row r="7" spans="1:4" x14ac:dyDescent="0.25">
      <c r="A7" s="12" t="s">
        <v>88</v>
      </c>
      <c r="B7" s="8">
        <v>928363</v>
      </c>
      <c r="C7" s="8">
        <v>822441</v>
      </c>
      <c r="D7" s="8">
        <v>690689</v>
      </c>
    </row>
    <row r="8" spans="1:4" x14ac:dyDescent="0.25">
      <c r="A8" s="12" t="s">
        <v>66</v>
      </c>
      <c r="B8" s="8">
        <v>5543828</v>
      </c>
      <c r="C8" s="8">
        <v>4796580</v>
      </c>
      <c r="D8" s="8">
        <v>3920892</v>
      </c>
    </row>
    <row r="9" spans="1:4" x14ac:dyDescent="0.25">
      <c r="A9" s="12" t="s">
        <v>70</v>
      </c>
      <c r="B9" s="8">
        <v>3741869</v>
      </c>
      <c r="C9" s="8">
        <v>3406465</v>
      </c>
      <c r="D9" s="8">
        <v>3052907</v>
      </c>
    </row>
    <row r="10" spans="1:4" x14ac:dyDescent="0.25">
      <c r="A10" s="12" t="s">
        <v>60</v>
      </c>
      <c r="B10" s="8">
        <v>9209944</v>
      </c>
      <c r="C10" s="8">
        <v>8851080</v>
      </c>
      <c r="D10" s="8">
        <v>8605239</v>
      </c>
    </row>
    <row r="11" spans="1:4" x14ac:dyDescent="0.25">
      <c r="A11" s="12" t="s">
        <v>73</v>
      </c>
      <c r="B11" s="8">
        <v>3146771</v>
      </c>
      <c r="C11" s="8">
        <v>2748391</v>
      </c>
      <c r="D11" s="8">
        <v>2298070</v>
      </c>
    </row>
    <row r="12" spans="1:4" x14ac:dyDescent="0.25">
      <c r="A12" s="12" t="s">
        <v>90</v>
      </c>
      <c r="B12" s="8">
        <v>731391</v>
      </c>
      <c r="C12" s="8">
        <v>650555</v>
      </c>
      <c r="D12" s="8">
        <v>542627</v>
      </c>
    </row>
    <row r="13" spans="1:4" x14ac:dyDescent="0.25">
      <c r="A13" s="12" t="s">
        <v>83</v>
      </c>
      <c r="B13" s="8">
        <v>1832650</v>
      </c>
      <c r="C13" s="8">
        <v>1632934</v>
      </c>
      <c r="D13" s="8">
        <v>1448661</v>
      </c>
    </row>
    <row r="14" spans="1:4" x14ac:dyDescent="0.25">
      <c r="A14" s="12" t="s">
        <v>64</v>
      </c>
      <c r="B14" s="8">
        <v>6166934</v>
      </c>
      <c r="C14" s="8">
        <v>5486372</v>
      </c>
      <c r="D14" s="8">
        <v>4663032</v>
      </c>
    </row>
    <row r="15" spans="1:4" x14ac:dyDescent="0.25">
      <c r="A15" s="12" t="s">
        <v>71</v>
      </c>
      <c r="B15" s="8">
        <v>3540685</v>
      </c>
      <c r="C15" s="8">
        <v>3388768</v>
      </c>
      <c r="D15" s="8">
        <v>3079649</v>
      </c>
    </row>
    <row r="16" spans="1:4" x14ac:dyDescent="0.25">
      <c r="A16" s="12" t="s">
        <v>74</v>
      </c>
      <c r="B16" s="8">
        <v>3082841</v>
      </c>
      <c r="C16" s="8">
        <v>2665018</v>
      </c>
      <c r="D16" s="8">
        <v>2235591</v>
      </c>
    </row>
    <row r="17" spans="1:4" x14ac:dyDescent="0.25">
      <c r="A17" s="12" t="s">
        <v>61</v>
      </c>
      <c r="B17" s="8">
        <v>8348151</v>
      </c>
      <c r="C17" s="8">
        <v>7350682</v>
      </c>
      <c r="D17" s="8">
        <v>6322002</v>
      </c>
    </row>
    <row r="18" spans="1:4" x14ac:dyDescent="0.25">
      <c r="A18" s="12" t="s">
        <v>59</v>
      </c>
      <c r="B18" s="8">
        <v>16992418</v>
      </c>
      <c r="C18" s="8">
        <v>15175862</v>
      </c>
      <c r="D18" s="8">
        <v>13096686</v>
      </c>
    </row>
    <row r="19" spans="1:4" x14ac:dyDescent="0.25">
      <c r="A19" s="12" t="s">
        <v>67</v>
      </c>
      <c r="B19" s="8">
        <v>4748846</v>
      </c>
      <c r="C19" s="8">
        <v>4351037</v>
      </c>
      <c r="D19" s="8">
        <v>4384471</v>
      </c>
    </row>
    <row r="20" spans="1:4" x14ac:dyDescent="0.25">
      <c r="A20" s="12" t="s">
        <v>81</v>
      </c>
      <c r="B20" s="8">
        <v>1971520</v>
      </c>
      <c r="C20" s="8">
        <v>1777227</v>
      </c>
      <c r="D20" s="8">
        <v>1555296</v>
      </c>
    </row>
    <row r="21" spans="1:4" x14ac:dyDescent="0.25">
      <c r="A21" s="12" t="s">
        <v>87</v>
      </c>
      <c r="B21" s="8">
        <v>1235456</v>
      </c>
      <c r="C21" s="8">
        <v>1084979</v>
      </c>
      <c r="D21" s="8">
        <v>920185</v>
      </c>
    </row>
    <row r="22" spans="1:4" x14ac:dyDescent="0.25">
      <c r="A22" s="12" t="s">
        <v>65</v>
      </c>
      <c r="B22" s="8">
        <v>5784442</v>
      </c>
      <c r="C22" s="8">
        <v>4653458</v>
      </c>
      <c r="D22" s="8">
        <v>3834141</v>
      </c>
    </row>
    <row r="23" spans="1:4" x14ac:dyDescent="0.25">
      <c r="A23" s="12" t="s">
        <v>68</v>
      </c>
      <c r="B23" s="8">
        <v>4132148</v>
      </c>
      <c r="C23" s="8">
        <v>3801962</v>
      </c>
      <c r="D23" s="8">
        <v>3438765</v>
      </c>
    </row>
    <row r="24" spans="1:4" x14ac:dyDescent="0.25">
      <c r="A24" s="12" t="s">
        <v>63</v>
      </c>
      <c r="B24" s="8">
        <v>6583278</v>
      </c>
      <c r="C24" s="8">
        <v>5779829</v>
      </c>
      <c r="D24" s="8">
        <v>5076686</v>
      </c>
    </row>
    <row r="25" spans="1:4" x14ac:dyDescent="0.25">
      <c r="A25" s="12" t="s">
        <v>79</v>
      </c>
      <c r="B25" s="8">
        <v>2368467</v>
      </c>
      <c r="C25" s="8">
        <v>1827937</v>
      </c>
      <c r="D25" s="8">
        <v>1404306</v>
      </c>
    </row>
    <row r="26" spans="1:4" x14ac:dyDescent="0.25">
      <c r="A26" s="12" t="s">
        <v>82</v>
      </c>
      <c r="B26" s="8">
        <v>1857985</v>
      </c>
      <c r="C26" s="8">
        <v>1325578</v>
      </c>
      <c r="D26" s="8">
        <v>874963</v>
      </c>
    </row>
    <row r="27" spans="1:4" x14ac:dyDescent="0.25">
      <c r="A27" s="12" t="s">
        <v>77</v>
      </c>
      <c r="B27" s="8">
        <v>2822255</v>
      </c>
      <c r="C27" s="8">
        <v>2585518</v>
      </c>
      <c r="D27" s="8">
        <v>2299360</v>
      </c>
    </row>
    <row r="28" spans="1:4" x14ac:dyDescent="0.25">
      <c r="A28" s="12" t="s">
        <v>75</v>
      </c>
      <c r="B28" s="8">
        <v>3026943</v>
      </c>
      <c r="C28" s="8">
        <v>2767761</v>
      </c>
      <c r="D28" s="8">
        <v>2536844</v>
      </c>
    </row>
    <row r="29" spans="1:4" x14ac:dyDescent="0.25">
      <c r="A29" s="12" t="s">
        <v>76</v>
      </c>
      <c r="B29" s="8">
        <v>2944840</v>
      </c>
      <c r="C29" s="8">
        <v>2662480</v>
      </c>
      <c r="D29" s="8">
        <v>2216969</v>
      </c>
    </row>
    <row r="30" spans="1:4" x14ac:dyDescent="0.25">
      <c r="A30" s="12" t="s">
        <v>78</v>
      </c>
      <c r="B30" s="8">
        <v>2402598</v>
      </c>
      <c r="C30" s="8">
        <v>2238603</v>
      </c>
      <c r="D30" s="8">
        <v>1891829</v>
      </c>
    </row>
    <row r="31" spans="1:4" x14ac:dyDescent="0.25">
      <c r="A31" s="12" t="s">
        <v>72</v>
      </c>
      <c r="B31" s="8">
        <v>3527735</v>
      </c>
      <c r="C31" s="8">
        <v>3268554</v>
      </c>
      <c r="D31" s="8">
        <v>2753222</v>
      </c>
    </row>
    <row r="32" spans="1:4" x14ac:dyDescent="0.25">
      <c r="A32" s="12" t="s">
        <v>86</v>
      </c>
      <c r="B32" s="8">
        <v>1342977</v>
      </c>
      <c r="C32" s="8">
        <v>1169936</v>
      </c>
      <c r="D32" s="8">
        <v>962646</v>
      </c>
    </row>
    <row r="33" spans="1:4" x14ac:dyDescent="0.25">
      <c r="A33" s="12" t="s">
        <v>62</v>
      </c>
      <c r="B33" s="8">
        <v>8062579</v>
      </c>
      <c r="C33" s="8">
        <v>7643194</v>
      </c>
      <c r="D33" s="8">
        <v>6908975</v>
      </c>
    </row>
    <row r="34" spans="1:4" x14ac:dyDescent="0.25">
      <c r="A34" s="12" t="s">
        <v>80</v>
      </c>
      <c r="B34" s="8">
        <v>2320898</v>
      </c>
      <c r="C34" s="8">
        <v>1955577</v>
      </c>
      <c r="D34" s="8">
        <v>1658210</v>
      </c>
    </row>
    <row r="35" spans="1:4" x14ac:dyDescent="0.25">
      <c r="A35" s="12" t="s">
        <v>84</v>
      </c>
      <c r="B35" s="8">
        <v>1622138</v>
      </c>
      <c r="C35" s="8">
        <v>1490668</v>
      </c>
      <c r="D35" s="8">
        <v>1353610</v>
      </c>
    </row>
    <row r="36" spans="1:4" x14ac:dyDescent="0.25">
      <c r="A36" s="13"/>
      <c r="B36" s="13"/>
      <c r="C36" s="13"/>
      <c r="D36" s="13"/>
    </row>
  </sheetData>
  <sortState xmlns:xlrd2="http://schemas.microsoft.com/office/spreadsheetml/2017/richdata2" ref="A4:D35">
    <sortCondition ref="A4:A35"/>
  </sortState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2964-5133-4CD2-842E-9F5A89E1C3A6}">
  <dimension ref="A1:I23"/>
  <sheetViews>
    <sheetView workbookViewId="0">
      <selection sqref="A1:XFD2"/>
    </sheetView>
  </sheetViews>
  <sheetFormatPr defaultColWidth="11.42578125" defaultRowHeight="15" x14ac:dyDescent="0.25"/>
  <cols>
    <col min="1" max="1" width="27.28515625" bestFit="1" customWidth="1"/>
  </cols>
  <sheetData>
    <row r="1" spans="1:9" ht="15.75" x14ac:dyDescent="0.25">
      <c r="A1" s="9" t="s">
        <v>97</v>
      </c>
      <c r="B1" s="8"/>
      <c r="C1" s="8"/>
      <c r="D1" s="8"/>
      <c r="E1" s="8"/>
      <c r="F1" s="8"/>
      <c r="G1" s="8"/>
      <c r="H1" s="8"/>
      <c r="I1" s="8"/>
    </row>
    <row r="2" spans="1:9" ht="15.75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15.75" x14ac:dyDescent="0.25">
      <c r="A3" s="1" t="s">
        <v>17</v>
      </c>
      <c r="B3" s="13" t="s">
        <v>18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</row>
    <row r="4" spans="1:9" ht="15.75" x14ac:dyDescent="0.25">
      <c r="A4" s="12" t="s">
        <v>26</v>
      </c>
      <c r="B4" s="8">
        <v>1</v>
      </c>
      <c r="C4" s="8">
        <v>17</v>
      </c>
      <c r="D4" s="8">
        <v>3</v>
      </c>
      <c r="E4" s="8">
        <v>0</v>
      </c>
      <c r="F4" s="8">
        <v>48</v>
      </c>
      <c r="G4" s="8">
        <v>8</v>
      </c>
      <c r="H4" s="8">
        <v>40</v>
      </c>
      <c r="I4" s="8">
        <v>54</v>
      </c>
    </row>
    <row r="5" spans="1:9" ht="15.75" x14ac:dyDescent="0.25">
      <c r="A5" s="12" t="s">
        <v>27</v>
      </c>
      <c r="B5" s="8">
        <v>2</v>
      </c>
      <c r="C5" s="8">
        <v>15</v>
      </c>
      <c r="D5" s="8">
        <v>2</v>
      </c>
      <c r="E5" s="8">
        <v>3</v>
      </c>
      <c r="F5" s="8">
        <v>54</v>
      </c>
      <c r="G5" s="8">
        <v>16</v>
      </c>
      <c r="H5" s="8">
        <v>38</v>
      </c>
      <c r="I5" s="8">
        <v>47</v>
      </c>
    </row>
    <row r="6" spans="1:9" ht="15.75" x14ac:dyDescent="0.25">
      <c r="A6" s="12" t="s">
        <v>28</v>
      </c>
      <c r="B6" s="8">
        <v>3</v>
      </c>
      <c r="C6" s="8">
        <v>15</v>
      </c>
      <c r="D6" s="8">
        <v>0</v>
      </c>
      <c r="E6" s="8">
        <v>5</v>
      </c>
      <c r="F6" s="8">
        <v>43</v>
      </c>
      <c r="G6" s="8">
        <v>21</v>
      </c>
      <c r="H6" s="8">
        <v>22</v>
      </c>
      <c r="I6" s="8">
        <v>45</v>
      </c>
    </row>
    <row r="7" spans="1:9" ht="15.75" x14ac:dyDescent="0.25">
      <c r="A7" s="12" t="s">
        <v>29</v>
      </c>
      <c r="B7" s="8">
        <v>4</v>
      </c>
      <c r="C7" s="8">
        <v>13</v>
      </c>
      <c r="D7" s="8">
        <v>4</v>
      </c>
      <c r="E7" s="8">
        <v>3</v>
      </c>
      <c r="F7" s="8">
        <v>38</v>
      </c>
      <c r="G7" s="8">
        <v>16</v>
      </c>
      <c r="H7" s="8">
        <v>22</v>
      </c>
      <c r="I7" s="8">
        <v>43</v>
      </c>
    </row>
    <row r="8" spans="1:9" ht="15.75" x14ac:dyDescent="0.25">
      <c r="A8" s="12" t="s">
        <v>30</v>
      </c>
      <c r="B8" s="8">
        <v>5</v>
      </c>
      <c r="C8" s="8">
        <v>11</v>
      </c>
      <c r="D8" s="8">
        <v>5</v>
      </c>
      <c r="E8" s="8">
        <v>4</v>
      </c>
      <c r="F8" s="8">
        <v>42</v>
      </c>
      <c r="G8" s="8">
        <v>30</v>
      </c>
      <c r="H8" s="8">
        <v>12</v>
      </c>
      <c r="I8" s="8">
        <v>38</v>
      </c>
    </row>
    <row r="9" spans="1:9" ht="15.75" x14ac:dyDescent="0.25">
      <c r="A9" s="12" t="s">
        <v>31</v>
      </c>
      <c r="B9" s="8">
        <v>6</v>
      </c>
      <c r="C9" s="8">
        <v>10</v>
      </c>
      <c r="D9" s="8">
        <v>5</v>
      </c>
      <c r="E9" s="8">
        <v>5</v>
      </c>
      <c r="F9" s="8">
        <v>41</v>
      </c>
      <c r="G9" s="8">
        <v>32</v>
      </c>
      <c r="H9" s="8">
        <v>9</v>
      </c>
      <c r="I9" s="8">
        <v>35</v>
      </c>
    </row>
    <row r="10" spans="1:9" ht="15.75" x14ac:dyDescent="0.25">
      <c r="A10" s="12" t="s">
        <v>32</v>
      </c>
      <c r="B10" s="8">
        <v>7</v>
      </c>
      <c r="C10" s="8">
        <v>8</v>
      </c>
      <c r="D10" s="8">
        <v>5</v>
      </c>
      <c r="E10" s="8">
        <v>7</v>
      </c>
      <c r="F10" s="8">
        <v>23</v>
      </c>
      <c r="G10" s="8">
        <v>23</v>
      </c>
      <c r="H10" s="8">
        <v>0</v>
      </c>
      <c r="I10" s="8">
        <v>29</v>
      </c>
    </row>
    <row r="11" spans="1:9" ht="15.75" x14ac:dyDescent="0.25">
      <c r="A11" s="12" t="s">
        <v>33</v>
      </c>
      <c r="B11" s="8">
        <v>8</v>
      </c>
      <c r="C11" s="8">
        <v>8</v>
      </c>
      <c r="D11" s="8">
        <v>4</v>
      </c>
      <c r="E11" s="8">
        <v>8</v>
      </c>
      <c r="F11" s="8">
        <v>24</v>
      </c>
      <c r="G11" s="8">
        <v>23</v>
      </c>
      <c r="H11" s="8">
        <v>1</v>
      </c>
      <c r="I11" s="8">
        <v>28</v>
      </c>
    </row>
    <row r="12" spans="1:9" ht="15.75" x14ac:dyDescent="0.25">
      <c r="A12" s="12" t="s">
        <v>34</v>
      </c>
      <c r="B12" s="8">
        <v>9</v>
      </c>
      <c r="C12" s="8">
        <v>8</v>
      </c>
      <c r="D12" s="8">
        <v>4</v>
      </c>
      <c r="E12" s="8">
        <v>8</v>
      </c>
      <c r="F12" s="8">
        <v>27</v>
      </c>
      <c r="G12" s="8">
        <v>28</v>
      </c>
      <c r="H12" s="8">
        <v>-1</v>
      </c>
      <c r="I12" s="8">
        <v>28</v>
      </c>
    </row>
    <row r="13" spans="1:9" ht="15.75" x14ac:dyDescent="0.25">
      <c r="A13" s="12" t="s">
        <v>35</v>
      </c>
      <c r="B13" s="8">
        <v>10</v>
      </c>
      <c r="C13" s="8">
        <v>7</v>
      </c>
      <c r="D13" s="8">
        <v>6</v>
      </c>
      <c r="E13" s="8">
        <v>7</v>
      </c>
      <c r="F13" s="8">
        <v>31</v>
      </c>
      <c r="G13" s="8">
        <v>30</v>
      </c>
      <c r="H13" s="8">
        <v>1</v>
      </c>
      <c r="I13" s="8">
        <v>27</v>
      </c>
    </row>
    <row r="14" spans="1:9" ht="15.75" x14ac:dyDescent="0.25">
      <c r="A14" s="12" t="s">
        <v>36</v>
      </c>
      <c r="B14" s="8">
        <v>11</v>
      </c>
      <c r="C14" s="8">
        <v>8</v>
      </c>
      <c r="D14" s="8">
        <v>3</v>
      </c>
      <c r="E14" s="8">
        <v>9</v>
      </c>
      <c r="F14" s="8">
        <v>27</v>
      </c>
      <c r="G14" s="8">
        <v>30</v>
      </c>
      <c r="H14" s="8">
        <v>-3</v>
      </c>
      <c r="I14" s="8">
        <v>27</v>
      </c>
    </row>
    <row r="15" spans="1:9" ht="15.75" x14ac:dyDescent="0.25">
      <c r="A15" s="12" t="s">
        <v>37</v>
      </c>
      <c r="B15" s="8">
        <v>12</v>
      </c>
      <c r="C15" s="8">
        <v>8</v>
      </c>
      <c r="D15" s="8">
        <v>2</v>
      </c>
      <c r="E15" s="8">
        <v>10</v>
      </c>
      <c r="F15" s="8">
        <v>28</v>
      </c>
      <c r="G15" s="8">
        <v>37</v>
      </c>
      <c r="H15" s="8">
        <v>-9</v>
      </c>
      <c r="I15" s="8">
        <v>26</v>
      </c>
    </row>
    <row r="16" spans="1:9" ht="15.75" x14ac:dyDescent="0.25">
      <c r="A16" s="12" t="s">
        <v>38</v>
      </c>
      <c r="B16" s="8">
        <v>13</v>
      </c>
      <c r="C16" s="8">
        <v>7</v>
      </c>
      <c r="D16" s="8">
        <v>4</v>
      </c>
      <c r="E16" s="8">
        <v>9</v>
      </c>
      <c r="F16" s="8">
        <v>22</v>
      </c>
      <c r="G16" s="8">
        <v>27</v>
      </c>
      <c r="H16" s="8">
        <v>-5</v>
      </c>
      <c r="I16" s="8">
        <v>25</v>
      </c>
    </row>
    <row r="17" spans="1:9" ht="15.75" x14ac:dyDescent="0.25">
      <c r="A17" s="12" t="s">
        <v>39</v>
      </c>
      <c r="B17" s="8">
        <v>14</v>
      </c>
      <c r="C17" s="8">
        <v>5</v>
      </c>
      <c r="D17" s="8">
        <v>4</v>
      </c>
      <c r="E17" s="8">
        <v>11</v>
      </c>
      <c r="F17" s="8">
        <v>17</v>
      </c>
      <c r="G17" s="8">
        <v>26</v>
      </c>
      <c r="H17" s="8">
        <v>-9</v>
      </c>
      <c r="I17" s="8">
        <v>19</v>
      </c>
    </row>
    <row r="18" spans="1:9" ht="15.75" x14ac:dyDescent="0.25">
      <c r="A18" s="12" t="s">
        <v>40</v>
      </c>
      <c r="B18" s="8">
        <v>15</v>
      </c>
      <c r="C18" s="8">
        <v>4</v>
      </c>
      <c r="D18" s="8">
        <v>6</v>
      </c>
      <c r="E18" s="8">
        <v>10</v>
      </c>
      <c r="F18" s="8">
        <v>15</v>
      </c>
      <c r="G18" s="8">
        <v>27</v>
      </c>
      <c r="H18" s="8">
        <v>-12</v>
      </c>
      <c r="I18" s="8">
        <v>18</v>
      </c>
    </row>
    <row r="19" spans="1:9" ht="15.75" x14ac:dyDescent="0.25">
      <c r="A19" s="12" t="s">
        <v>41</v>
      </c>
      <c r="B19" s="8">
        <v>16</v>
      </c>
      <c r="C19" s="8">
        <v>5</v>
      </c>
      <c r="D19" s="8">
        <v>3</v>
      </c>
      <c r="E19" s="8">
        <v>12</v>
      </c>
      <c r="F19" s="8">
        <v>19</v>
      </c>
      <c r="G19" s="8">
        <v>38</v>
      </c>
      <c r="H19" s="8">
        <v>-19</v>
      </c>
      <c r="I19" s="8">
        <v>18</v>
      </c>
    </row>
    <row r="20" spans="1:9" ht="15.75" x14ac:dyDescent="0.25">
      <c r="A20" s="12" t="s">
        <v>42</v>
      </c>
      <c r="B20" s="8">
        <v>17</v>
      </c>
      <c r="C20" s="8">
        <v>3</v>
      </c>
      <c r="D20" s="8">
        <v>6</v>
      </c>
      <c r="E20" s="8">
        <v>11</v>
      </c>
      <c r="F20" s="8">
        <v>21</v>
      </c>
      <c r="G20" s="8">
        <v>38</v>
      </c>
      <c r="H20" s="8">
        <v>-17</v>
      </c>
      <c r="I20" s="8">
        <v>15</v>
      </c>
    </row>
    <row r="21" spans="1:9" ht="15.75" x14ac:dyDescent="0.25">
      <c r="A21" s="12" t="s">
        <v>43</v>
      </c>
      <c r="B21" s="8">
        <v>18</v>
      </c>
      <c r="C21" s="8">
        <v>4</v>
      </c>
      <c r="D21" s="8">
        <v>3</v>
      </c>
      <c r="E21" s="8">
        <v>13</v>
      </c>
      <c r="F21" s="8">
        <v>19</v>
      </c>
      <c r="G21" s="8">
        <v>41</v>
      </c>
      <c r="H21" s="8">
        <v>-22</v>
      </c>
      <c r="I21" s="8">
        <v>15</v>
      </c>
    </row>
    <row r="22" spans="1:9" ht="15.75" x14ac:dyDescent="0.25">
      <c r="A22" s="12" t="s">
        <v>44</v>
      </c>
      <c r="B22" s="8">
        <v>19</v>
      </c>
      <c r="C22" s="8">
        <v>3</v>
      </c>
      <c r="D22" s="8">
        <v>5</v>
      </c>
      <c r="E22" s="8">
        <v>12</v>
      </c>
      <c r="F22" s="8">
        <v>18</v>
      </c>
      <c r="G22" s="8">
        <v>43</v>
      </c>
      <c r="H22" s="8">
        <v>-25</v>
      </c>
      <c r="I22" s="8">
        <v>14</v>
      </c>
    </row>
    <row r="23" spans="1:9" ht="15.75" x14ac:dyDescent="0.25">
      <c r="A23" s="12" t="s">
        <v>45</v>
      </c>
      <c r="B23" s="8">
        <v>20</v>
      </c>
      <c r="C23" s="8">
        <v>2</v>
      </c>
      <c r="D23" s="8">
        <v>4</v>
      </c>
      <c r="E23" s="8">
        <v>14</v>
      </c>
      <c r="F23" s="8">
        <v>12</v>
      </c>
      <c r="G23" s="8">
        <v>35</v>
      </c>
      <c r="H23" s="8">
        <v>-23</v>
      </c>
      <c r="I23" s="8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A3" sqref="A3:F16"/>
    </sheetView>
  </sheetViews>
  <sheetFormatPr defaultColWidth="9.28515625" defaultRowHeight="15.75" x14ac:dyDescent="0.25"/>
  <cols>
    <col min="1" max="1" width="19" style="1" bestFit="1" customWidth="1"/>
    <col min="2" max="2" width="18.85546875" style="1" customWidth="1"/>
    <col min="3" max="3" width="13.85546875" style="1" bestFit="1" customWidth="1"/>
    <col min="4" max="4" width="28.140625" style="1" customWidth="1"/>
    <col min="5" max="5" width="24.7109375" style="1" customWidth="1"/>
    <col min="6" max="6" width="25.7109375" style="1" customWidth="1"/>
    <col min="7" max="16384" width="9.28515625" style="1"/>
  </cols>
  <sheetData>
    <row r="1" spans="1:9" customFormat="1" x14ac:dyDescent="0.25">
      <c r="A1" s="15" t="s">
        <v>12</v>
      </c>
      <c r="B1" s="15">
        <f ca="1">TODAY()</f>
        <v>45255</v>
      </c>
      <c r="C1" s="1"/>
      <c r="D1" s="1"/>
      <c r="E1" s="1"/>
      <c r="F1" s="1"/>
      <c r="G1" s="1"/>
      <c r="H1" s="1"/>
      <c r="I1" s="1"/>
    </row>
    <row r="2" spans="1:9" customForma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8" t="s">
        <v>118</v>
      </c>
      <c r="B3" s="19" t="s">
        <v>120</v>
      </c>
      <c r="C3" s="19" t="s">
        <v>101</v>
      </c>
      <c r="D3" s="19" t="s">
        <v>119</v>
      </c>
      <c r="E3" s="19" t="s">
        <v>102</v>
      </c>
      <c r="F3" s="19" t="s">
        <v>96</v>
      </c>
    </row>
    <row r="4" spans="1:9" x14ac:dyDescent="0.25">
      <c r="A4" s="12">
        <v>1377</v>
      </c>
      <c r="B4" s="11">
        <f ca="1">TODAY()-4</f>
        <v>45251</v>
      </c>
      <c r="C4" s="8">
        <v>217</v>
      </c>
      <c r="D4" s="14">
        <v>2284</v>
      </c>
      <c r="E4" s="8">
        <v>61</v>
      </c>
      <c r="F4" s="14">
        <v>139324</v>
      </c>
    </row>
    <row r="5" spans="1:9" x14ac:dyDescent="0.25">
      <c r="A5" s="12">
        <f>A4+1</f>
        <v>1378</v>
      </c>
      <c r="B5" s="11">
        <f ca="1">TODAY()-4</f>
        <v>45251</v>
      </c>
      <c r="C5" s="8">
        <v>221</v>
      </c>
      <c r="D5" s="14">
        <v>2130</v>
      </c>
      <c r="E5" s="8">
        <v>89</v>
      </c>
      <c r="F5" s="14">
        <v>189570</v>
      </c>
    </row>
    <row r="6" spans="1:9" x14ac:dyDescent="0.25">
      <c r="A6" s="12">
        <f t="shared" ref="A6:A16" si="0">A5+1</f>
        <v>1379</v>
      </c>
      <c r="B6" s="11">
        <f t="shared" ref="B6:B7" ca="1" si="1">TODAY()-3</f>
        <v>45252</v>
      </c>
      <c r="C6" s="8">
        <v>194</v>
      </c>
      <c r="D6" s="14">
        <v>3088</v>
      </c>
      <c r="E6" s="8">
        <v>13</v>
      </c>
      <c r="F6" s="14">
        <v>40144</v>
      </c>
    </row>
    <row r="7" spans="1:9" x14ac:dyDescent="0.25">
      <c r="A7" s="12">
        <f t="shared" si="0"/>
        <v>1380</v>
      </c>
      <c r="B7" s="11">
        <f t="shared" ca="1" si="1"/>
        <v>45252</v>
      </c>
      <c r="C7" s="8">
        <v>111</v>
      </c>
      <c r="D7" s="14">
        <v>4220</v>
      </c>
      <c r="E7" s="8">
        <v>36</v>
      </c>
      <c r="F7" s="14">
        <v>151920</v>
      </c>
    </row>
    <row r="8" spans="1:9" x14ac:dyDescent="0.25">
      <c r="A8" s="12">
        <f t="shared" si="0"/>
        <v>1381</v>
      </c>
      <c r="B8" s="11">
        <f ca="1">TODAY()-3</f>
        <v>45252</v>
      </c>
      <c r="C8" s="8">
        <v>139</v>
      </c>
      <c r="D8" s="14">
        <v>42</v>
      </c>
      <c r="E8" s="8">
        <v>5</v>
      </c>
      <c r="F8" s="14">
        <v>210</v>
      </c>
    </row>
    <row r="9" spans="1:9" x14ac:dyDescent="0.25">
      <c r="A9" s="12">
        <f t="shared" si="0"/>
        <v>1382</v>
      </c>
      <c r="B9" s="11">
        <f t="shared" ref="B9:B10" ca="1" si="2">TODAY()-2</f>
        <v>45253</v>
      </c>
      <c r="C9" s="8">
        <v>42</v>
      </c>
      <c r="D9" s="14">
        <v>3742</v>
      </c>
      <c r="E9" s="8">
        <v>44</v>
      </c>
      <c r="F9" s="14">
        <v>164648</v>
      </c>
    </row>
    <row r="10" spans="1:9" x14ac:dyDescent="0.25">
      <c r="A10" s="12">
        <f t="shared" si="0"/>
        <v>1383</v>
      </c>
      <c r="B10" s="11">
        <f t="shared" ca="1" si="2"/>
        <v>45253</v>
      </c>
      <c r="C10" s="8">
        <v>87</v>
      </c>
      <c r="D10" s="14">
        <v>2450</v>
      </c>
      <c r="E10" s="8">
        <v>75</v>
      </c>
      <c r="F10" s="14">
        <v>183750</v>
      </c>
    </row>
    <row r="11" spans="1:9" x14ac:dyDescent="0.25">
      <c r="A11" s="12">
        <f t="shared" si="0"/>
        <v>1384</v>
      </c>
      <c r="B11" s="11">
        <f ca="1">TODAY()-2</f>
        <v>45253</v>
      </c>
      <c r="C11" s="8">
        <v>7</v>
      </c>
      <c r="D11" s="14">
        <v>199</v>
      </c>
      <c r="E11" s="8">
        <v>20</v>
      </c>
      <c r="F11" s="14">
        <v>3980</v>
      </c>
    </row>
    <row r="12" spans="1:9" x14ac:dyDescent="0.25">
      <c r="A12" s="12">
        <f t="shared" si="0"/>
        <v>1385</v>
      </c>
      <c r="B12" s="11">
        <f ca="1">TODAY()-1</f>
        <v>45254</v>
      </c>
      <c r="C12" s="8">
        <v>243</v>
      </c>
      <c r="D12" s="14">
        <v>4051</v>
      </c>
      <c r="E12" s="8">
        <v>45</v>
      </c>
      <c r="F12" s="14">
        <v>182295</v>
      </c>
    </row>
    <row r="13" spans="1:9" x14ac:dyDescent="0.25">
      <c r="A13" s="12">
        <f t="shared" si="0"/>
        <v>1386</v>
      </c>
      <c r="B13" s="11">
        <f t="shared" ref="B13:B14" ca="1" si="3">TODAY()-1</f>
        <v>45254</v>
      </c>
      <c r="C13" s="8">
        <v>19</v>
      </c>
      <c r="D13" s="14">
        <v>4528</v>
      </c>
      <c r="E13" s="8">
        <v>83</v>
      </c>
      <c r="F13" s="14">
        <v>375824</v>
      </c>
    </row>
    <row r="14" spans="1:9" x14ac:dyDescent="0.25">
      <c r="A14" s="12">
        <f t="shared" si="0"/>
        <v>1387</v>
      </c>
      <c r="B14" s="11">
        <f t="shared" ca="1" si="3"/>
        <v>45254</v>
      </c>
      <c r="C14" s="8">
        <v>130</v>
      </c>
      <c r="D14" s="14">
        <v>2587</v>
      </c>
      <c r="E14" s="8">
        <v>76</v>
      </c>
      <c r="F14" s="14">
        <v>196612</v>
      </c>
    </row>
    <row r="15" spans="1:9" x14ac:dyDescent="0.25">
      <c r="A15" s="12">
        <f t="shared" si="0"/>
        <v>1388</v>
      </c>
      <c r="B15" s="11">
        <f ca="1">TODAY()-1</f>
        <v>45254</v>
      </c>
      <c r="C15" s="8">
        <v>106</v>
      </c>
      <c r="D15" s="14">
        <v>900</v>
      </c>
      <c r="E15" s="8">
        <v>14</v>
      </c>
      <c r="F15" s="14">
        <v>12600</v>
      </c>
    </row>
    <row r="16" spans="1:9" x14ac:dyDescent="0.25">
      <c r="A16" s="12">
        <f t="shared" si="0"/>
        <v>1389</v>
      </c>
      <c r="B16" s="11">
        <f ca="1">TODAY()</f>
        <v>45255</v>
      </c>
      <c r="C16" s="8">
        <v>245</v>
      </c>
      <c r="D16" s="14">
        <v>4356</v>
      </c>
      <c r="E16" s="8">
        <v>21</v>
      </c>
      <c r="F16" s="14">
        <v>91476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A4" sqref="A4"/>
    </sheetView>
  </sheetViews>
  <sheetFormatPr defaultColWidth="9.28515625" defaultRowHeight="15.75" x14ac:dyDescent="0.25"/>
  <cols>
    <col min="1" max="1" width="19" style="4" bestFit="1" customWidth="1"/>
    <col min="2" max="2" width="18.5703125" style="4" customWidth="1"/>
    <col min="3" max="3" width="13.85546875" style="4" bestFit="1" customWidth="1"/>
    <col min="4" max="4" width="28" style="4" customWidth="1"/>
    <col min="5" max="5" width="24.140625" style="4" customWidth="1"/>
    <col min="6" max="6" width="25.28515625" style="4" customWidth="1"/>
    <col min="7" max="16384" width="9.28515625" style="4"/>
  </cols>
  <sheetData>
    <row r="1" spans="1:9" x14ac:dyDescent="0.25">
      <c r="A1" s="10" t="s">
        <v>13</v>
      </c>
    </row>
    <row r="3" spans="1:9" x14ac:dyDescent="0.25">
      <c r="A3" s="18" t="s">
        <v>118</v>
      </c>
      <c r="B3" s="19" t="s">
        <v>120</v>
      </c>
      <c r="C3" s="19" t="s">
        <v>101</v>
      </c>
      <c r="D3" s="19" t="s">
        <v>119</v>
      </c>
      <c r="E3" s="19" t="s">
        <v>102</v>
      </c>
      <c r="F3" s="19" t="s">
        <v>96</v>
      </c>
    </row>
    <row r="4" spans="1:9" x14ac:dyDescent="0.25">
      <c r="A4" s="12">
        <v>1377</v>
      </c>
      <c r="B4" s="11">
        <f ca="1">TODAY()-4</f>
        <v>45251</v>
      </c>
      <c r="C4" s="8">
        <v>217</v>
      </c>
      <c r="D4" s="14">
        <v>2284</v>
      </c>
      <c r="E4" s="8">
        <v>61</v>
      </c>
      <c r="F4" s="14">
        <v>139324</v>
      </c>
      <c r="H4" s="5"/>
      <c r="I4" s="5"/>
    </row>
    <row r="5" spans="1:9" x14ac:dyDescent="0.25">
      <c r="A5" s="12">
        <f>A4+1</f>
        <v>1378</v>
      </c>
      <c r="B5" s="11">
        <f ca="1">TODAY()-4</f>
        <v>45251</v>
      </c>
      <c r="C5" s="8">
        <v>221</v>
      </c>
      <c r="D5" s="14">
        <v>2130</v>
      </c>
      <c r="E5" s="8">
        <v>89</v>
      </c>
      <c r="F5" s="14">
        <v>189570</v>
      </c>
    </row>
    <row r="6" spans="1:9" x14ac:dyDescent="0.25">
      <c r="A6" s="12">
        <f t="shared" ref="A6:A16" si="0">A5+1</f>
        <v>1379</v>
      </c>
      <c r="B6" s="11">
        <f t="shared" ref="B6:B7" ca="1" si="1">TODAY()-3</f>
        <v>45252</v>
      </c>
      <c r="C6" s="8">
        <v>194</v>
      </c>
      <c r="D6" s="14">
        <v>3088</v>
      </c>
      <c r="E6" s="8">
        <v>13</v>
      </c>
      <c r="F6" s="14">
        <v>40144</v>
      </c>
    </row>
    <row r="7" spans="1:9" x14ac:dyDescent="0.25">
      <c r="A7" s="12">
        <f t="shared" si="0"/>
        <v>1380</v>
      </c>
      <c r="B7" s="11">
        <f t="shared" ca="1" si="1"/>
        <v>45252</v>
      </c>
      <c r="C7" s="8">
        <v>111</v>
      </c>
      <c r="D7" s="14">
        <v>4220</v>
      </c>
      <c r="E7" s="8">
        <v>36</v>
      </c>
      <c r="F7" s="14">
        <v>151920</v>
      </c>
    </row>
    <row r="8" spans="1:9" x14ac:dyDescent="0.25">
      <c r="A8" s="12">
        <f t="shared" si="0"/>
        <v>1381</v>
      </c>
      <c r="B8" s="11">
        <f ca="1">TODAY()-3</f>
        <v>45252</v>
      </c>
      <c r="C8" s="8">
        <v>139</v>
      </c>
      <c r="D8" s="14">
        <v>42</v>
      </c>
      <c r="E8" s="8">
        <v>5</v>
      </c>
      <c r="F8" s="14">
        <v>210</v>
      </c>
    </row>
    <row r="9" spans="1:9" x14ac:dyDescent="0.25">
      <c r="A9" s="12">
        <f t="shared" si="0"/>
        <v>1382</v>
      </c>
      <c r="B9" s="11">
        <f t="shared" ref="B9:B10" ca="1" si="2">TODAY()-2</f>
        <v>45253</v>
      </c>
      <c r="C9" s="8">
        <v>42</v>
      </c>
      <c r="D9" s="14">
        <v>3742</v>
      </c>
      <c r="E9" s="8">
        <v>44</v>
      </c>
      <c r="F9" s="14">
        <v>164648</v>
      </c>
    </row>
    <row r="10" spans="1:9" x14ac:dyDescent="0.25">
      <c r="A10" s="12">
        <f t="shared" si="0"/>
        <v>1383</v>
      </c>
      <c r="B10" s="11">
        <f t="shared" ca="1" si="2"/>
        <v>45253</v>
      </c>
      <c r="C10" s="8">
        <v>87</v>
      </c>
      <c r="D10" s="14">
        <v>2450</v>
      </c>
      <c r="E10" s="8">
        <v>75</v>
      </c>
      <c r="F10" s="14">
        <v>183750</v>
      </c>
    </row>
    <row r="11" spans="1:9" x14ac:dyDescent="0.25">
      <c r="A11" s="12">
        <f t="shared" si="0"/>
        <v>1384</v>
      </c>
      <c r="B11" s="11">
        <f ca="1">TODAY()-2</f>
        <v>45253</v>
      </c>
      <c r="C11" s="8">
        <v>7</v>
      </c>
      <c r="D11" s="14">
        <v>199</v>
      </c>
      <c r="E11" s="8">
        <v>20</v>
      </c>
      <c r="F11" s="14">
        <v>3980</v>
      </c>
    </row>
    <row r="12" spans="1:9" x14ac:dyDescent="0.25">
      <c r="A12" s="12">
        <f t="shared" si="0"/>
        <v>1385</v>
      </c>
      <c r="B12" s="11">
        <f ca="1">TODAY()-1</f>
        <v>45254</v>
      </c>
      <c r="C12" s="8">
        <v>243</v>
      </c>
      <c r="D12" s="14">
        <v>4051</v>
      </c>
      <c r="E12" s="8">
        <v>45</v>
      </c>
      <c r="F12" s="14">
        <v>182295</v>
      </c>
    </row>
    <row r="13" spans="1:9" x14ac:dyDescent="0.25">
      <c r="A13" s="12">
        <f t="shared" si="0"/>
        <v>1386</v>
      </c>
      <c r="B13" s="11">
        <f t="shared" ref="B13:B14" ca="1" si="3">TODAY()-1</f>
        <v>45254</v>
      </c>
      <c r="C13" s="8">
        <v>19</v>
      </c>
      <c r="D13" s="14">
        <v>4528</v>
      </c>
      <c r="E13" s="8">
        <v>83</v>
      </c>
      <c r="F13" s="14">
        <v>375824</v>
      </c>
    </row>
    <row r="14" spans="1:9" x14ac:dyDescent="0.25">
      <c r="A14" s="12">
        <f t="shared" si="0"/>
        <v>1387</v>
      </c>
      <c r="B14" s="11">
        <f t="shared" ca="1" si="3"/>
        <v>45254</v>
      </c>
      <c r="C14" s="8">
        <v>130</v>
      </c>
      <c r="D14" s="14">
        <v>2587</v>
      </c>
      <c r="E14" s="8">
        <v>76</v>
      </c>
      <c r="F14" s="14">
        <v>196612</v>
      </c>
    </row>
    <row r="15" spans="1:9" x14ac:dyDescent="0.25">
      <c r="A15" s="12">
        <f t="shared" si="0"/>
        <v>1388</v>
      </c>
      <c r="B15" s="11">
        <f ca="1">TODAY()-1</f>
        <v>45254</v>
      </c>
      <c r="C15" s="8">
        <v>106</v>
      </c>
      <c r="D15" s="14">
        <v>900</v>
      </c>
      <c r="E15" s="8">
        <v>14</v>
      </c>
      <c r="F15" s="14">
        <v>12600</v>
      </c>
    </row>
    <row r="16" spans="1:9" x14ac:dyDescent="0.25">
      <c r="A16" s="12">
        <f t="shared" si="0"/>
        <v>1389</v>
      </c>
      <c r="B16" s="11">
        <f ca="1">TODAY()</f>
        <v>45255</v>
      </c>
      <c r="C16" s="8">
        <v>245</v>
      </c>
      <c r="D16" s="14">
        <v>4356</v>
      </c>
      <c r="E16" s="8">
        <v>21</v>
      </c>
      <c r="F16" s="14">
        <v>91476</v>
      </c>
    </row>
    <row r="18" spans="2:2" x14ac:dyDescent="0.25">
      <c r="B18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9568-7B8D-4D9E-B825-711F3206833A}">
  <dimension ref="A1:F8"/>
  <sheetViews>
    <sheetView workbookViewId="0">
      <selection activeCell="D6" sqref="D6"/>
    </sheetView>
  </sheetViews>
  <sheetFormatPr defaultRowHeight="15" x14ac:dyDescent="0.25"/>
  <cols>
    <col min="1" max="1" width="15.5703125" bestFit="1" customWidth="1"/>
    <col min="2" max="2" width="14.5703125" customWidth="1"/>
    <col min="3" max="3" width="14" customWidth="1"/>
    <col min="4" max="4" width="14.5703125" customWidth="1"/>
    <col min="5" max="5" width="15" customWidth="1"/>
    <col min="6" max="6" width="11.5703125" bestFit="1" customWidth="1"/>
  </cols>
  <sheetData>
    <row r="1" spans="1:6" ht="15.75" x14ac:dyDescent="0.25">
      <c r="A1" s="10" t="s">
        <v>114</v>
      </c>
      <c r="B1" s="1"/>
      <c r="C1" s="1"/>
      <c r="D1" s="1"/>
    </row>
    <row r="2" spans="1:6" ht="15.75" x14ac:dyDescent="0.25">
      <c r="A2" s="1"/>
      <c r="B2" s="1"/>
      <c r="C2" s="1"/>
      <c r="D2" s="1"/>
    </row>
    <row r="3" spans="1:6" x14ac:dyDescent="0.25">
      <c r="A3" s="6" t="s">
        <v>113</v>
      </c>
      <c r="B3" s="6" t="s">
        <v>104</v>
      </c>
    </row>
    <row r="4" spans="1:6" x14ac:dyDescent="0.25">
      <c r="A4" s="6" t="s">
        <v>109</v>
      </c>
      <c r="B4" t="s">
        <v>105</v>
      </c>
      <c r="C4" t="s">
        <v>106</v>
      </c>
      <c r="D4" t="s">
        <v>107</v>
      </c>
      <c r="E4" t="s">
        <v>108</v>
      </c>
      <c r="F4" t="s">
        <v>16</v>
      </c>
    </row>
    <row r="5" spans="1:6" x14ac:dyDescent="0.25">
      <c r="A5" t="s">
        <v>111</v>
      </c>
      <c r="B5" s="16">
        <v>5055284.9686000003</v>
      </c>
      <c r="C5" s="16">
        <v>8654158.4046</v>
      </c>
      <c r="D5" s="16">
        <v>4916781.6239999998</v>
      </c>
      <c r="E5" s="16">
        <v>7567138.7335999999</v>
      </c>
      <c r="F5" s="16">
        <v>26193363.730799995</v>
      </c>
    </row>
    <row r="6" spans="1:6" x14ac:dyDescent="0.25">
      <c r="A6" t="s">
        <v>112</v>
      </c>
      <c r="B6" s="16">
        <v>10852759.617199998</v>
      </c>
      <c r="C6" s="16">
        <v>8338750.3705999991</v>
      </c>
      <c r="D6" s="16">
        <v>7736307.0131999999</v>
      </c>
      <c r="E6" s="16">
        <v>8546261.806400001</v>
      </c>
      <c r="F6" s="16">
        <v>35474078.807400003</v>
      </c>
    </row>
    <row r="7" spans="1:6" x14ac:dyDescent="0.25">
      <c r="A7" t="s">
        <v>110</v>
      </c>
      <c r="B7" s="16">
        <v>8662162.4045999981</v>
      </c>
      <c r="C7" s="16">
        <v>11234845.8346</v>
      </c>
      <c r="D7" s="16">
        <v>5472694.9035999998</v>
      </c>
      <c r="E7" s="16">
        <v>6717194.7721999995</v>
      </c>
      <c r="F7" s="16">
        <v>32086897.914999995</v>
      </c>
    </row>
    <row r="8" spans="1:6" x14ac:dyDescent="0.25">
      <c r="A8" t="s">
        <v>16</v>
      </c>
      <c r="B8" s="16">
        <v>24570206.990399998</v>
      </c>
      <c r="C8" s="16">
        <v>28227754.609799996</v>
      </c>
      <c r="D8" s="16">
        <v>18125783.540799998</v>
      </c>
      <c r="E8" s="16">
        <v>22830595.312200002</v>
      </c>
      <c r="F8" s="16">
        <v>93754340.453199998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Unique</vt:lpstr>
      <vt:lpstr>Mexico</vt:lpstr>
      <vt:lpstr>PremierLeague</vt:lpstr>
      <vt:lpstr>Dates</vt:lpstr>
      <vt:lpstr>Invoices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Analytics: VisualizationData</dc:title>
  <dc:creator>Bernd Heesen</dc:creator>
  <cp:lastModifiedBy>Bernd Heesen</cp:lastModifiedBy>
  <dcterms:created xsi:type="dcterms:W3CDTF">2017-05-04T09:50:48Z</dcterms:created>
  <dcterms:modified xsi:type="dcterms:W3CDTF">2023-11-25T15:44:43Z</dcterms:modified>
</cp:coreProperties>
</file>