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package.relationships+xml" PartName="/customXml/_rels/item1.xml.rels"/>
  <Override ContentType="application/xml" PartName="/customXml/item1.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2.xml.rels"/>
  <Override ContentType="application/vnd.openxmlformats-package.relationships+xml" PartName="/xl/worksheets/_rels/sheet4.xml.rels"/>
  <Override ContentType="application/vnd.openxmlformats-package.relationships+xml" PartName="/xl/worksheets/_rels/sheet6.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 Id="rId5" Target="../customXml/item1.xml" Type="http://schemas.openxmlformats.org/officeDocument/2006/relationshi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llect" sheetId="1" state="visible" r:id="rId2"/>
    <sheet name="Calculs" sheetId="2" state="visible" r:id="rId3"/>
    <sheet name="Diagnostic" sheetId="3" state="visible" r:id="rId4"/>
    <sheet name="MetaDossierINSEE" sheetId="4" state="visible" r:id="rId5"/>
    <sheet name="CSV" sheetId="5" state="visible" r:id="rId6"/>
    <sheet name="Calculette" sheetId="6" state="visible" r:id="rId7"/>
    <sheet name="Fonctions" sheetId="7" state="visible" r:id="rId8"/>
    <sheet name="Michel" sheetId="8" state="visible" r:id="rId9"/>
    <sheet name="Sheet2" sheetId="9" state="visible" r:id="rId10"/>
    <sheet name="Objectif Zan" sheetId="10" state="visible" r:id="rId11"/>
    <sheet name="Variables_Logements" sheetId="11" state="visible" r:id="rId12"/>
    <sheet name="Variables_Locaux " sheetId="12" state="visible" r:id="rId13"/>
    <sheet name="SCOT_OUEST" sheetId="13" state="visible" r:id="rId14"/>
  </sheets>
  <definedNames>
    <definedName function="false" hidden="true" localSheetId="3" name="_xlnm._FilterDatabase" vbProcedure="false">MetaDossierINSEE!$A$1:$A$1891</definedName>
    <definedName function="false" hidden="false" localSheetId="3" name="ExternalData_1" vbProcedure="false">MetaDossierINSEE!$B$1:$E$1891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<sst xmlns="http://schemas.openxmlformats.org/spreadsheetml/2006/main" count="17433" uniqueCount="9587">
  <si>
    <t xml:space="preserve">Key</t>
  </si>
  <si>
    <t xml:space="preserve">Description</t>
  </si>
  <si>
    <t xml:space="preserve">Source</t>
  </si>
  <si>
    <t xml:space="preserve">Type</t>
  </si>
  <si>
    <t xml:space="preserve">Expr</t>
  </si>
  <si>
    <t xml:space="preserve">Total</t>
  </si>
  <si>
    <t xml:space="preserve">Commentaire</t>
  </si>
  <si>
    <t xml:space="preserve"># Test Metriques</t>
  </si>
  <si>
    <t xml:space="preserve">HELLO</t>
  </si>
  <si>
    <t xml:space="preserve">TEST</t>
  </si>
  <si>
    <t xml:space="preserve">STR</t>
  </si>
  <si>
    <t xml:space="preserve">"Hello Test"</t>
  </si>
  <si>
    <t xml:space="preserve">EQUAL</t>
  </si>
  <si>
    <t xml:space="preserve">INT</t>
  </si>
  <si>
    <t xml:space="preserve">TEST2</t>
  </si>
  <si>
    <t xml:space="preserve">TEST + 5</t>
  </si>
  <si>
    <t xml:space="preserve">SUM</t>
  </si>
  <si>
    <t xml:space="preserve"># Configurations Diverses</t>
  </si>
  <si>
    <t xml:space="preserve">THEME_COLOR</t>
  </si>
  <si>
    <t xml:space="preserve">Couleur de Theme des Graphiques</t>
  </si>
  <si>
    <t xml:space="preserve">APP</t>
  </si>
  <si>
    <t xml:space="preserve">str("#008080")</t>
  </si>
  <si>
    <t xml:space="preserve">Teal</t>
  </si>
  <si>
    <t xml:space="preserve">DOWNLOAD_CSV</t>
  </si>
  <si>
    <t xml:space="preserve">Data CSV File</t>
  </si>
  <si>
    <t xml:space="preserve">"output/"+BASE_NAME+".csv"</t>
  </si>
  <si>
    <t xml:space="preserve">DOWNLOAD_JSON</t>
  </si>
  <si>
    <t xml:space="preserve">Data Json File</t>
  </si>
  <si>
    <t xml:space="preserve">"output/"+BASE_NAME+"_s.json"</t>
  </si>
  <si>
    <t xml:space="preserve">DOWNLOAD_XLSX</t>
  </si>
  <si>
    <t xml:space="preserve">Data Excel File</t>
  </si>
  <si>
    <t xml:space="preserve">"output/"+BASE_NAME+".xlsx"</t>
  </si>
  <si>
    <t xml:space="preserve">GOOGLE_TRACKER</t>
  </si>
  <si>
    <t xml:space="preserve">Google Analytics</t>
  </si>
  <si>
    <t xml:space="preserve">"output/"+BASE_NAME+"_tracker.html"</t>
  </si>
  <si>
    <t xml:space="preserve">GRAPHIQUE_LOGEMENTS</t>
  </si>
  <si>
    <t xml:space="preserve">Graphique Logements</t>
  </si>
  <si>
    <t xml:space="preserve">"output/"+BASE_NAME+"_Logements.png"</t>
  </si>
  <si>
    <t xml:space="preserve">GRAPHIQUE_POPULATION</t>
  </si>
  <si>
    <t xml:space="preserve">Graphique Population</t>
  </si>
  <si>
    <t xml:space="preserve">"output/"+BASE_NAME+"_Population.png"</t>
  </si>
  <si>
    <t xml:space="preserve">GRAPHIQUE_TAILLE_DES_MENAGES</t>
  </si>
  <si>
    <t xml:space="preserve">Graphique Taille des Ménages</t>
  </si>
  <si>
    <t xml:space="preserve">"output/"+BASE_NAME+"_Taille_des_Menages.png"</t>
  </si>
  <si>
    <t xml:space="preserve">GRAPHIQUE_REPARTITION_DES_LOGEMENTS</t>
  </si>
  <si>
    <t xml:space="preserve">Graphique Repartition des Logements</t>
  </si>
  <si>
    <t xml:space="preserve">"output/"+BASE_NAME+"_Repartition_des_Logements.png"</t>
  </si>
  <si>
    <t xml:space="preserve">GRAPHIQUE_CONSTRUCTIONS_DES_LOGEMENTS</t>
  </si>
  <si>
    <t xml:space="preserve">Graphique Construction de Logements entre 2010 et 2019</t>
  </si>
  <si>
    <t xml:space="preserve">"output/"+BASE_NAME+"_LOGEMENTS_3.png"</t>
  </si>
  <si>
    <t xml:space="preserve"># Donnees Territoire</t>
  </si>
  <si>
    <t xml:space="preserve">CODE_INSEE</t>
  </si>
  <si>
    <t xml:space="preserve">Code INSEE Commune</t>
  </si>
  <si>
    <t xml:space="preserve">CODE</t>
  </si>
  <si>
    <t xml:space="preserve">code_insee</t>
  </si>
  <si>
    <t xml:space="preserve">COUNT</t>
  </si>
  <si>
    <t xml:space="preserve">This is recalculated for EPCI, DEPT, REGIONS</t>
  </si>
  <si>
    <t xml:space="preserve">CODE_POSTAL</t>
  </si>
  <si>
    <t xml:space="preserve">Code Postal Commune</t>
  </si>
  <si>
    <t xml:space="preserve">code_postal</t>
  </si>
  <si>
    <t xml:space="preserve">NOM_COMMUNE</t>
  </si>
  <si>
    <t xml:space="preserve">Nom de Commune</t>
  </si>
  <si>
    <t xml:space="preserve">commune</t>
  </si>
  <si>
    <t xml:space="preserve">CONCAT</t>
  </si>
  <si>
    <t xml:space="preserve">LIBELLE</t>
  </si>
  <si>
    <t xml:space="preserve">Libelle</t>
  </si>
  <si>
    <t xml:space="preserve">commune.title()</t>
  </si>
  <si>
    <t xml:space="preserve">BASE_NAME</t>
  </si>
  <si>
    <t xml:space="preserve">Nom Unique (Prefixe de Fichiers)</t>
  </si>
  <si>
    <t xml:space="preserve">self.get_fullname()</t>
  </si>
  <si>
    <t xml:space="preserve">CUSTOM</t>
  </si>
  <si>
    <t xml:space="preserve"># Donnees Intecommunalites</t>
  </si>
  <si>
    <t xml:space="preserve">EPCI</t>
  </si>
  <si>
    <t xml:space="preserve">Code EPCI - Metropole</t>
  </si>
  <si>
    <t xml:space="preserve">INTERCO</t>
  </si>
  <si>
    <t xml:space="preserve">intercoDossier["Unnamed: 2"][code_insee]</t>
  </si>
  <si>
    <t xml:space="preserve">LIBEPCI</t>
  </si>
  <si>
    <t xml:space="preserve">Libelle de l'EPCI / Metropole</t>
  </si>
  <si>
    <t xml:space="preserve">intercoDossier["Unnamed: 3"][code_insee]</t>
  </si>
  <si>
    <t xml:space="preserve">TYPE_EPCI</t>
  </si>
  <si>
    <t xml:space="preserve">Nature d'EPCI</t>
  </si>
  <si>
    <t xml:space="preserve">intercoEPCI["Unnamed: 2"][EPCI]</t>
  </si>
  <si>
    <t xml:space="preserve">EPCI_COMMUNES</t>
  </si>
  <si>
    <t xml:space="preserve">Nombre communes EPCI</t>
  </si>
  <si>
    <t xml:space="preserve">intercoEPCI["Unnamed: 3"][EPCI]</t>
  </si>
  <si>
    <t xml:space="preserve">DEP</t>
  </si>
  <si>
    <t xml:space="preserve">Departement</t>
  </si>
  <si>
    <t xml:space="preserve">intercoDossier["Unnamed: 4"][code_insee]</t>
  </si>
  <si>
    <t xml:space="preserve">DEP_NOM</t>
  </si>
  <si>
    <t xml:space="preserve">Nom Departement</t>
  </si>
  <si>
    <t xml:space="preserve">departements["nom_departement"][DEP]</t>
  </si>
  <si>
    <t xml:space="preserve">REG</t>
  </si>
  <si>
    <t xml:space="preserve">Region</t>
  </si>
  <si>
    <t xml:space="preserve">intercoDossier["Unnamed: 5"][code_insee]</t>
  </si>
  <si>
    <t xml:space="preserve">REG_NOM</t>
  </si>
  <si>
    <t xml:space="preserve">Nom Region</t>
  </si>
  <si>
    <t xml:space="preserve">departements["nom_region"][DEP]</t>
  </si>
  <si>
    <t xml:space="preserve">DOSSIER_INSEE</t>
  </si>
  <si>
    <t xml:space="preserve">Dossier Complet INSEE</t>
  </si>
  <si>
    <t xml:space="preserve">INSEE</t>
  </si>
  <si>
    <t xml:space="preserve">"https://www.insee.fr/fr/statistiques/2011101?geo=COM-"+str(CODE_INSEE)</t>
  </si>
  <si>
    <t xml:space="preserve">REGION_PACA</t>
  </si>
  <si>
    <t xml:space="preserve">"1" si PACA, "0" sinon</t>
  </si>
  <si>
    <t xml:space="preserve">0 if (is_commune_hors_paca(CODE_INSEE)) else 1</t>
  </si>
  <si>
    <t xml:space="preserve">HORS_PACA</t>
  </si>
  <si>
    <t xml:space="preserve">"1" si HORS PACA, "0" sinon</t>
  </si>
  <si>
    <t xml:space="preserve">1 if (is_commune_hors_paca(CODE_INSEE)) else 0</t>
  </si>
  <si>
    <t xml:space="preserve"># Sources des Donnees</t>
  </si>
  <si>
    <t xml:space="preserve">URL_SOURCE_ARTIFICIALISATION</t>
  </si>
  <si>
    <t xml:space="preserve">Dossier Cerema - Artificialisation</t>
  </si>
  <si>
    <t xml:space="preserve">ART</t>
  </si>
  <si>
    <t xml:space="preserve">artificialisationSourcePage</t>
  </si>
  <si>
    <t xml:space="preserve">URL_SOURCE_SRU</t>
  </si>
  <si>
    <t xml:space="preserve">Dossier Dreal - Logements Sociaux</t>
  </si>
  <si>
    <t xml:space="preserve">SRU</t>
  </si>
  <si>
    <t xml:space="preserve">sru2020SourcePage</t>
  </si>
  <si>
    <t xml:space="preserve">URL_SOURCE_SITADEL</t>
  </si>
  <si>
    <t xml:space="preserve">Dossier Sitadel - Logements Construits</t>
  </si>
  <si>
    <t xml:space="preserve">SIT</t>
  </si>
  <si>
    <t xml:space="preserve">sitadelSourcePage</t>
  </si>
  <si>
    <t xml:space="preserve">URL_SOURCE_COMMUNES</t>
  </si>
  <si>
    <t xml:space="preserve">Dossier Insee - Donnees Communes</t>
  </si>
  <si>
    <t xml:space="preserve">metaDossierSourcePage</t>
  </si>
  <si>
    <t xml:space="preserve">URL_SOURCE_PROJECTIONS</t>
  </si>
  <si>
    <t xml:space="preserve">Dossier Insee - Projections 2050</t>
  </si>
  <si>
    <t xml:space="preserve">projectionsSourcePage</t>
  </si>
  <si>
    <t xml:space="preserve">URL_SOURCE_PROJECTIONS_PACA</t>
  </si>
  <si>
    <t xml:space="preserve">Dossier Omphale - Projections Paca</t>
  </si>
  <si>
    <t xml:space="preserve">projectionsPacaSourcePage</t>
  </si>
  <si>
    <t xml:space="preserve">URL_VILLE_DATA</t>
  </si>
  <si>
    <t xml:space="preserve">Données sur Toutes les Villes de France</t>
  </si>
  <si>
    <t xml:space="preserve">"https://ville-data.com/Mougins-06250.html"+""</t>
  </si>
  <si>
    <t xml:space="preserve">URL_LINTERNAUTE</t>
  </si>
  <si>
    <t xml:space="preserve">L'Encyclopédie des villes de France</t>
  </si>
  <si>
    <t xml:space="preserve">"https://www.linternaute.com/ville/alpes-maritimes/departement-06"+""</t>
  </si>
  <si>
    <t xml:space="preserve">URL_GOOGLE</t>
  </si>
  <si>
    <t xml:space="preserve">Google Search</t>
  </si>
  <si>
    <t xml:space="preserve">"https://www.google.com/search?q=cannes+pays+de+lerins"+""</t>
  </si>
  <si>
    <t xml:space="preserve"># Donnees Commune - Collecte</t>
  </si>
  <si>
    <t xml:space="preserve">P18_POP</t>
  </si>
  <si>
    <t xml:space="preserve">Population en 2018</t>
  </si>
  <si>
    <t xml:space="preserve">dossierComplet['P18_POP'][code_insee]</t>
  </si>
  <si>
    <t xml:space="preserve">P13_POP</t>
  </si>
  <si>
    <t xml:space="preserve">Population en 2013</t>
  </si>
  <si>
    <t xml:space="preserve">dossierComplet['P13_POP'][code_insee]</t>
  </si>
  <si>
    <t xml:space="preserve">P08_POP</t>
  </si>
  <si>
    <t xml:space="preserve">Population en 2008</t>
  </si>
  <si>
    <t xml:space="preserve">dossierComplet['P08_POP'][code_insee]</t>
  </si>
  <si>
    <t xml:space="preserve">C18_MEN</t>
  </si>
  <si>
    <t xml:space="preserve">Nombre de ménages  en 2018</t>
  </si>
  <si>
    <t xml:space="preserve">dossierComplet['C18_MEN'][code_insee]</t>
  </si>
  <si>
    <t xml:space="preserve">C18_PMEN</t>
  </si>
  <si>
    <t xml:space="preserve">Nombre de personnes des ménages  en 2018</t>
  </si>
  <si>
    <t xml:space="preserve">dossierComplet['C18_PMEN'][code_insee]</t>
  </si>
  <si>
    <t xml:space="preserve">C13_MEN</t>
  </si>
  <si>
    <t xml:space="preserve">Nombre de ménages  en 2013</t>
  </si>
  <si>
    <t xml:space="preserve">dossierComplet['C13_MEN'][code_insee]</t>
  </si>
  <si>
    <t xml:space="preserve">C13_PMEN</t>
  </si>
  <si>
    <t xml:space="preserve">Nombre de personnes des ménages  en 2013</t>
  </si>
  <si>
    <t xml:space="preserve">dossierComplet['C13_PMEN'][code_insee]</t>
  </si>
  <si>
    <t xml:space="preserve">C08_MEN</t>
  </si>
  <si>
    <t xml:space="preserve">Nombre de ménages  en 2008</t>
  </si>
  <si>
    <t xml:space="preserve">dossierComplet['C08_MEN'][code_insee]</t>
  </si>
  <si>
    <t xml:space="preserve">C08_PMEN</t>
  </si>
  <si>
    <t xml:space="preserve">Nombre de personnes des ménages  en 2008</t>
  </si>
  <si>
    <t xml:space="preserve">dossierComplet['C08_PMEN'][code_insee]</t>
  </si>
  <si>
    <t xml:space="preserve">P18_LOG</t>
  </si>
  <si>
    <t xml:space="preserve">Nombre de logements en 2018</t>
  </si>
  <si>
    <t xml:space="preserve">dossierComplet['P18_LOG'][code_insee]</t>
  </si>
  <si>
    <t xml:space="preserve">P18_RP</t>
  </si>
  <si>
    <t xml:space="preserve">Nombre de résidences principales en 2018</t>
  </si>
  <si>
    <t xml:space="preserve">dossierComplet['P18_RP'][code_insee]</t>
  </si>
  <si>
    <t xml:space="preserve">P18_RSECOCC</t>
  </si>
  <si>
    <t xml:space="preserve">Nombre de résidences secondaires et logements occasionnels en 2018</t>
  </si>
  <si>
    <t xml:space="preserve">dossierComplet['P18_RSECOCC'][code_insee]</t>
  </si>
  <si>
    <t xml:space="preserve">P18_LOGVAC</t>
  </si>
  <si>
    <t xml:space="preserve">Nombre de logements vacants en 2018</t>
  </si>
  <si>
    <t xml:space="preserve">dossierComplet['P18_LOGVAC'][code_insee]</t>
  </si>
  <si>
    <t xml:space="preserve">P18_MAISON</t>
  </si>
  <si>
    <t xml:space="preserve">Nombre de maisons en 2018</t>
  </si>
  <si>
    <t xml:space="preserve">dossierComplet['P18_MAISON'][code_insee]</t>
  </si>
  <si>
    <t xml:space="preserve">P18_APPART</t>
  </si>
  <si>
    <t xml:space="preserve">Nombre d'appartements en 2018</t>
  </si>
  <si>
    <t xml:space="preserve">dossierComplet['P18_APPART'][code_insee]</t>
  </si>
  <si>
    <t xml:space="preserve">P18_RP_PROP</t>
  </si>
  <si>
    <t xml:space="preserve">Nombre de résidences principales occupées par propriétaires en 2018</t>
  </si>
  <si>
    <t xml:space="preserve">dossierComplet['P18_RP_PROP'][code_insee]</t>
  </si>
  <si>
    <t xml:space="preserve">P18_RP_LOC</t>
  </si>
  <si>
    <t xml:space="preserve">Nombre de résidences principales occupées par locataires en 2018</t>
  </si>
  <si>
    <t xml:space="preserve">dossierComplet['P18_RP_LOC'][code_insee]</t>
  </si>
  <si>
    <t xml:space="preserve">P18_RP_LOCHLMV</t>
  </si>
  <si>
    <t xml:space="preserve">Nombre de résidences principales HLM loué vide en 2018</t>
  </si>
  <si>
    <t xml:space="preserve">dossierComplet['P18_RP_LOCHLMV'][code_insee]</t>
  </si>
  <si>
    <t xml:space="preserve">P13_LOG</t>
  </si>
  <si>
    <t xml:space="preserve">Nombre de logements en 2013</t>
  </si>
  <si>
    <t xml:space="preserve">dossierComplet['P13_LOG'][code_insee]</t>
  </si>
  <si>
    <t xml:space="preserve">P13_RP</t>
  </si>
  <si>
    <t xml:space="preserve">Nombre de résidences principales en 2013</t>
  </si>
  <si>
    <t xml:space="preserve">dossierComplet['P13_RP'][code_insee]</t>
  </si>
  <si>
    <t xml:space="preserve">P13_RSECOCC</t>
  </si>
  <si>
    <t xml:space="preserve">Nombre de résidences secondaires et logements occasionnels en 2013</t>
  </si>
  <si>
    <t xml:space="preserve">dossierComplet['P13_RSECOCC'][code_insee]</t>
  </si>
  <si>
    <t xml:space="preserve">P13_LOGVAC</t>
  </si>
  <si>
    <t xml:space="preserve">Nombre de logements vacants en 2013</t>
  </si>
  <si>
    <t xml:space="preserve">dossierComplet['P13_LOGVAC'][code_insee]</t>
  </si>
  <si>
    <t xml:space="preserve">P13_MAISON</t>
  </si>
  <si>
    <t xml:space="preserve">Nombre de maisons en 2013</t>
  </si>
  <si>
    <t xml:space="preserve">dossierComplet['P13_MAISON'][code_insee]</t>
  </si>
  <si>
    <t xml:space="preserve">P13_APPART</t>
  </si>
  <si>
    <t xml:space="preserve">Nombre d'appartements en 2013</t>
  </si>
  <si>
    <t xml:space="preserve">dossierComplet['P13_APPART'][code_insee]</t>
  </si>
  <si>
    <t xml:space="preserve">P13_RP_PROP</t>
  </si>
  <si>
    <t xml:space="preserve">Nombre de résidences principales occupées par propriétaires en 2013</t>
  </si>
  <si>
    <t xml:space="preserve">dossierComplet['P13_RP_PROP'][code_insee]</t>
  </si>
  <si>
    <t xml:space="preserve">P13_RP_LOC</t>
  </si>
  <si>
    <t xml:space="preserve">Nombre de résidences principales occupées par locataires en 2013</t>
  </si>
  <si>
    <t xml:space="preserve">dossierComplet['P13_RP_LOC'][code_insee]</t>
  </si>
  <si>
    <t xml:space="preserve">P13_RP_LOCHLMV</t>
  </si>
  <si>
    <t xml:space="preserve">Nombre de résidences principales HLM loué vide en 2013</t>
  </si>
  <si>
    <t xml:space="preserve">dossierComplet['P13_RP_LOCHLMV'][code_insee]</t>
  </si>
  <si>
    <t xml:space="preserve">P08_LOG</t>
  </si>
  <si>
    <t xml:space="preserve">Nombre de logements en 2008</t>
  </si>
  <si>
    <t xml:space="preserve">dossierComplet['P08_LOG'][code_insee]</t>
  </si>
  <si>
    <t xml:space="preserve">P08_RP</t>
  </si>
  <si>
    <t xml:space="preserve">Nombre de résidences principales en 2008</t>
  </si>
  <si>
    <t xml:space="preserve">dossierComplet['P08_RP'][code_insee]</t>
  </si>
  <si>
    <t xml:space="preserve">P08_RSECOCC</t>
  </si>
  <si>
    <t xml:space="preserve">Nombre de résidences secondaires et logements occasionnels en 2008</t>
  </si>
  <si>
    <t xml:space="preserve">dossierComplet['P08_RSECOCC'][code_insee]</t>
  </si>
  <si>
    <t xml:space="preserve">P08_LOGVAC</t>
  </si>
  <si>
    <t xml:space="preserve">Nombre de logements vacants en 2008</t>
  </si>
  <si>
    <t xml:space="preserve">dossierComplet['P08_LOGVAC'][code_insee]</t>
  </si>
  <si>
    <t xml:space="preserve">P08_MAISON</t>
  </si>
  <si>
    <t xml:space="preserve">Nombre de maisons en 2008</t>
  </si>
  <si>
    <t xml:space="preserve">dossierComplet['P08_MAISON'][code_insee]</t>
  </si>
  <si>
    <t xml:space="preserve">P08_APPART</t>
  </si>
  <si>
    <t xml:space="preserve">Nombre d'appartements en 2008</t>
  </si>
  <si>
    <t xml:space="preserve">dossierComplet['P08_APPART'][code_insee]</t>
  </si>
  <si>
    <t xml:space="preserve">P08_RP_PROP</t>
  </si>
  <si>
    <t xml:space="preserve">Nombre de résidences principales occupées par propriétaires en 2008</t>
  </si>
  <si>
    <t xml:space="preserve">dossierComplet['P08_RP_PROP'][code_insee]</t>
  </si>
  <si>
    <t xml:space="preserve">P08_RP_LOC</t>
  </si>
  <si>
    <t xml:space="preserve">Nombre de résidences principales occupées par locataires en 2008</t>
  </si>
  <si>
    <t xml:space="preserve">dossierComplet['P08_RP_LOC'][code_insee]</t>
  </si>
  <si>
    <t xml:space="preserve">P08_RP_LOCHLMV</t>
  </si>
  <si>
    <t xml:space="preserve">Nombre de résidences principales HLM loué vide en 2008</t>
  </si>
  <si>
    <t xml:space="preserve">dossierComplet['P08_RP_LOCHLMV'][code_insee]</t>
  </si>
  <si>
    <t xml:space="preserve">NAIS1318</t>
  </si>
  <si>
    <t xml:space="preserve">Nombre de naissances entre 01/01/2013 et 01/01/2018</t>
  </si>
  <si>
    <t xml:space="preserve">dossierComplet['NAIS1318'][code_insee]</t>
  </si>
  <si>
    <t xml:space="preserve">NAIS0813</t>
  </si>
  <si>
    <t xml:space="preserve">Nombre de naissances entre 01/01/2008 et 01/01/2013</t>
  </si>
  <si>
    <t xml:space="preserve">dossierComplet['NAIS0813'][code_insee]</t>
  </si>
  <si>
    <t xml:space="preserve">DECE1318</t>
  </si>
  <si>
    <t xml:space="preserve">Nombre de décès  entre 01/01/2013 et 01/01/2018</t>
  </si>
  <si>
    <t xml:space="preserve">dossierComplet['DECE1318'][code_insee]</t>
  </si>
  <si>
    <t xml:space="preserve">DECE0813</t>
  </si>
  <si>
    <t xml:space="preserve">Nombre de décès  entre 01/01/2008 et 01/01/2013</t>
  </si>
  <si>
    <t xml:space="preserve">dossierComplet['DECE0813'][code_insee]</t>
  </si>
  <si>
    <t xml:space="preserve"># Donnees Commune - Calculs</t>
  </si>
  <si>
    <t xml:space="preserve">TXPOP_0818</t>
  </si>
  <si>
    <t xml:space="preserve">Taux de Croissance Annuel de la population de 2008 a 2018</t>
  </si>
  <si>
    <t xml:space="preserve">PERCENT</t>
  </si>
  <si>
    <t xml:space="preserve">calc_taux(2008, P08_POP, 2018, P18_POP)</t>
  </si>
  <si>
    <t xml:space="preserve">calc_taux(2008, P08_POP, 2018, P18_POP, rounding=3)</t>
  </si>
  <si>
    <t xml:space="preserve">TXPOP_0813</t>
  </si>
  <si>
    <t xml:space="preserve">Taux de Croissance Annuel de la population de 2008 a 2013</t>
  </si>
  <si>
    <t xml:space="preserve">calc_taux(2008, P08_POP, 2013, P13_POP)</t>
  </si>
  <si>
    <t xml:space="preserve">calc_taux(2008, P08_POP, 2013, P13_POP, rounding=3)</t>
  </si>
  <si>
    <t xml:space="preserve">TXPOP_1318</t>
  </si>
  <si>
    <t xml:space="preserve">Taux de Croissance Annuel de la population de 2013 a 2018</t>
  </si>
  <si>
    <t xml:space="preserve">calc_taux(2013, P13_POP, 2018, P18_POP)</t>
  </si>
  <si>
    <t xml:space="preserve">calc_taux(2013, P13_POP, 2018, P18_POP, rounding=3)</t>
  </si>
  <si>
    <t xml:space="preserve">TM_2008</t>
  </si>
  <si>
    <t xml:space="preserve">Taille des Ménages en 2008</t>
  </si>
  <si>
    <t xml:space="preserve">FLOAT</t>
  </si>
  <si>
    <t xml:space="preserve">round(C08_PMEN / C08_MEN, 3)</t>
  </si>
  <si>
    <t xml:space="preserve">TM_2013</t>
  </si>
  <si>
    <t xml:space="preserve">Taille des Ménages en 2013</t>
  </si>
  <si>
    <t xml:space="preserve">round(C13_PMEN / C13_MEN, 3)</t>
  </si>
  <si>
    <t xml:space="preserve">TM_2018</t>
  </si>
  <si>
    <t xml:space="preserve">Taille des Ménages en 2018</t>
  </si>
  <si>
    <t xml:space="preserve">round(C18_PMEN / C18_MEN, 3)</t>
  </si>
  <si>
    <t xml:space="preserve">TXTM_0813</t>
  </si>
  <si>
    <t xml:space="preserve">Taux de Croissance Annuel de la taille des ménages de 2008 a 2013</t>
  </si>
  <si>
    <t xml:space="preserve">calc_taux(2008, TM_2008, 2013, TM_2013)</t>
  </si>
  <si>
    <t xml:space="preserve">calc_taux(2008, TM_2008, 2013, TM_2013, rounding=3)</t>
  </si>
  <si>
    <t xml:space="preserve">TXTM_1318</t>
  </si>
  <si>
    <t xml:space="preserve">Taux de Croissance Annuel de la taille des ménages de 2013 a 2018</t>
  </si>
  <si>
    <t xml:space="preserve">calc_taux(2013, TM_2013, 2018, TM_2018)</t>
  </si>
  <si>
    <t xml:space="preserve">calc_taux(2013, TM_2013, 2018, TM_2018, rounding=3)</t>
  </si>
  <si>
    <t xml:space="preserve">TXTM_0818</t>
  </si>
  <si>
    <t xml:space="preserve">Taux de Croissance Annuel de la taille des ménages de 2008 a 2018</t>
  </si>
  <si>
    <t xml:space="preserve">calc_taux(2008, TM_2008, 2018, TM_2018)</t>
  </si>
  <si>
    <t xml:space="preserve">calc_taux(2008, TM_2008, 2018, TM_2018, rounding=3)</t>
  </si>
  <si>
    <t xml:space="preserve">POP_EVOL_0813</t>
  </si>
  <si>
    <t xml:space="preserve">Evolution de la population en nombre de 2008 a 2013</t>
  </si>
  <si>
    <t xml:space="preserve">P13_POP - P08_POP</t>
  </si>
  <si>
    <t xml:space="preserve">POP_EVOL_1318</t>
  </si>
  <si>
    <t xml:space="preserve">Evolution de la population en nombre de 2013 a 2018</t>
  </si>
  <si>
    <t xml:space="preserve">P18_POP - P13_POP</t>
  </si>
  <si>
    <t xml:space="preserve">C08_HORS_MEN</t>
  </si>
  <si>
    <t xml:space="preserve">Population Hors Ménages en 2008</t>
  </si>
  <si>
    <t xml:space="preserve">P08_POP - C08_PMEN</t>
  </si>
  <si>
    <t xml:space="preserve">C13_HORS_MEN</t>
  </si>
  <si>
    <t xml:space="preserve">Population Hors Ménages en 2013</t>
  </si>
  <si>
    <t xml:space="preserve">P13_POP - C13_PMEN</t>
  </si>
  <si>
    <t xml:space="preserve">C18_HORS_MEN</t>
  </si>
  <si>
    <t xml:space="preserve">Population Hors Ménages en 2018</t>
  </si>
  <si>
    <t xml:space="preserve">P18_POP - C18_PMEN</t>
  </si>
  <si>
    <t xml:space="preserve"># Donnees Population Legales</t>
  </si>
  <si>
    <t xml:space="preserve">POP_LEGALE_2019</t>
  </si>
  <si>
    <t xml:space="preserve">Population Légale 2019</t>
  </si>
  <si>
    <t xml:space="preserve">pop2019["PMUN"][code_insee]</t>
  </si>
  <si>
    <t xml:space="preserve"># Donnees SRU - Collecte</t>
  </si>
  <si>
    <t xml:space="preserve">SRU_OBJ_2017_2019</t>
  </si>
  <si>
    <t xml:space="preserve">Objectifs 2017-2019</t>
  </si>
  <si>
    <t xml:space="preserve">get_sru2017("Objectifs SRU 2017-2019", code_insee, rounding=0)</t>
  </si>
  <si>
    <t xml:space="preserve">SRU_LLS_2017</t>
  </si>
  <si>
    <t xml:space="preserve">Nombre de LLS au 01/01/2017</t>
  </si>
  <si>
    <t xml:space="preserve">get_sru2017("NB de LLS au 01/01/2017", code_insee, rounding=0)</t>
  </si>
  <si>
    <t xml:space="preserve">SRU_RP_2017</t>
  </si>
  <si>
    <t xml:space="preserve">Nombre de RP au 01/01/2017</t>
  </si>
  <si>
    <t xml:space="preserve">get_sru2017("NBR RP au 01/01/2017", code_insee, rounding=0)</t>
  </si>
  <si>
    <t xml:space="preserve">SRU_TX_LLS_2017</t>
  </si>
  <si>
    <t xml:space="preserve">TX de LLS au 01/01/2017</t>
  </si>
  <si>
    <t xml:space="preserve">TAUX</t>
  </si>
  <si>
    <t xml:space="preserve">get_sru2017("TX de LLS au 01/01/2017", code_insee, rounding=4)</t>
  </si>
  <si>
    <t xml:space="preserve">0 if SRU_RP_2017 == 0 else round(SRU_LLS_2017 / SRU_RP_2017 , 3)</t>
  </si>
  <si>
    <t xml:space="preserve">SRU_OBJ_TX</t>
  </si>
  <si>
    <t xml:space="preserve">Taux de LLS à atteindre</t>
  </si>
  <si>
    <t xml:space="preserve">get_sru2020("Taux de LLS à atteindre", code_insee, rounding=2)</t>
  </si>
  <si>
    <t xml:space="preserve">SRU_OBJ_2020_2022</t>
  </si>
  <si>
    <t xml:space="preserve">Objectifs 2020-2022</t>
  </si>
  <si>
    <t xml:space="preserve">get_sru2020("Objectifs SRU 2020-2022", code_insee, rounding=0)</t>
  </si>
  <si>
    <t xml:space="preserve">SRU_LLS_2020</t>
  </si>
  <si>
    <t xml:space="preserve">Nombre de LLS au 01/01/2020</t>
  </si>
  <si>
    <t xml:space="preserve">get_sru2020("NB de LLS au 01/01/2020", code_insee, rounding=0)</t>
  </si>
  <si>
    <t xml:space="preserve">SRU_RP_2020</t>
  </si>
  <si>
    <t xml:space="preserve">Nombre de RP au 01/01/2020</t>
  </si>
  <si>
    <t xml:space="preserve">get_sru2020("NBR RP au 01/01/2020", code_insee, rounding=0)</t>
  </si>
  <si>
    <t xml:space="preserve">SRU_TX_LLS_2020</t>
  </si>
  <si>
    <t xml:space="preserve">TX de LLS au 01/01/2020</t>
  </si>
  <si>
    <t xml:space="preserve">get_sru2020("TX de LLS au 01/01/2020", code_insee, rounding=4)</t>
  </si>
  <si>
    <t xml:space="preserve">0 if SRU_RP_2020 == 0 else round(SRU_LLS_2020 / SRU_RP_2020 , 3)</t>
  </si>
  <si>
    <t xml:space="preserve"># Donnees SRU - Calculs</t>
  </si>
  <si>
    <t xml:space="preserve">SRU_CARENCE_2017</t>
  </si>
  <si>
    <t xml:space="preserve">Carence en 2017</t>
  </si>
  <si>
    <t xml:space="preserve">round0(SRU_RP_2017 * (0.25 - SRU_TX_LLS_2017), 4)</t>
  </si>
  <si>
    <t xml:space="preserve">SRU_CARENCE_2020</t>
  </si>
  <si>
    <t xml:space="preserve">Carence en 2020</t>
  </si>
  <si>
    <t xml:space="preserve">round0(SRU_RP_2020 * (0.25 - SRU_TX_LLS_2020), 4)</t>
  </si>
  <si>
    <t xml:space="preserve">SRU_MOD3565_2017</t>
  </si>
  <si>
    <t xml:space="preserve">Logements a Construire en Modele 35%/65% sur les objectifs SRU de 2017</t>
  </si>
  <si>
    <t xml:space="preserve">round(SRU_OBJ_2017_2019/35*100, 0)</t>
  </si>
  <si>
    <t xml:space="preserve">SRU_MOD3565_2020</t>
  </si>
  <si>
    <t xml:space="preserve">Logements a Construire en Modele 35%/65% sur les objectifs SRU de 2020</t>
  </si>
  <si>
    <t xml:space="preserve">round(SRU_OBJ_2020_2022/35*100, 0)</t>
  </si>
  <si>
    <t xml:space="preserve">SRU_MOD3565_CARENCE</t>
  </si>
  <si>
    <t xml:space="preserve">Logements a Construire en Modele 35%/65% pour combler la carence SRU</t>
  </si>
  <si>
    <t xml:space="preserve">round(SRU_CARENCE_2020/35*100, 0)</t>
  </si>
  <si>
    <t xml:space="preserve">SRU_EVOLUTION_EN_RP</t>
  </si>
  <si>
    <t xml:space="preserve">Evolution du nombre de RP entre 2017 et 2020</t>
  </si>
  <si>
    <t xml:space="preserve">round(SRU_RP_2020-SRU_RP_2017, 0)</t>
  </si>
  <si>
    <t xml:space="preserve">SRU_EVOLUTION_CARENCE</t>
  </si>
  <si>
    <t xml:space="preserve">Evolution de la carence SRU 2017 et 2020</t>
  </si>
  <si>
    <t xml:space="preserve">round((SRU_RP_2020 -SRU_RP_2017) * 0.25, 0)</t>
  </si>
  <si>
    <t xml:space="preserve">SRU_LOGEMENTS_SRU_CONSTRUITS</t>
  </si>
  <si>
    <t xml:space="preserve">Logements SRU Construits entre 2017 et 2020</t>
  </si>
  <si>
    <t xml:space="preserve">round(SRU_CARENCE_2017 + SRU_EVOLUTION_CARENCE - SRU_CARENCE_2020, 0)</t>
  </si>
  <si>
    <t xml:space="preserve">SRU_EN_CARENCE</t>
  </si>
  <si>
    <t xml:space="preserve">Nombre de Communes / Commune en Carence.</t>
  </si>
  <si>
    <t xml:space="preserve">1 if (SRU_CARENCE_2020 &gt; 0) else 0</t>
  </si>
  <si>
    <t xml:space="preserve"># Donnees Artificialisation - Collecte </t>
  </si>
  <si>
    <t xml:space="preserve">ART_TOTAL</t>
  </si>
  <si>
    <t xml:space="preserve">Total des flux entre NAF et artificialisé sur la période 2009 2021</t>
  </si>
  <si>
    <r>
      <rPr>
        <sz val="11"/>
        <color rgb="FF000000"/>
        <rFont val="Calibri"/>
        <family val="2"/>
        <charset val="1"/>
      </rPr>
      <t xml:space="preserve">get_art("naf</t>
    </r>
    <r>
      <rPr>
        <sz val="11"/>
        <color rgb="FF000000"/>
        <rFont val="Calibri"/>
        <family val="2"/>
      </rPr>
      <t xml:space="preserve">09</t>
    </r>
    <r>
      <rPr>
        <sz val="11"/>
        <color rgb="FF000000"/>
        <rFont val="Calibri"/>
        <family val="2"/>
        <charset val="1"/>
      </rPr>
      <t xml:space="preserve">art21", code_insee)</t>
    </r>
  </si>
  <si>
    <t xml:space="preserve">ART_HABITAT</t>
  </si>
  <si>
    <t xml:space="preserve">Flux NAF vers artificialisé destiné à l’habitat sur la période 2009 2021</t>
  </si>
  <si>
    <r>
      <rPr>
        <sz val="11"/>
        <color rgb="FF000000"/>
        <rFont val="Calibri"/>
        <family val="2"/>
        <charset val="1"/>
      </rPr>
      <t xml:space="preserve">get_art("art</t>
    </r>
    <r>
      <rPr>
        <sz val="11"/>
        <color rgb="FF000000"/>
        <rFont val="Calibri"/>
        <family val="2"/>
      </rPr>
      <t xml:space="preserve">09</t>
    </r>
    <r>
      <rPr>
        <sz val="11"/>
        <color rgb="FF000000"/>
        <rFont val="Calibri"/>
        <family val="2"/>
        <charset val="1"/>
      </rPr>
      <t xml:space="preserve">hab21", code_insee)</t>
    </r>
  </si>
  <si>
    <t xml:space="preserve">ART_ACTIVITE</t>
  </si>
  <si>
    <t xml:space="preserve">Flux NAF vers artificialisé destiné à l’activité sur la période 2009 2021</t>
  </si>
  <si>
    <r>
      <rPr>
        <sz val="11"/>
        <color rgb="FF000000"/>
        <rFont val="Calibri"/>
        <family val="2"/>
        <charset val="1"/>
      </rPr>
      <t xml:space="preserve">get_art("art</t>
    </r>
    <r>
      <rPr>
        <sz val="11"/>
        <color rgb="FF000000"/>
        <rFont val="Calibri"/>
        <family val="2"/>
      </rPr>
      <t xml:space="preserve">09</t>
    </r>
    <r>
      <rPr>
        <sz val="11"/>
        <color rgb="FF000000"/>
        <rFont val="Calibri"/>
        <family val="2"/>
        <charset val="1"/>
      </rPr>
      <t xml:space="preserve">act21", code_insee)</t>
    </r>
  </si>
  <si>
    <t xml:space="preserve">ART_MIXTE</t>
  </si>
  <si>
    <t xml:space="preserve">Flux NAF vers artificialisé destiné au mixte sur la période 2009 2021</t>
  </si>
  <si>
    <r>
      <rPr>
        <sz val="11"/>
        <color rgb="FF000000"/>
        <rFont val="Calibri"/>
        <family val="2"/>
        <charset val="1"/>
      </rPr>
      <t xml:space="preserve">get_art("art</t>
    </r>
    <r>
      <rPr>
        <sz val="11"/>
        <color rgb="FF000000"/>
        <rFont val="Calibri"/>
        <family val="2"/>
      </rPr>
      <t xml:space="preserve">09</t>
    </r>
    <r>
      <rPr>
        <sz val="11"/>
        <color rgb="FF000000"/>
        <rFont val="Calibri"/>
        <family val="2"/>
        <charset val="1"/>
      </rPr>
      <t xml:space="preserve">mix21", code_insee)</t>
    </r>
  </si>
  <si>
    <t xml:space="preserve">ART_INCONNUE</t>
  </si>
  <si>
    <t xml:space="preserve">Flux NAF vers artificialisé inconnu sur la période 2009 2021</t>
  </si>
  <si>
    <r>
      <rPr>
        <sz val="11"/>
        <color rgb="FF000000"/>
        <rFont val="Calibri"/>
        <family val="2"/>
        <charset val="1"/>
      </rPr>
      <t xml:space="preserve">get_art("art</t>
    </r>
    <r>
      <rPr>
        <sz val="11"/>
        <color rgb="FF000000"/>
        <rFont val="Calibri"/>
        <family val="2"/>
      </rPr>
      <t xml:space="preserve">09</t>
    </r>
    <r>
      <rPr>
        <sz val="11"/>
        <color rgb="FF000000"/>
        <rFont val="Calibri"/>
        <family val="2"/>
        <charset val="1"/>
      </rPr>
      <t xml:space="preserve">inc21", code_insee)</t>
    </r>
  </si>
  <si>
    <t xml:space="preserve">SURFACE_COMMUNE</t>
  </si>
  <si>
    <t xml:space="preserve">Surface communale en m²</t>
  </si>
  <si>
    <t xml:space="preserve">get_art("surfcom2021", code_insee)</t>
  </si>
  <si>
    <t xml:space="preserve">ART_POURCENT</t>
  </si>
  <si>
    <t xml:space="preserve">Part de surface communale artificialisée (en %)</t>
  </si>
  <si>
    <t xml:space="preserve">get_art("artcom2020", code_insee)</t>
  </si>
  <si>
    <t xml:space="preserve">0 if SURFACE_COMMUNE  == 0 else round(100 * ART_TOTAL / SURFACE_COMMUNE, 3)</t>
  </si>
  <si>
    <t xml:space="preserve">ART_POPULATION</t>
  </si>
  <si>
    <t xml:space="preserve">M² artificialisé par habitant supplémentaire</t>
  </si>
  <si>
    <t xml:space="preserve">get_art("artpop1318", code_insee)</t>
  </si>
  <si>
    <t xml:space="preserve">IGNORE</t>
  </si>
  <si>
    <t xml:space="preserve">ART_MENAGE</t>
  </si>
  <si>
    <t xml:space="preserve">M² artificialisé par menage supplémentaire</t>
  </si>
  <si>
    <t xml:space="preserve">get_art("menhab1318", code_insee)</t>
  </si>
  <si>
    <t xml:space="preserve">ART_EMPLOI_MENAGE</t>
  </si>
  <si>
    <t xml:space="preserve">Nombre de ménages + emplois supplémentaire par ha artificialisé</t>
  </si>
  <si>
    <t xml:space="preserve">get_art("mepart1318", code_insee)</t>
  </si>
  <si>
    <t xml:space="preserve">ART_EMPLOIS_2012</t>
  </si>
  <si>
    <t xml:space="preserve">Nombre d’emplois 2013</t>
  </si>
  <si>
    <t xml:space="preserve">get_art("emp13", code_insee)</t>
  </si>
  <si>
    <t xml:space="preserve">ART_EMPLOIS_2017</t>
  </si>
  <si>
    <t xml:space="preserve">Nombre d’emplois 2018</t>
  </si>
  <si>
    <t xml:space="preserve">get_art("emp18", code_insee)</t>
  </si>
  <si>
    <t xml:space="preserve">ART_EMPLOIS_1217</t>
  </si>
  <si>
    <t xml:space="preserve">Variation des Emplois entre 2013 et 2018</t>
  </si>
  <si>
    <t xml:space="preserve">get_art("emp1318", code_insee)</t>
  </si>
  <si>
    <t xml:space="preserve">ART_MENAGES_2012</t>
  </si>
  <si>
    <t xml:space="preserve">Nombre de ménages 2013</t>
  </si>
  <si>
    <t xml:space="preserve">get_art("men13", code_insee)</t>
  </si>
  <si>
    <t xml:space="preserve">ART_MENAGES_2017</t>
  </si>
  <si>
    <t xml:space="preserve">Nombre de ménages 2018</t>
  </si>
  <si>
    <t xml:space="preserve">get_art("men18", code_insee)</t>
  </si>
  <si>
    <t xml:space="preserve">ART_MENAGES_1217</t>
  </si>
  <si>
    <t xml:space="preserve">Variation des Ménages entre 2013 et 2018</t>
  </si>
  <si>
    <t xml:space="preserve">get_art("men1318", code_insee)</t>
  </si>
  <si>
    <t xml:space="preserve">ART_POPULATION_2012</t>
  </si>
  <si>
    <t xml:space="preserve">get_art("pop13", code_insee)</t>
  </si>
  <si>
    <t xml:space="preserve">ART_POPULATION_2017</t>
  </si>
  <si>
    <t xml:space="preserve">get_art("pop18", code_insee)</t>
  </si>
  <si>
    <t xml:space="preserve">ART_POPULATION_1217</t>
  </si>
  <si>
    <t xml:space="preserve">Variation Population entre 2013 et 2018</t>
  </si>
  <si>
    <t xml:space="preserve">get_art("pop1318", code_insee)</t>
  </si>
  <si>
    <t xml:space="preserve"># Donnees Artificialisation - 2019</t>
  </si>
  <si>
    <t xml:space="preserve">ART_NAF09ART10</t>
  </si>
  <si>
    <t xml:space="preserve">Total des flux NAF artificialisé sur la période 2009-2010</t>
  </si>
  <si>
    <t xml:space="preserve">get_art_ha('naf09art10',code_insee)</t>
  </si>
  <si>
    <t xml:space="preserve">ART_NAF10ART11</t>
  </si>
  <si>
    <t xml:space="preserve">Total des flux NAF artificialisé sur la période 2010-2011</t>
  </si>
  <si>
    <r>
      <rPr>
        <sz val="11"/>
        <color rgb="FF000000"/>
        <rFont val="Calibri"/>
        <family val="2"/>
      </rPr>
      <t xml:space="preserve">get_art_ha</t>
    </r>
    <r>
      <rPr>
        <sz val="11"/>
        <color rgb="FF000000"/>
        <rFont val="Calibri"/>
        <family val="2"/>
        <charset val="1"/>
      </rPr>
      <t xml:space="preserve">('naf10art11',code_insee)</t>
    </r>
  </si>
  <si>
    <t xml:space="preserve">ART_NAF11ART12</t>
  </si>
  <si>
    <t xml:space="preserve">Total des flux NAF artificialisé sur la période 2011-2012</t>
  </si>
  <si>
    <r>
      <rPr>
        <sz val="11"/>
        <color rgb="FF000000"/>
        <rFont val="Calibri"/>
        <family val="2"/>
      </rPr>
      <t xml:space="preserve">get_art_ha</t>
    </r>
    <r>
      <rPr>
        <sz val="11"/>
        <color rgb="FF000000"/>
        <rFont val="Calibri"/>
        <family val="2"/>
        <charset val="1"/>
      </rPr>
      <t xml:space="preserve">('naf11art12',code_insee)</t>
    </r>
  </si>
  <si>
    <t xml:space="preserve">ART_NAF12ART13</t>
  </si>
  <si>
    <t xml:space="preserve">Total des flux NAF artificialisé sur la période 2012-2012</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</si>
  <si>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('naf12art13',code_insee)</t>
    </r>
  </si>
  <si>
    <t xml:space="preserve">ART_NAF13ART14</t>
  </si>
  <si>
    <t xml:space="preserve">Total des flux NAF artificialisé sur la période 2013-2014</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</si>
  <si>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('naf13art14',code_insee)</t>
    </r>
  </si>
  <si>
    <t xml:space="preserve">ART_NAF14ART15</t>
  </si>
  <si>
    <t xml:space="preserve">Total des flux NAF artificialisé sur la période 2014-2015</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</si>
  <si>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('naf14art15',code_insee)</t>
    </r>
  </si>
  <si>
    <t xml:space="preserve">ART_NAF15ART16</t>
  </si>
  <si>
    <t xml:space="preserve">Total des flux NAF artificialisé sur la période 2015-2016</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</si>
  <si>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('naf15art16',code_insee)</t>
    </r>
  </si>
  <si>
    <t xml:space="preserve">ART_NAF16ART17</t>
  </si>
  <si>
    <t xml:space="preserve">Total des flux NAF artificialisé sur la période 2016-2017</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</si>
  <si>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('naf16art17',code_insee)</t>
    </r>
  </si>
  <si>
    <t xml:space="preserve">ART_NAF17ART18</t>
  </si>
  <si>
    <t xml:space="preserve">Total des flux NAF artificialisé sur la période 2017-2018</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</si>
  <si>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('naf17art18',code_insee)</t>
    </r>
  </si>
  <si>
    <t xml:space="preserve">ART_NAF18ART19</t>
  </si>
  <si>
    <t xml:space="preserve">Total des flux NAF artificialisé sur la période 2018-2019</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</si>
  <si>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('naf18art19',code_insee)</t>
    </r>
  </si>
  <si>
    <t xml:space="preserve">ART_NAF19ART20</t>
  </si>
  <si>
    <t xml:space="preserve">Total des flux NAF artificialisé sur la période 2019-2020</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</si>
  <si>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('naf19art20',code_insee)</t>
    </r>
  </si>
  <si>
    <t xml:space="preserve">ART_NAF20ART21</t>
  </si>
  <si>
    <t xml:space="preserve">Total des flux NAF artificialisé sur la période 2020-2021</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</si>
  <si>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('naf20art21',code_insee)</t>
    </r>
  </si>
  <si>
    <t xml:space="preserve">ART_ART09HAB10</t>
  </si>
  <si>
    <t xml:space="preserve">Total des flux ART a destination de l'habitat sur la période 2009-2010</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</si>
  <si>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('art09hab10',code_insee)</t>
    </r>
  </si>
  <si>
    <t xml:space="preserve">ART_ART10HAB11</t>
  </si>
  <si>
    <t xml:space="preserve">Total des flux ART a destination de l'habitat sur la période 2010-2011</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</si>
  <si>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('art10hab11',code_insee)</t>
    </r>
  </si>
  <si>
    <t xml:space="preserve">ART_ART11HAB12</t>
  </si>
  <si>
    <t xml:space="preserve">Total des flux ART a destination de l'habitat sur la période 2011-2012</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</si>
  <si>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'art11hab12',code_insee)</t>
    </r>
  </si>
  <si>
    <t xml:space="preserve">ART_ART12HAB13</t>
  </si>
  <si>
    <t xml:space="preserve">Total des flux ART a destination de l'habitat sur la période 2012-2012</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</si>
  <si>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('art12hab13',code_insee)</t>
    </r>
  </si>
  <si>
    <t xml:space="preserve">ART_ART13HAB14</t>
  </si>
  <si>
    <t xml:space="preserve">Total des flux ART a destination de l'habitat sur la période 2013-2014</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</si>
  <si>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('art13hab14',code_insee)</t>
    </r>
  </si>
  <si>
    <t xml:space="preserve">ART_ART14HAB15</t>
  </si>
  <si>
    <t xml:space="preserve">Total des flux ART a destination de l'habitat sur la période 2014-2015</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</si>
  <si>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('art14hab15',code_insee)</t>
    </r>
  </si>
  <si>
    <t xml:space="preserve">ART_ART15HAB16</t>
  </si>
  <si>
    <t xml:space="preserve">Total des flux ART a destination de l'habitat sur la période 2015-2016</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</si>
  <si>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('art15hab16',code_insee)</t>
    </r>
  </si>
  <si>
    <t xml:space="preserve">ART_ART16HAB17</t>
  </si>
  <si>
    <t xml:space="preserve">Total des flux ART a destination de l'habitat sur la période 2016-2017</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</si>
  <si>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('art16hab17',code_insee)</t>
    </r>
  </si>
  <si>
    <t xml:space="preserve">ART_ART17HAB18</t>
  </si>
  <si>
    <t xml:space="preserve">Total des flux ART a destination de l'habitat sur la période 2017-2018</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</si>
  <si>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('art17hab18',code_insee)</t>
    </r>
  </si>
  <si>
    <t xml:space="preserve">ART_ART18HAB19</t>
  </si>
  <si>
    <t xml:space="preserve">Total des flux ART a destination de l'habitat sur la période 2018-2019</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</si>
  <si>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('art18hab19',code_insee)</t>
    </r>
  </si>
  <si>
    <t xml:space="preserve">ART_ART19HAB20</t>
  </si>
  <si>
    <t xml:space="preserve">Total des flux ART a destination de l'habitat sur la période 2019-2020</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</si>
  <si>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('art19hab20',code_insee)</t>
    </r>
  </si>
  <si>
    <t xml:space="preserve">ART_ART20HAB21</t>
  </si>
  <si>
    <t xml:space="preserve">Total des flux ART a destination de l'habitat sur la période 2020-2021</t>
  </si>
  <si>
    <r>
      <rPr>
        <sz val="11"/>
        <color rgb="FF000000"/>
        <rFont val="Calibri"/>
        <family val="2"/>
        <charset val="1"/>
      </rPr>
      <t xml:space="preserve">get_art</t>
    </r>
    <r>
      <rPr>
        <sz val="11"/>
        <color rgb="FF000000"/>
        <rFont val="Calibri"/>
        <family val="2"/>
      </rPr>
      <t xml:space="preserve">_ha</t>
    </r>
    <r>
      <rPr>
        <sz val="11"/>
        <color rgb="FF000000"/>
        <rFont val="Calibri"/>
        <family val="2"/>
        <charset val="1"/>
      </rPr>
      <t xml:space="preserve">('art20hab21',code_insee)</t>
    </r>
  </si>
  <si>
    <t xml:space="preserve"># Donnees Geographiques et Cartes</t>
  </si>
  <si>
    <t xml:space="preserve">LATITUDE</t>
  </si>
  <si>
    <t xml:space="preserve">Latitude Commune</t>
  </si>
  <si>
    <t xml:space="preserve">get_gps_lat_insee(CODE_INSEE)</t>
  </si>
  <si>
    <t xml:space="preserve">LONGITUDE</t>
  </si>
  <si>
    <t xml:space="preserve">Longitude Commune</t>
  </si>
  <si>
    <t xml:space="preserve">get_gps_long_insee(CODE_INSEE)</t>
  </si>
  <si>
    <t xml:space="preserve">URL_CARTE</t>
  </si>
  <si>
    <t xml:space="preserve">Lien pour la Carte Avec  Parcelles</t>
  </si>
  <si>
    <t xml:space="preserve">"https://www.geoportail.gouv.fr/embed/visu.html?c="+LONGITUDE+","+LATITUDE+"&amp;amp;z=0.00012136999453139198&amp;amp;l=ORTHOIMAGERY.ORTHOPHOTOS::GEOPORTAIL:OGC:WMTS(1)&amp;amp;l=CADASTRALPARCELS.PARCELS::GEOPORTAIL:OGC:WMTS(1)&amp;amp;l=ADMINISTRATIVEUNITS.BOUNDARIES::GEOPORTAIL:OGC:WMTS(1)&amp;amp;permalink=yes"</t>
  </si>
  <si>
    <t xml:space="preserve">URL_CARTE_ADMINISTRATIVE</t>
  </si>
  <si>
    <t xml:space="preserve">Lien pour la Carte Administrative</t>
  </si>
  <si>
    <t xml:space="preserve">"https://www.geoportail.gouv.fr/carte?c="+LONGITUDE+","+LATITUDE+"&amp;z=14&amp;l0=ORTHOIMAGERY.ORTHOPHOTOS::GEOPORTAIL:OGC:WMTS(1)&amp;l1=LIMITES_ADMINISTRATIVES_EXPRESS.LATEST::GEOPORTAIL:OGC:WMTS(1)&amp;permalink=yes"</t>
  </si>
  <si>
    <t xml:space="preserve">URL_CARTE_URBANISME</t>
  </si>
  <si>
    <t xml:space="preserve">Lien pour la Carte Geoportail Urbanisme</t>
  </si>
  <si>
    <t xml:space="preserve">"https://www.geoportail-urbanisme.gouv.fr/map/#tile=1&amp;lon="+LONGITUDE+"&amp;lat="+LATITUDE+"&amp;zoom=13&amp;mlon="+LONGITUDE+"&amp;mlat="+LATITUDE+""</t>
  </si>
  <si>
    <t xml:space="preserve">URL_CARTE_SITADEL</t>
  </si>
  <si>
    <t xml:space="preserve">Lien pour la Carte Sitadel Koumoul</t>
  </si>
  <si>
    <t xml:space="preserve">"https://opendata.koumoul.com/data-fair/app/sitadel-logements?embed=true" </t>
  </si>
  <si>
    <t xml:space="preserve">URL_CARTE_VIGIBATI</t>
  </si>
  <si>
    <t xml:space="preserve">Lien pour la Carte Sitadel Vigibati</t>
  </si>
  <si>
    <t xml:space="preserve">"https://vigibati.fr/?commune.f=%3D"+NOM_COMMUNE+"%20-%20"+CODE_POSTAL+"&amp;map.z=14&amp;map.c=12022302133321312221211&amp;map.f=0"</t>
  </si>
  <si>
    <t xml:space="preserve">"https://vigibati.fr/?map.z=14&amp;map.c=12022302133321312221231&amp;map.f=1&amp;location.fx="+LONGITUDE+"&amp;location.tx="+LONGITUDE+"&amp;location.fy="+LATITUDE+"&amp;location.ty="+LATITUDE+""</t>
  </si>
  <si>
    <t xml:space="preserve">URL_CARTE_LOGEMENT_SOCIAL</t>
  </si>
  <si>
    <t xml:space="preserve">Lien pour la Carte Logement Social</t>
  </si>
  <si>
    <t xml:space="preserve">"https://www.geoportail.gouv.fr/carte?c="+LONGITUDE+","+LATITUDE+"&amp;z=12&amp;l0=ORTHOIMAGERY.ORTHOPHOTOS::GEOPORTAIL:OGC:WMTS(1)&amp;l1=LIMITES_ADMINISTRATIVES_EXPRESS.LATEST::GEOPORTAIL:OGC:WMTS(1)&amp;l2=INSEE.FILOSOFI.PART.LOGEMENTS.SOCIAUX.SECRET::GEOPORTAIL:OGC:WMTS(0.8)&amp;permalink=yes"</t>
  </si>
  <si>
    <t xml:space="preserve">URL_STATISTIQUES_INSEE</t>
  </si>
  <si>
    <t xml:space="preserve">Lien des Statistiques INSEE</t>
  </si>
  <si>
    <t xml:space="preserve">"https://www.insee.fr/fr/statistiques"+""</t>
  </si>
  <si>
    <t xml:space="preserve"># Extraction des Donnees Sitadel Logements</t>
  </si>
  <si>
    <t xml:space="preserve">SITADEL_FIRST_DATE</t>
  </si>
  <si>
    <t xml:space="preserve">Date de la premiere autorisation</t>
  </si>
  <si>
    <t xml:space="preserve">com_sitadel['DATE_REELLE_AUTORISATION'].min()</t>
  </si>
  <si>
    <t xml:space="preserve">SITADEL_LAST_DATE</t>
  </si>
  <si>
    <t xml:space="preserve">Date de la derniere autorisation</t>
  </si>
  <si>
    <t xml:space="preserve">com_sitadel['DATE_REELLE_AUTORISATION'].max()</t>
  </si>
  <si>
    <t xml:space="preserve">NB_LGT_TOT_CREES</t>
  </si>
  <si>
    <t xml:space="preserve">Logements Autorises 2013 2021</t>
  </si>
  <si>
    <t xml:space="preserve">com_sitadel['NB_LGT_TOT_CREES'].sum()</t>
  </si>
  <si>
    <t xml:space="preserve">NB_LGT_TOT_CREES_1316</t>
  </si>
  <si>
    <t xml:space="preserve">Logements Autorises 2013 2016</t>
  </si>
  <si>
    <t xml:space="preserve">com_sitadel1316['NB_LGT_TOT_CREES'].sum()</t>
  </si>
  <si>
    <t xml:space="preserve">NB_LGT_TOT_CREES_1721</t>
  </si>
  <si>
    <t xml:space="preserve">Logements Autorises 2017 2021</t>
  </si>
  <si>
    <t xml:space="preserve">com_sitadel1721['NB_LGT_TOT_CREES'].sum()</t>
  </si>
  <si>
    <t xml:space="preserve">NB_LGT_TOT_COMMENCES</t>
  </si>
  <si>
    <t xml:space="preserve">Logements Commences</t>
  </si>
  <si>
    <t xml:space="preserve">log_commences['NB_LGT_TOT_CREES'].sum() + log_termines['NB_LGT_TOT_CREES'].sum()</t>
  </si>
  <si>
    <t xml:space="preserve">NB_LGT_TOT_COMMENCES_1316</t>
  </si>
  <si>
    <t xml:space="preserve">Logements Commences entre 2013 et 2016</t>
  </si>
  <si>
    <t xml:space="preserve">log_commences1316['NB_LGT_TOT_CREES'].sum() + log_termines1316['NB_LGT_TOT_CREES'].sum()</t>
  </si>
  <si>
    <t xml:space="preserve">NB_LGT_TOT_COMMENCES_1721</t>
  </si>
  <si>
    <t xml:space="preserve">Logements Commences entre 2017 et 2021</t>
  </si>
  <si>
    <t xml:space="preserve">log_commences1721['NB_LGT_TOT_CREES'].sum() + log_termines1721['NB_LGT_TOT_CREES'].sum()</t>
  </si>
  <si>
    <t xml:space="preserve">NB_LGT_TX_REALISATION</t>
  </si>
  <si>
    <t xml:space="preserve">Taux de Logements Commences</t>
  </si>
  <si>
    <t xml:space="preserve">round0(0 if NB_LGT_TOT_CREES == 0 else NB_LGT_TOT_COMMENCES / NB_LGT_TOT_CREES,4)</t>
  </si>
  <si>
    <t xml:space="preserve">NB_LGT_TX_REALISATION_1316</t>
  </si>
  <si>
    <t xml:space="preserve">Taux de Logements Commences entre 2013 et 2016</t>
  </si>
  <si>
    <t xml:space="preserve">round0(0 if NB_LGT_TOT_CREES_1316 == 0 else NB_LGT_TOT_COMMENCES_1316 / NB_LGT_TOT_CREES_1316,4)</t>
  </si>
  <si>
    <t xml:space="preserve">NB_LGT_TX_REALISATION_1721</t>
  </si>
  <si>
    <t xml:space="preserve">Taux de Logements Commences entre 2017 et 2021</t>
  </si>
  <si>
    <t xml:space="preserve">round0(0 if NB_LGT_TOT_CREES_1721 == 0 else NB_LGT_TOT_COMMENCES_1721 / NB_LGT_TOT_CREES_1721,4)</t>
  </si>
  <si>
    <t xml:space="preserve">NB_LGT_RENOUVELLEMENT</t>
  </si>
  <si>
    <t xml:space="preserve">Logements en Renouvellement</t>
  </si>
  <si>
    <t xml:space="preserve">log_renouv['NB_LGT_TOT_CREES'].sum()</t>
  </si>
  <si>
    <t xml:space="preserve">NB_LGT_NOUVEAU</t>
  </si>
  <si>
    <t xml:space="preserve">Logements Nouveau</t>
  </si>
  <si>
    <t xml:space="preserve">log_nouveau['NB_LGT_TOT_CREES'].sum()</t>
  </si>
  <si>
    <t xml:space="preserve">NB_LGT_PRINCIPAL</t>
  </si>
  <si>
    <t xml:space="preserve">Logements Principal</t>
  </si>
  <si>
    <t xml:space="preserve">log_principal['NB_LGT_TOT_CREES'].sum()</t>
  </si>
  <si>
    <t xml:space="preserve">NB_LGT_SECONDAIRE</t>
  </si>
  <si>
    <t xml:space="preserve">Logements Secondaire</t>
  </si>
  <si>
    <t xml:space="preserve">log_secondaire['NB_LGT_TOT_CREES'].sum()</t>
  </si>
  <si>
    <t xml:space="preserve">NB_LGT_IND_CREES</t>
  </si>
  <si>
    <t xml:space="preserve">Nombre de logements individuels crees</t>
  </si>
  <si>
    <t xml:space="preserve">com_sitadel['NB_LGT_IND_CREES'].sum()</t>
  </si>
  <si>
    <t xml:space="preserve">NB_LGT_COL_CREES</t>
  </si>
  <si>
    <t xml:space="preserve">Nombre de logements collectifs crees</t>
  </si>
  <si>
    <t xml:space="preserve">com_sitadel['NB_LGT_COL_CREES'].sum()</t>
  </si>
  <si>
    <t xml:space="preserve">NB_LGT_DEMOLIS</t>
  </si>
  <si>
    <t xml:space="preserve">Nombre de logements demolis</t>
  </si>
  <si>
    <t xml:space="preserve">com_sitadel['NB_LGT_DEMOLIS'].sum()</t>
  </si>
  <si>
    <t xml:space="preserve">NB_LGT_PRET_LOC_SOCIAL</t>
  </si>
  <si>
    <t xml:space="preserve">Nb de logements locatifs sociaux</t>
  </si>
  <si>
    <t xml:space="preserve">com_sitadel['NB_LGT_PRET_LOC_SOCIAL'].sum()</t>
  </si>
  <si>
    <t xml:space="preserve">NB_LGT_PRET_LOC_SOCIAL_1316</t>
  </si>
  <si>
    <t xml:space="preserve">Logements Sociaux entre 2013 et 2016</t>
  </si>
  <si>
    <t xml:space="preserve">com_sitadel1316['NB_LGT_PRET_LOC_SOCIAL'].sum()</t>
  </si>
  <si>
    <t xml:space="preserve">NB_LGT_PRET_LOC_SOCIAL_1721</t>
  </si>
  <si>
    <t xml:space="preserve">Logements Sociaux entre 2017 et 2021</t>
  </si>
  <si>
    <t xml:space="preserve">com_sitadel1721['NB_LGT_PRET_LOC_SOCIAL'].sum()</t>
  </si>
  <si>
    <t xml:space="preserve">NB_LGT_PRET_LOC_SOCIAL_1321</t>
  </si>
  <si>
    <t xml:space="preserve">Logements Sociaux entre 2013 et 2021</t>
  </si>
  <si>
    <t xml:space="preserve">NB_LGT_PRET_LOC_SOCIAL_1316 + NB_LGT_PRET_LOC_SOCIAL_1721</t>
  </si>
  <si>
    <t xml:space="preserve">SITADEL_LOGEMENTS_SUPERFICIE_TERRAIN</t>
  </si>
  <si>
    <t xml:space="preserve">Superficie des terrains</t>
  </si>
  <si>
    <t xml:space="preserve">com_sitadel['SUPERFICIE_TERRAIN'].sum()</t>
  </si>
  <si>
    <t xml:space="preserve">SITADEL_LOGEMENTS_SUPERFICIE_TERRAIN_NOUVEAU</t>
  </si>
  <si>
    <t xml:space="preserve">Superficie des terrains nouveaux pour des logements</t>
  </si>
  <si>
    <t xml:space="preserve">log_nouveau['SUPERFICIE_TERRAIN'].sum()</t>
  </si>
  <si>
    <t xml:space="preserve">SITADEL_LOGEMENTS_SUPERFICIE_TERRAIN_RENOUVEAU</t>
  </si>
  <si>
    <t xml:space="preserve">Superficie des terrains en renouvellement pour des logements</t>
  </si>
  <si>
    <t xml:space="preserve">log_renouv['SUPERFICIE_TERRAIN'].sum()</t>
  </si>
  <si>
    <t xml:space="preserve">PROJ_LOG_REALISES_2021</t>
  </si>
  <si>
    <t xml:space="preserve">Projection du Nombre Total de logements realises en 2021</t>
  </si>
  <si>
    <t xml:space="preserve">round0(NB_LGT_TOT_COMMENCES_1316+NB_LGT_TOT_CREES_1721*NB_LGT_TX_REALISATION_1316)</t>
  </si>
  <si>
    <t xml:space="preserve">SITADEL_LOGEMENTS_PAR_HECTARES</t>
  </si>
  <si>
    <t xml:space="preserve">Logements par Hectares pour les constructions neuves</t>
  </si>
  <si>
    <t xml:space="preserve">round0( NB_LGT_NOUVEAU / (SITADEL_LOGEMENTS_SUPERFICIE_TERRAIN/10000),1) if (SITADEL_LOGEMENTS_SUPERFICIE_TERRAIN !=0) else 0</t>
  </si>
  <si>
    <t xml:space="preserve"># Details Sitadel Logements</t>
  </si>
  <si>
    <t xml:space="preserve">CAT_DEM_PARTICULIERS</t>
  </si>
  <si>
    <t xml:space="preserve">Logements Crees par les Particuliers</t>
  </si>
  <si>
    <t xml:space="preserve">log_particuliers['NB_LGT_TOT_CREES'].sum()</t>
  </si>
  <si>
    <t xml:space="preserve">10 - 11 - 12</t>
  </si>
  <si>
    <t xml:space="preserve">10 - Particuliers sans autre indication (SAI)
11 - Particuliers purs
12 - SCI de particuliers
20 - Bailleurs sociaux SAI
21 - Organismes HLM
22 - EPL (ex SEM)
23 - Autres organismes
30 - Promoteurs (SAI)
31 - Promoteurs reconnus comme tels
32 - SCI ou autres supports de programmes de construction
33 - Autres professionnels de la construction
40 - Administrations publiques (SAI)
41 - État, ODAC (Organismes Divers d'Administration Centrale) et organismes rattachés divers
42 - Départements et régions
43 - Communes, EPIC, syndicats de communes
50 - Autres sociétés (de fait, intervenant pour compte propre)
80 - Sans objet (car locaux purs)
90 - Non déterminé (valeur par défaut à la création du permis)</t>
  </si>
  <si>
    <t xml:space="preserve">CAT_DEM_ORGANISMES</t>
  </si>
  <si>
    <t xml:space="preserve">Logements Crees par les Organimes (Promoteurs, Bailleurs Sociaux, etc …)</t>
  </si>
  <si>
    <t xml:space="preserve">log_organismes['NB_LGT_TOT_CREES'].sum()</t>
  </si>
  <si>
    <t xml:space="preserve">Autres</t>
  </si>
  <si>
    <t xml:space="preserve">RESIDENCE_SERVICE_SOCIALES</t>
  </si>
  <si>
    <t xml:space="preserve">Logements en Residences de Services Sociales (Seniors, Etudiants, Handicapes, …)</t>
  </si>
  <si>
    <t xml:space="preserve">res_services['NB_LGT_TOT_CREES'].sum()</t>
  </si>
  <si>
    <t xml:space="preserve">(1 , 2 , 4 , 5, 6) 1 = res pour personnes âgées
2 = res étudiantes
3 = res de tourisme
4 = res hôtelière à vocation sociale
5 = res sociale
6 = res pour handicapés
7 = autre résidence
8 = projet mixte
9 = Non rempli</t>
  </si>
  <si>
    <t xml:space="preserve">RESIDENCE_SERVICE</t>
  </si>
  <si>
    <t xml:space="preserve">Logements en Residences de Services (Residences de Tourismes, …)</t>
  </si>
  <si>
    <t xml:space="preserve">res_sociales['NB_LGT_TOT_CREES'].sum()</t>
  </si>
  <si>
    <t xml:space="preserve">(Autres) 1 = res pour personnes âgées
2 = res étudiantes
3 = res de tourisme
4 = res hôtelière à vocation sociale
5 = res sociale
6 = res pour handicapés
7 = autre résidence
8 = projet mixte
9 = Non rempli</t>
  </si>
  <si>
    <t xml:space="preserve">NB_LGT_1P</t>
  </si>
  <si>
    <t xml:space="preserve">Nombre de logements de 1 pièce créés</t>
  </si>
  <si>
    <t xml:space="preserve">com_sitadel['NB_LGT_1P'].sum()</t>
  </si>
  <si>
    <t xml:space="preserve">NB_LGT_2P</t>
  </si>
  <si>
    <t xml:space="preserve">Nombre de logements de 2 pièces créés</t>
  </si>
  <si>
    <t xml:space="preserve">com_sitadel['NB_LGT_2P'].sum()</t>
  </si>
  <si>
    <t xml:space="preserve">NB_LGT_3P</t>
  </si>
  <si>
    <t xml:space="preserve">Nombre de logements de 3 pièces créés</t>
  </si>
  <si>
    <t xml:space="preserve">com_sitadel['NB_LGT_3P'].sum()</t>
  </si>
  <si>
    <t xml:space="preserve">NB_LGT_4P</t>
  </si>
  <si>
    <t xml:space="preserve">Nombre de logements de 4 pièces créés</t>
  </si>
  <si>
    <t xml:space="preserve">com_sitadel['NB_LGT_4P'].sum()</t>
  </si>
  <si>
    <t xml:space="preserve">NB_LGT_5P</t>
  </si>
  <si>
    <t xml:space="preserve">Nombre de logements de 5 pièces créés</t>
  </si>
  <si>
    <t xml:space="preserve">com_sitadel['NB_LGT_5P'].sum()</t>
  </si>
  <si>
    <t xml:space="preserve">NB_LGT_6P_PLUS</t>
  </si>
  <si>
    <t xml:space="preserve">Nombre de logements de 6 pièces et plus créés</t>
  </si>
  <si>
    <t xml:space="preserve">com_sitadel['NB_LGT_6P_PLUS'].sum()</t>
  </si>
  <si>
    <t xml:space="preserve">NB_LGT_ACC_SOC_HORS_PTZ</t>
  </si>
  <si>
    <t xml:space="preserve">Nb de logements aidé (hors ptz)</t>
  </si>
  <si>
    <t xml:space="preserve">com_sitadel['NB_LGT_ACC_SOC_HORS_PTZ'].sum()</t>
  </si>
  <si>
    <t xml:space="preserve">NB_LGT_PTZ</t>
  </si>
  <si>
    <t xml:space="preserve">Nb de logements ptz</t>
  </si>
  <si>
    <t xml:space="preserve">com_sitadel['NB_LGT_PTZ'].sum()</t>
  </si>
  <si>
    <t xml:space="preserve">SURF_HAB_AVANT</t>
  </si>
  <si>
    <t xml:space="preserve">Surface de plancher de la destination ' Habitation ' existante avant travaux</t>
  </si>
  <si>
    <t xml:space="preserve">com_sitadel['SURF_HAB_AVANT'].sum()</t>
  </si>
  <si>
    <t xml:space="preserve">SURF_HAB_CREEE</t>
  </si>
  <si>
    <t xml:space="preserve">Surface de plancher de la destination ' Habitation ' nouvelle construite</t>
  </si>
  <si>
    <t xml:space="preserve">com_sitadel['SURF_HAB_CREEE'].sum()</t>
  </si>
  <si>
    <t xml:space="preserve">SURF_HAB_ISSUE_TRANSFO</t>
  </si>
  <si>
    <t xml:space="preserve">Surface de plancher de la destination ' Habitation ' créée par changement de destination</t>
  </si>
  <si>
    <t xml:space="preserve">com_sitadel['SURF_HAB_ISSUE_TRANSFO'].sum()</t>
  </si>
  <si>
    <t xml:space="preserve">SURF_HAB_DEMOLIE</t>
  </si>
  <si>
    <t xml:space="preserve">Surface de plancher de la destination ' Habitation ' supprimée (démolie)</t>
  </si>
  <si>
    <t xml:space="preserve">com_sitadel['SURF_HAB_DEMOLIE'].sum()</t>
  </si>
  <si>
    <t xml:space="preserve">SURF_HAB_TRANSFORMEE</t>
  </si>
  <si>
    <t xml:space="preserve">Surface de plancher de la destination ' Habitation ' supprimée par changement de destination</t>
  </si>
  <si>
    <t xml:space="preserve">com_sitadel['SURF_HAB_TRANSFORMEE'].sum()</t>
  </si>
  <si>
    <t xml:space="preserve">SURF_LOC_AVANT</t>
  </si>
  <si>
    <t xml:space="preserve">Surface de plancher de locaux non résidentiels (i.e. autres que d'habitation) existante avant travaux</t>
  </si>
  <si>
    <t xml:space="preserve">com_sitadel['SURF_LOC_AVANT'].sum()</t>
  </si>
  <si>
    <t xml:space="preserve">SURF_LOC_CREEE</t>
  </si>
  <si>
    <t xml:space="preserve">Surface de plancher de locaux non résidentiels (i.e. autres que d'habitation) nouvelle construite</t>
  </si>
  <si>
    <t xml:space="preserve">com_sitadel['SURF_LOC_CREEE'].sum()</t>
  </si>
  <si>
    <t xml:space="preserve">SURF_LOC_ISSUE_TRANSFO</t>
  </si>
  <si>
    <t xml:space="preserve">Surface de plancher de locaux non résidentiels (i.e. autres que d'habitation) créée par changement de destination</t>
  </si>
  <si>
    <t xml:space="preserve">com_sitadel['SURF_LOC_ISSUE_TRANSFO'].sum()</t>
  </si>
  <si>
    <t xml:space="preserve">SURF_LOC_DEMOLIE</t>
  </si>
  <si>
    <t xml:space="preserve">Surface de plancher de locaux non résidentiels (i.e. autres que d'habitation) démolie</t>
  </si>
  <si>
    <t xml:space="preserve">com_sitadel['SURF_LOC_DEMOLIE'].sum()</t>
  </si>
  <si>
    <t xml:space="preserve">SURF_LOC_TRANSFORMEE</t>
  </si>
  <si>
    <t xml:space="preserve">Surface de plancher de locaux non résidentiels (i.e. autres que d'habitation) supprimée par changement de destination</t>
  </si>
  <si>
    <t xml:space="preserve">com_sitadel['SURF_LOC_TRANSFORMEE'].sum()</t>
  </si>
  <si>
    <t xml:space="preserve">PARCELLES</t>
  </si>
  <si>
    <t xml:space="preserve">Parcelles Logements</t>
  </si>
  <si>
    <t xml:space="preserve">com_sitadel['Parcelles'].str.cat(sep=", ")</t>
  </si>
  <si>
    <t xml:space="preserve"># Extraction des Donnees Sitadel Locaux</t>
  </si>
  <si>
    <t xml:space="preserve">SITADEL_LOCAUX_SUPERFICIE_TERRAIN</t>
  </si>
  <si>
    <t xml:space="preserve">Superficie des Terrains a Destination des Activites</t>
  </si>
  <si>
    <t xml:space="preserve">com_sitadelLocaux['SUPERFICIE_TERRAIN'].sum()</t>
  </si>
  <si>
    <t xml:space="preserve">SITADEL_LOCAUX_CHAMBRES</t>
  </si>
  <si>
    <t xml:space="preserve">Nombre de chambres d'hebergement crees</t>
  </si>
  <si>
    <t xml:space="preserve">com_sitadelLocaux['NB_CHAMBRES'].sum()</t>
  </si>
  <si>
    <t xml:space="preserve">SITADEL_LOCAUX_NOUVEAUX</t>
  </si>
  <si>
    <t xml:space="preserve">Nombre de Locaux Nouveaux</t>
  </si>
  <si>
    <t xml:space="preserve">loc_nouveau['NATURE_PROJET_DECLAREE'].count()</t>
  </si>
  <si>
    <t xml:space="preserve">SITADEL_LOCAUX_RENOUVELLEMENT</t>
  </si>
  <si>
    <t xml:space="preserve">Nombre de Locaux en Renouvellement</t>
  </si>
  <si>
    <t xml:space="preserve">loc_renouv['NATURE_PROJET_DECLAREE'].count()</t>
  </si>
  <si>
    <t xml:space="preserve">SITADEL_LOCAUX_SURF_HAB_AVANT</t>
  </si>
  <si>
    <t xml:space="preserve">com_sitadelLocaux['SURF_HAB_AVANT'].sum()</t>
  </si>
  <si>
    <t xml:space="preserve">SITADEL_LOCAUX_SURF_HAB_CREEE</t>
  </si>
  <si>
    <t xml:space="preserve">com_sitadelLocaux['SURF_HAB_CREEE'].sum()</t>
  </si>
  <si>
    <t xml:space="preserve">SITADEL_LOCAUX_SURF_HAB_ISSUE_TRANSFO</t>
  </si>
  <si>
    <t xml:space="preserve">com_sitadelLocaux['SURF_HAB_ISSUE_TRANSFO'].sum()</t>
  </si>
  <si>
    <t xml:space="preserve">SITADEL_LOCAUX_SURF_HAB_DEMOLIE</t>
  </si>
  <si>
    <t xml:space="preserve">com_sitadelLocaux['SURF_HAB_DEMOLIE'].sum()</t>
  </si>
  <si>
    <t xml:space="preserve">SITADEL_LOCAUX_SURF_HAB_TRANSFORMEE</t>
  </si>
  <si>
    <t xml:space="preserve">com_sitadelLocaux['SURF_HAB_TRANSFORMEE'].sum()</t>
  </si>
  <si>
    <t xml:space="preserve">SITADEL_LOCAUX_SURF_LOC_AVANT</t>
  </si>
  <si>
    <t xml:space="preserve">com_sitadelLocaux['SURF_LOC_AVANT'].sum()</t>
  </si>
  <si>
    <t xml:space="preserve">SITADEL_LOCAUX_SURF_LOC_CREEE</t>
  </si>
  <si>
    <t xml:space="preserve">com_sitadelLocaux['SURF_LOC_CREEE'].sum()</t>
  </si>
  <si>
    <t xml:space="preserve">SITADEL_LOCAUX_SURF_LOC_ISSUE_TRANSFO</t>
  </si>
  <si>
    <t xml:space="preserve">com_sitadelLocaux['SURF_LOC_ISSUE_TRANSFO'].sum()</t>
  </si>
  <si>
    <t xml:space="preserve">SITADEL_LOCAUX_SURF_LOC_DEMOLIE</t>
  </si>
  <si>
    <t xml:space="preserve">com_sitadelLocaux['SURF_LOC_DEMOLIE'].sum()</t>
  </si>
  <si>
    <t xml:space="preserve">SITADEL_LOCAUX_SURF_LOC_TRANSFORMEE</t>
  </si>
  <si>
    <t xml:space="preserve">com_sitadelLocaux['SURF_LOC_TRANSFORMEE'].sum()</t>
  </si>
  <si>
    <t xml:space="preserve">SITADEL_LOCAUX_SURF_HEB_AVANT</t>
  </si>
  <si>
    <t xml:space="preserve">Surface de plancher de la destination ' Hébergement hôtelier ' existante avant travaux</t>
  </si>
  <si>
    <t xml:space="preserve">com_sitadelLocaux['SURF_HEB_AVANT'].sum()</t>
  </si>
  <si>
    <t xml:space="preserve">SITADEL_LOCAUX_SURF_HEB_CREEE</t>
  </si>
  <si>
    <t xml:space="preserve">Surface de plancher de la destination ' Hébergement hôtelier ' nouvelle construite</t>
  </si>
  <si>
    <t xml:space="preserve">com_sitadelLocaux['SURF_HEB_CREEE'].sum()</t>
  </si>
  <si>
    <t xml:space="preserve">SITADEL_LOCAUX_SURF_HEB_ISSUE_TRANSFO</t>
  </si>
  <si>
    <t xml:space="preserve">Surface de plancher de la destination ' Hébergement hôtelier ' créée par changement de destination</t>
  </si>
  <si>
    <t xml:space="preserve">com_sitadelLocaux['SURF_HEB_ISSUE_TRANSFO'].sum()</t>
  </si>
  <si>
    <t xml:space="preserve">SITADEL_LOCAUX_SURF_HEB_DEMOLIE</t>
  </si>
  <si>
    <t xml:space="preserve">Surface de plancher de la destination ' Hébergement hôtelier ' démolie</t>
  </si>
  <si>
    <t xml:space="preserve">com_sitadelLocaux['SURF_HEB_DEMOLIE'].sum()</t>
  </si>
  <si>
    <t xml:space="preserve">SITADEL_LOCAUX_SURF_HEB_TRANSFORMEE</t>
  </si>
  <si>
    <t xml:space="preserve">Surface de plancher de la destination ' Hébergement hôtelier ' supprimée par changement de destination</t>
  </si>
  <si>
    <t xml:space="preserve">com_sitadelLocaux['SURF_HEB_TRANSFORMEE'].sum()</t>
  </si>
  <si>
    <t xml:space="preserve">SITADEL_LOCAUX_SURF_BUR_AVANT</t>
  </si>
  <si>
    <t xml:space="preserve">Surface de plancher de la destination ' Bureau ' existante avant travaux</t>
  </si>
  <si>
    <t xml:space="preserve">com_sitadelLocaux['SURF_BUR_AVANT'].sum()</t>
  </si>
  <si>
    <t xml:space="preserve">SITADEL_LOCAUX_SURF_BUR_CREEE</t>
  </si>
  <si>
    <t xml:space="preserve">Surface de plancher de la destination ' Bureau ' nouvelle construite</t>
  </si>
  <si>
    <t xml:space="preserve">com_sitadelLocaux['SURF_BUR_CREEE'].sum()</t>
  </si>
  <si>
    <t xml:space="preserve">SITADEL_LOCAUX_SURF_BUR_ISSUE_TRANSFO</t>
  </si>
  <si>
    <t xml:space="preserve">Surface de plancher de la destination ' Bureau ' créée par changement de destination</t>
  </si>
  <si>
    <t xml:space="preserve">com_sitadelLocaux['SURF_BUR_ISSUE_TRANSFO'].sum()</t>
  </si>
  <si>
    <t xml:space="preserve">SITADEL_LOCAUX_SURF_BUR_DEMOLIE</t>
  </si>
  <si>
    <t xml:space="preserve">Surface de plancher de la destination ' Bureau ' démolie</t>
  </si>
  <si>
    <t xml:space="preserve">com_sitadelLocaux['SURF_BUR_DEMOLIE'].sum()</t>
  </si>
  <si>
    <t xml:space="preserve">SITADEL_LOCAUX_SURF_BUR_TRANSFORMEE</t>
  </si>
  <si>
    <t xml:space="preserve">Surface de plancher de la destination ' Bureau ' supprimée par changement de destination</t>
  </si>
  <si>
    <t xml:space="preserve">com_sitadelLocaux['SURF_BUR_TRANSFORMEE'].sum()</t>
  </si>
  <si>
    <t xml:space="preserve">SITADEL_LOCAUX_SURF_COM_AVANT</t>
  </si>
  <si>
    <t xml:space="preserve">Surface de plancher de la destination ' Commerce ' existante avant travaux</t>
  </si>
  <si>
    <t xml:space="preserve">com_sitadelLocaux['SURF_COM_AVANT'].sum()</t>
  </si>
  <si>
    <t xml:space="preserve">SITADEL_LOCAUX_SURF_COM_CREEE</t>
  </si>
  <si>
    <t xml:space="preserve">Surface de plancher de la destination ' Commerce ' nouvelle construite</t>
  </si>
  <si>
    <t xml:space="preserve">com_sitadelLocaux['SURF_COM_CREEE'].sum()</t>
  </si>
  <si>
    <t xml:space="preserve">SITADEL_LOCAUX_SURF_COM_ISSUE_TRANSFO</t>
  </si>
  <si>
    <t xml:space="preserve">Surface de plancher de la destination ' Commerce ' créée par changement de destination</t>
  </si>
  <si>
    <t xml:space="preserve">com_sitadelLocaux['SURF_COM_ISSUE_TRANSFO'].sum()</t>
  </si>
  <si>
    <t xml:space="preserve">SITADEL_LOCAUX_SURF_COM_DEMOLIE</t>
  </si>
  <si>
    <t xml:space="preserve">Surface de plancher de la destination ' Commerce ' démolie</t>
  </si>
  <si>
    <t xml:space="preserve">com_sitadelLocaux['SURF_COM_DEMOLIE'].sum()</t>
  </si>
  <si>
    <t xml:space="preserve">SITADEL_LOCAUX_SURF_COM_TRANSFORMEE</t>
  </si>
  <si>
    <t xml:space="preserve">Surface de plancher de la destination ' Commerce ' supprimée par changement de destination</t>
  </si>
  <si>
    <t xml:space="preserve">com_sitadelLocaux['SURF_COM_TRANSFORMEE'].sum()</t>
  </si>
  <si>
    <t xml:space="preserve">SITADEL_LOCAUX_SURF_ART_AVANT</t>
  </si>
  <si>
    <t xml:space="preserve">Surface de plancher de la destination ' Artisanat ' existante avant travaux</t>
  </si>
  <si>
    <t xml:space="preserve">com_sitadelLocaux['SURF_ART_AVANT'].sum()</t>
  </si>
  <si>
    <t xml:space="preserve">SITADEL_LOCAUX_SURF_ART_CREEE</t>
  </si>
  <si>
    <t xml:space="preserve">Surface de plancher de la destination ' Artisanat ' nouvelle construite</t>
  </si>
  <si>
    <t xml:space="preserve">com_sitadelLocaux['SURF_ART_CREEE'].sum()</t>
  </si>
  <si>
    <t xml:space="preserve">SITADEL_LOCAUX_SURF_ART_ISSUE_TRANSFO</t>
  </si>
  <si>
    <t xml:space="preserve">Surface de plancher de la destination ' Artisanat ' créée par changement de destination</t>
  </si>
  <si>
    <t xml:space="preserve">com_sitadelLocaux['SURF_ART_ISSUE_TRANSFO'].sum()</t>
  </si>
  <si>
    <t xml:space="preserve">SITADEL_LOCAUX_SURF_ART_DEMOLIE</t>
  </si>
  <si>
    <t xml:space="preserve">Surface de plancher de la destination ' Artisanat ' démolie</t>
  </si>
  <si>
    <t xml:space="preserve">com_sitadelLocaux['SURF_ART_DEMOLIE'].sum()</t>
  </si>
  <si>
    <t xml:space="preserve">SITADEL_LOCAUX_SURF_ART_TRANSFORMEE</t>
  </si>
  <si>
    <t xml:space="preserve">Surface de plancher de la destination ' Artisanat ' supprimée par changement de destination</t>
  </si>
  <si>
    <t xml:space="preserve">com_sitadelLocaux['SURF_ART_TRANSFORMEE'].sum()</t>
  </si>
  <si>
    <t xml:space="preserve">SITADEL_LOCAUX_SURF_IND_AVANT</t>
  </si>
  <si>
    <t xml:space="preserve">Surface de plancher de la destination ' Industrie ' existante avant travaux</t>
  </si>
  <si>
    <t xml:space="preserve">com_sitadelLocaux['SURF_IND_AVANT'].sum()</t>
  </si>
  <si>
    <t xml:space="preserve">SITADEL_LOCAUX_SURF_IND_CREEE</t>
  </si>
  <si>
    <t xml:space="preserve">Surface de plancher de la destination ' Industrie ' nouvelle construite</t>
  </si>
  <si>
    <t xml:space="preserve">com_sitadelLocaux['SURF_IND_CREEE'].sum()</t>
  </si>
  <si>
    <t xml:space="preserve">SITADEL_LOCAUX_SURF_IND_ISSUE_TRANSFO</t>
  </si>
  <si>
    <t xml:space="preserve">Surface de plancher de la destination ' Industrie ' créée par changement de destination</t>
  </si>
  <si>
    <t xml:space="preserve">com_sitadelLocaux['SURF_IND_ISSUE_TRANSFO'].sum()</t>
  </si>
  <si>
    <t xml:space="preserve">SITADEL_LOCAUX_SURF_IND_DEMOLIE</t>
  </si>
  <si>
    <t xml:space="preserve">Surface de plancher de la destination ' Industrie ' démolie</t>
  </si>
  <si>
    <t xml:space="preserve">com_sitadelLocaux['SURF_IND_DEMOLIE'].sum()</t>
  </si>
  <si>
    <t xml:space="preserve">SITADEL_LOCAUX_SURF_IND_TRANSFORMEE</t>
  </si>
  <si>
    <t xml:space="preserve">Surface de plancher de la destination ' Industrie ' supprimée par changement de destination</t>
  </si>
  <si>
    <t xml:space="preserve">com_sitadelLocaux['SURF_IND_TRANSFORMEE'].sum()</t>
  </si>
  <si>
    <t xml:space="preserve">SITADEL_LOCAUX_SURF_AGR_AVANT</t>
  </si>
  <si>
    <t xml:space="preserve">Surface de plancher de la destination ' Exploitation agricole ou forestière ' existante avant travaux</t>
  </si>
  <si>
    <t xml:space="preserve">com_sitadelLocaux['SURF_AGR_AVANT'].sum()</t>
  </si>
  <si>
    <t xml:space="preserve">SITADEL_LOCAUX_SURF_AGR_CREEE</t>
  </si>
  <si>
    <t xml:space="preserve">Surface de plancher de la destination ' Exploitation agricole ou forestière ' nouvelle construite</t>
  </si>
  <si>
    <t xml:space="preserve">com_sitadelLocaux['SURF_AGR_CREEE'].sum()</t>
  </si>
  <si>
    <t xml:space="preserve">SITADEL_LOCAUX_SURF_AGR_ISSUE_TRANSFO</t>
  </si>
  <si>
    <t xml:space="preserve">Surface de plancher de la destination ' Exploitation agricole ou forestière ' créée par changement de destination</t>
  </si>
  <si>
    <t xml:space="preserve">com_sitadelLocaux['SURF_AGR_ISSUE_TRANSFO'].sum()</t>
  </si>
  <si>
    <t xml:space="preserve">SITADEL_LOCAUX_SURF_AGR_DEMOLIE</t>
  </si>
  <si>
    <t xml:space="preserve">Surface de plancher de la destination ' Exploitation agricole ou forestière ' démolie</t>
  </si>
  <si>
    <t xml:space="preserve">com_sitadelLocaux['SURF_AGR_DEMOLIE'].sum()</t>
  </si>
  <si>
    <t xml:space="preserve">SITADEL_LOCAUX_SURF_AGR_TRANSFORMEE</t>
  </si>
  <si>
    <t xml:space="preserve">Surface de plancher de la destination ' Exploitation agricole ou forestière ' supprimée par changement de destination</t>
  </si>
  <si>
    <t xml:space="preserve">com_sitadelLocaux['SURF_AGR_TRANSFORMEE'].sum()</t>
  </si>
  <si>
    <t xml:space="preserve">SITADEL_LOCAUX_SURF_ENT_AVANT</t>
  </si>
  <si>
    <t xml:space="preserve">Surface de plancher de la destination ' Entrepôt ' existante avant travaux</t>
  </si>
  <si>
    <t xml:space="preserve">com_sitadelLocaux['SURF_ENT_AVANT'].sum()</t>
  </si>
  <si>
    <t xml:space="preserve">SITADEL_LOCAUX_SURF_ENT_CREEE</t>
  </si>
  <si>
    <t xml:space="preserve">Surface de plancher de la destination ' Entrepôt ' nouvelle construite</t>
  </si>
  <si>
    <t xml:space="preserve">com_sitadelLocaux['SURF_ENT_CREEE'].sum()</t>
  </si>
  <si>
    <t xml:space="preserve">SITADEL_LOCAUX_SURF_ENT_ISSUE_TRANSFO</t>
  </si>
  <si>
    <t xml:space="preserve">Surface de plancher de la destination ' Entrepôt ' créée par changement de destination</t>
  </si>
  <si>
    <t xml:space="preserve">com_sitadelLocaux['SURF_ENT_ISSUE_TRANSFO'].sum()</t>
  </si>
  <si>
    <t xml:space="preserve">SITADEL_LOCAUX_SURF_ENT_DEMOLIE</t>
  </si>
  <si>
    <t xml:space="preserve">Surface de plancher de la destination ' Entrepôt ' démolie</t>
  </si>
  <si>
    <t xml:space="preserve">com_sitadelLocaux['SURF_ENT_DEMOLIE'].sum()</t>
  </si>
  <si>
    <t xml:space="preserve">SITADEL_LOCAUX_SURF_ENT_TRANSFORMEE</t>
  </si>
  <si>
    <t xml:space="preserve">Surface de plancher de la destination ' Entrepôt ' supprimée par changement de destination</t>
  </si>
  <si>
    <t xml:space="preserve">com_sitadelLocaux['SURF_ENT_TRANSFORMEE'].sum()</t>
  </si>
  <si>
    <t xml:space="preserve">SITADEL_LOCAUX_SURF_PUB_AVANT</t>
  </si>
  <si>
    <t xml:space="preserve">Surface de plancher de la destination ' Services publics ou d'intérêt collectif' existante avant travaux</t>
  </si>
  <si>
    <t xml:space="preserve">com_sitadelLocaux['SURF_PUB_AVANT'].sum()</t>
  </si>
  <si>
    <t xml:space="preserve">SITADEL_LOCAUX_SURF_PUB_CREEE</t>
  </si>
  <si>
    <t xml:space="preserve">Surface de plancher de la destination ' Services publics ou d'intérêt collectif ' nouvelle construite</t>
  </si>
  <si>
    <t xml:space="preserve">com_sitadelLocaux['SURF_PUB_CREEE'].sum()</t>
  </si>
  <si>
    <t xml:space="preserve">SITADEL_LOCAUX_SURF_PUB_ISSUE_TRANSFO</t>
  </si>
  <si>
    <t xml:space="preserve">Surface de plancher de la destination ' Services publics ou d'intérêt collectif ' créée par changement de destination</t>
  </si>
  <si>
    <t xml:space="preserve">com_sitadelLocaux['SURF_PUB_ISSUE_TRANSFO'].sum()</t>
  </si>
  <si>
    <t xml:space="preserve">SITADEL_LOCAUX_SURF_PUB_DEMOLIE</t>
  </si>
  <si>
    <t xml:space="preserve">Surface de plancher de la destination ' Services publics ou d'intérêt collectif ' démolie</t>
  </si>
  <si>
    <t xml:space="preserve">com_sitadelLocaux['SURF_PUB_DEMOLIE'].sum()</t>
  </si>
  <si>
    <t xml:space="preserve">SITADEL_LOCAUX_SURF_PUB_TRANSFORMEE</t>
  </si>
  <si>
    <t xml:space="preserve">Surface de plancher de la destination ' Services publics ou d'intérêt collectif ' supprimée par changement de destination</t>
  </si>
  <si>
    <t xml:space="preserve">com_sitadelLocaux['SURF_PUB_TRANSFORMEE'].sum()</t>
  </si>
  <si>
    <t xml:space="preserve">SITADEL_LOCAUX_PARCELLES</t>
  </si>
  <si>
    <t xml:space="preserve">Parcelles Locaux</t>
  </si>
  <si>
    <t xml:space="preserve">com_sitadelLocaux['Parcelles'].str.cat(sep=", ")</t>
  </si>
  <si>
    <t xml:space="preserve">SITADEL_LOCAUX_SUPERFICIE_TERRAIN_NOUVEAU</t>
  </si>
  <si>
    <t xml:space="preserve">Superficie des terrains nouveaux pour des activites</t>
  </si>
  <si>
    <t xml:space="preserve">loc_nouveau['SUPERFICIE_TERRAIN'].sum()</t>
  </si>
  <si>
    <t xml:space="preserve">SITADEL_LOCAUX_SUPERFICIE_TERRAIN_RENOUVEAU</t>
  </si>
  <si>
    <t xml:space="preserve">Superficie des terrains re-utilises pour des activites</t>
  </si>
  <si>
    <t xml:space="preserve">loc_renouv['SUPERFICIE_TERRAIN'].sum()</t>
  </si>
  <si>
    <t xml:space="preserve"># Donnees Logements Commences Paca 2010-2019</t>
  </si>
  <si>
    <t xml:space="preserve">LOG_COMMENCES_2010</t>
  </si>
  <si>
    <t xml:space="preserve">Logements Commences en 2010</t>
  </si>
  <si>
    <t xml:space="preserve">error0(nan0(sitadel1019.loc[sitadel1019['Unnamed: 0'] == str(CODE_INSEE)]['Unnamed: 5'].iloc[0]))</t>
  </si>
  <si>
    <t xml:space="preserve">LOG_COMMENCES_2011</t>
  </si>
  <si>
    <t xml:space="preserve">Logements Commences en 2011</t>
  </si>
  <si>
    <t xml:space="preserve">error0(nan0(sitadel1019.loc[sitadel1019['Unnamed: 0'] == str(CODE_INSEE)]['Unnamed: 6'].iloc[0]))</t>
  </si>
  <si>
    <t xml:space="preserve">LOG_COMMENCES_2012</t>
  </si>
  <si>
    <t xml:space="preserve">Logements Commences en 2012</t>
  </si>
  <si>
    <t xml:space="preserve">error0(nan0(sitadel1019.loc[sitadel1019['Unnamed: 0'] == str(CODE_INSEE)]['Unnamed: 7'].iloc[0]))</t>
  </si>
  <si>
    <t xml:space="preserve">LOG_COMMENCES_2013</t>
  </si>
  <si>
    <t xml:space="preserve">Logements Commences en 2013</t>
  </si>
  <si>
    <t xml:space="preserve">error0(nan0(sitadel1019.loc[sitadel1019['Unnamed: 0'] == str(CODE_INSEE)]['Unnamed: 8'].iloc[0]))</t>
  </si>
  <si>
    <t xml:space="preserve">LOG_COMMENCES_2014</t>
  </si>
  <si>
    <t xml:space="preserve">Logements Commences en 2014</t>
  </si>
  <si>
    <t xml:space="preserve">error0(nan0(sitadel1019.loc[sitadel1019['Unnamed: 0'] == str(CODE_INSEE)]['Unnamed: 9'].iloc[0]))</t>
  </si>
  <si>
    <t xml:space="preserve">LOG_COMMENCES_2015</t>
  </si>
  <si>
    <t xml:space="preserve">Logements Commences en 2015</t>
  </si>
  <si>
    <t xml:space="preserve">error0(nan0(sitadel1019.loc[sitadel1019['Unnamed: 0'] == str(CODE_INSEE)]['Unnamed: 10'].iloc[0]))</t>
  </si>
  <si>
    <t xml:space="preserve">LOG_COMMENCES_2016</t>
  </si>
  <si>
    <t xml:space="preserve">Logements Commences en 2016</t>
  </si>
  <si>
    <t xml:space="preserve">error0(nan0(sitadel1019.loc[sitadel1019['Unnamed: 0'] == str(CODE_INSEE)]['Unnamed: 11'].iloc[0]))</t>
  </si>
  <si>
    <t xml:space="preserve">LOG_COMMENCES_2017</t>
  </si>
  <si>
    <t xml:space="preserve">Logements Commences en 2017</t>
  </si>
  <si>
    <t xml:space="preserve">error0(nan0(sitadel1019.loc[sitadel1019['Unnamed: 0'] == str(CODE_INSEE)]['Unnamed: 12'].iloc[0]))</t>
  </si>
  <si>
    <t xml:space="preserve">LOG_COMMENCES_2018</t>
  </si>
  <si>
    <t xml:space="preserve">Logements Commences en 2018</t>
  </si>
  <si>
    <t xml:space="preserve">error0(nan0(sitadel1019.loc[sitadel1019['Unnamed: 0'] == str(CODE_INSEE)]['Unnamed: 13'].iloc[0]))</t>
  </si>
  <si>
    <t xml:space="preserve">LOG_COMMENCES_2019</t>
  </si>
  <si>
    <t xml:space="preserve">Logements Commences en 2019</t>
  </si>
  <si>
    <t xml:space="preserve">error0(nan0(sitadel1019.loc[sitadel1019['Unnamed: 0'] == str(CODE_INSEE)]['Unnamed: 14'].iloc[0]))</t>
  </si>
  <si>
    <t xml:space="preserve">LOG_COMMENCES_1014</t>
  </si>
  <si>
    <t xml:space="preserve">Logements Commences entre 2010 et 2014</t>
  </si>
  <si>
    <t xml:space="preserve">LOG_COMMENCES_2010 + LOG_COMMENCES_2011 + LOG_COMMENCES_2012 + LOG_COMMENCES_2013 + LOG_COMMENCES_2014</t>
  </si>
  <si>
    <t xml:space="preserve">LOG_COMMENCES_1519</t>
  </si>
  <si>
    <t xml:space="preserve">Logements Commences entre 2015 et 2019</t>
  </si>
  <si>
    <t xml:space="preserve">LOG_COMMENCES_2015 + LOG_COMMENCES_2016 + LOG_COMMENCES_2017 + LOG_COMMENCES_2018 + LOG_COMMENCES_2019</t>
  </si>
  <si>
    <t xml:space="preserve">LOG_COMMENCES_1019</t>
  </si>
  <si>
    <t xml:space="preserve">Logements Commences entre 2010 et 2019</t>
  </si>
  <si>
    <t xml:space="preserve">LOG_COMMENCES_2010 + LOG_COMMENCES_2011 + LOG_COMMENCES_2012 + LOG_COMMENCES_2013 + LOG_COMMENCES_2014 + LOG_COMMENCES_2015 + LOG_COMMENCES_2016 + LOG_COMMENCES_2017 + LOG_COMMENCES_2018 + LOG_COMMENCES_2019</t>
  </si>
  <si>
    <t xml:space="preserve">LOG_COMMENCES_1318</t>
  </si>
  <si>
    <t xml:space="preserve">Logements Commences entre 2013 et 2018</t>
  </si>
  <si>
    <t xml:space="preserve">LOG_COMMENCES_2013 + LOG_COMMENCES_2014 + LOG_COMMENCES_2014 + LOG_COMMENCES_2016 + LOG_COMMENCES_2017</t>
  </si>
  <si>
    <t xml:space="preserve">LOG_COMMENCES_1320</t>
  </si>
  <si>
    <t xml:space="preserve">Logements Commences entre 2010 et 2020</t>
  </si>
  <si>
    <t xml:space="preserve">LOG_COMMENCES_2013 + LOG_COMMENCES_2014 + LOG_COMMENCES_2014 + LOG_COMMENCES_2016 + LOG_COMMENCES_2017  + LOG_COMMENCES_2018 + LOG_COMMENCES_2019</t>
  </si>
  <si>
    <t xml:space="preserve"># Donnees de Flux 2014</t>
  </si>
  <si>
    <t xml:space="preserve">FLUX_2014_ENTRANT</t>
  </si>
  <si>
    <t xml:space="preserve">Flux entrant total en 2014</t>
  </si>
  <si>
    <t xml:space="preserve">round(flux2014.loc[(flux2014['CODGEO'] == str(CODE_INSEE))&amp;(flux2014['DCRAN'] != str(CODE_INSEE))]['NBFLUX_C14_POP01P'].sum(),0)</t>
  </si>
  <si>
    <t xml:space="preserve">FLUX_2014_ENTRANT_DPT</t>
  </si>
  <si>
    <t xml:space="preserve">Flux entrant total en 2014, en provenance du departement</t>
  </si>
  <si>
    <t xml:space="preserve">round(flux2014.loc[(flux2014['CODGEO'] == str(CODE_INSEE))&amp;(flux2014['DCRAN'] != str(CODE_INSEE))&amp;(flux2014['DCRAN'].str.startswith(str(DEP), na=False))]['NBFLUX_C14_POP01P'].sum(),0)</t>
  </si>
  <si>
    <t xml:space="preserve">FLUX_2014_ENTRANT_EPCI</t>
  </si>
  <si>
    <t xml:space="preserve">Flux entrant total en 2014, en provenance de l'EPCI</t>
  </si>
  <si>
    <t xml:space="preserve">round(flux2014.loc[(flux2014['CODGEO'] == str(CODE_INSEE))&amp;(flux2014['DCRAN'] != str(CODE_INSEE))&amp;(flux2014['DCRAN'].isin(communes_epci(EPCI)))]['NBFLUX_C14_POP01P'].sum(),0)</t>
  </si>
  <si>
    <t xml:space="preserve">FLUX_2014_ENTRANT_INTERNATIONAL</t>
  </si>
  <si>
    <t xml:space="preserve">Flux entrant total en 2014, en provenance hors departement</t>
  </si>
  <si>
    <t xml:space="preserve">round(flux2014.loc[(flux2014['CODGEO'] == str(CODE_INSEE))&amp;(flux2014['DCRAN'] != str(CODE_INSEE))&amp;(flux2014['DCRAN'].str.startswith('99', na=False))]['NBFLUX_C14_POP01P'].sum(),0)</t>
  </si>
  <si>
    <t xml:space="preserve">FLUX_2014_ENTRANT_FRANCE</t>
  </si>
  <si>
    <t xml:space="preserve">Flux entrant total en 2014, en provenance de l'international</t>
  </si>
  <si>
    <t xml:space="preserve">FLUX_2014_ENTRANT - FLUX_2014_ENTRANT_DPT - FLUX_2014_ENTRANT_INTERNATIONAL</t>
  </si>
  <si>
    <t xml:space="preserve">FLUX_2014_SORTANT</t>
  </si>
  <si>
    <t xml:space="preserve">Flux sortant total en 2014</t>
  </si>
  <si>
    <t xml:space="preserve">round(flux2014.loc[(flux2014['DCRAN'] == str(CODE_INSEE))&amp;(flux2014['CODGEO'] != str(CODE_INSEE))]['NBFLUX_C14_POP01P'].sum(),0)</t>
  </si>
  <si>
    <t xml:space="preserve">FLUX_2014_SORTANT_DPT</t>
  </si>
  <si>
    <t xml:space="preserve">Flux sortant total en 2014, a destination du departement</t>
  </si>
  <si>
    <t xml:space="preserve">round(flux2014.loc[(flux2014['DCRAN'] == str(CODE_INSEE))&amp;(flux2014['CODGEO'] != str(CODE_INSEE))&amp;(flux2014['CODGEO'].str.startswith(str(DEP), na=False))]['NBFLUX_C14_POP01P'].sum(),0)</t>
  </si>
  <si>
    <t xml:space="preserve">FLUX_2014_SORTANT_EPCI</t>
  </si>
  <si>
    <t xml:space="preserve">Flux sortant total en 2014, a destination de l'EPCI</t>
  </si>
  <si>
    <t xml:space="preserve">round(flux2014.loc[(flux2014['DCRAN'] == str(CODE_INSEE))&amp;(flux2014['CODGEO'] != str(CODE_INSEE))&amp;(flux2014['CODGEO'].isin(communes_epci(EPCI)))]['NBFLUX_C14_POP01P'].sum(),0)</t>
  </si>
  <si>
    <t xml:space="preserve">FLUX_2014_SORTANT_FRANCE</t>
  </si>
  <si>
    <t xml:space="preserve">Flux sortant total en 2014, a destination de l'international</t>
  </si>
  <si>
    <t xml:space="preserve">FLUX_2014_SORTANT - FLUX_2014_SORTANT_DPT</t>
  </si>
  <si>
    <t xml:space="preserve">FLUX_2014_SOLDE_TOTAL</t>
  </si>
  <si>
    <t xml:space="preserve">Solde de Flux en 2014</t>
  </si>
  <si>
    <t xml:space="preserve">FLUX_2014_ENTRANT - FLUX_2014_SORTANT</t>
  </si>
  <si>
    <t xml:space="preserve">FLUX_2014_SOLDE_DPT</t>
  </si>
  <si>
    <t xml:space="preserve">Solde de Flux en 2014, dans le departement</t>
  </si>
  <si>
    <t xml:space="preserve">FLUX_2014_ENTRANT_DPT - FLUX_2014_SORTANT_DPT</t>
  </si>
  <si>
    <t xml:space="preserve">FLUX_2014_SOLDE_EPCI</t>
  </si>
  <si>
    <t xml:space="preserve">Solde de Flux en 2014, dans l'EPCI</t>
  </si>
  <si>
    <t xml:space="preserve">FLUX_2014_ENTRANT_EPCI - FLUX_2014_SORTANT_EPCI</t>
  </si>
  <si>
    <t xml:space="preserve">FLUX_2014_SOLDE_AUTRES</t>
  </si>
  <si>
    <t xml:space="preserve">Solde de Flux en 2014, en France et a l'International</t>
  </si>
  <si>
    <t xml:space="preserve">FLUX_2014_ENTRANT_FRANCE - FLUX_2014_SORTANT_FRANCE + FLUX_2014_ENTRANT_INTERNATIONAL</t>
  </si>
  <si>
    <t xml:space="preserve"># Donnees de Flux 2015</t>
  </si>
  <si>
    <t xml:space="preserve">FLUX_2015_ENTRANT</t>
  </si>
  <si>
    <t xml:space="preserve">Flux entrant total en 2015</t>
  </si>
  <si>
    <t xml:space="preserve">round(flux2015.loc[(flux2015['CODGEO'] == str(CODE_INSEE))&amp;(flux2015['DCRAN'] != str(CODE_INSEE))]['NBFLUX_C15_POP01P'].sum(),0)</t>
  </si>
  <si>
    <t xml:space="preserve">FLUX_2015_ENTRANT_DPT</t>
  </si>
  <si>
    <t xml:space="preserve">Flux entrant total en 2015, en provenance du departement</t>
  </si>
  <si>
    <t xml:space="preserve">round(flux2015.loc[(flux2015['CODGEO'] == str(CODE_INSEE))&amp;(flux2015['DCRAN'] != str(CODE_INSEE))&amp;(flux2015['DCRAN'].str.startswith(str(DEP), na=False))]['NBFLUX_C15_POP01P'].sum(),0)</t>
  </si>
  <si>
    <t xml:space="preserve">FLUX_2015_ENTRANT_EPCI</t>
  </si>
  <si>
    <t xml:space="preserve">Flux entrant total en 2015, en provenance de l'EPCI</t>
  </si>
  <si>
    <t xml:space="preserve">round(flux2015.loc[(flux2015['CODGEO'] == str(CODE_INSEE))&amp;(flux2015['DCRAN'] != str(CODE_INSEE))&amp;(flux2015['DCRAN'].isin(communes_epci(EPCI)))]['NBFLUX_C15_POP01P'].sum(),0)</t>
  </si>
  <si>
    <t xml:space="preserve">FLUX_2015_ENTRANT_INTERNATIONAL</t>
  </si>
  <si>
    <t xml:space="preserve">Flux entrant total en 2015, en provenance hors departement</t>
  </si>
  <si>
    <t xml:space="preserve">round(flux2015.loc[(flux2015['CODGEO'] == str(CODE_INSEE))&amp;(flux2015['DCRAN'] != str(CODE_INSEE))&amp;(flux2015['DCRAN'].str.startswith('99', na=False))]['NBFLUX_C15_POP01P'].sum(),0)</t>
  </si>
  <si>
    <t xml:space="preserve">FLUX_2015_ENTRANT_FRANCE</t>
  </si>
  <si>
    <t xml:space="preserve">Flux entrant total en 2015, en provenance de l'international</t>
  </si>
  <si>
    <t xml:space="preserve">FLUX_2015_ENTRANT - FLUX_2015_ENTRANT_DPT - FLUX_2015_ENTRANT_INTERNATIONAL</t>
  </si>
  <si>
    <t xml:space="preserve">FLUX_2015_SORTANT</t>
  </si>
  <si>
    <t xml:space="preserve">Flux sortant total en 2015</t>
  </si>
  <si>
    <t xml:space="preserve">round(flux2015.loc[(flux2015['DCRAN'] == str(CODE_INSEE))&amp;(flux2015['CODGEO'] != str(CODE_INSEE))]['NBFLUX_C15_POP01P'].sum(),0)</t>
  </si>
  <si>
    <t xml:space="preserve">FLUX_2015_SORTANT_DPT</t>
  </si>
  <si>
    <t xml:space="preserve">Flux sortant total en 2015, a destination du departement</t>
  </si>
  <si>
    <t xml:space="preserve">round(flux2015.loc[(flux2015['DCRAN'] == str(CODE_INSEE))&amp;(flux2015['CODGEO'] != str(CODE_INSEE))&amp;(flux2015['CODGEO'].str.startswith(str(DEP), na=False))]['NBFLUX_C15_POP01P'].sum(),0)</t>
  </si>
  <si>
    <t xml:space="preserve">FLUX_2015_SORTANT_EPCI</t>
  </si>
  <si>
    <t xml:space="preserve">Flux sortant total en 2015, a destination de l'EPCI</t>
  </si>
  <si>
    <t xml:space="preserve">round(flux2015.loc[(flux2015['DCRAN'] == str(CODE_INSEE))&amp;(flux2015['CODGEO'] != str(CODE_INSEE))&amp;(flux2015['CODGEO'].isin(communes_epci(EPCI)))]['NBFLUX_C15_POP01P'].sum(),0)</t>
  </si>
  <si>
    <t xml:space="preserve">FLUX_2015_SORTANT_FRANCE</t>
  </si>
  <si>
    <t xml:space="preserve">Flux sortant total en 2015, a destination de l'international</t>
  </si>
  <si>
    <t xml:space="preserve">FLUX_2015_SORTANT - FLUX_2015_SORTANT_DPT</t>
  </si>
  <si>
    <t xml:space="preserve">FLUX_2015_SOLDE_TOTAL</t>
  </si>
  <si>
    <t xml:space="preserve">Solde de Flux en 2015</t>
  </si>
  <si>
    <t xml:space="preserve">FLUX_2015_ENTRANT - FLUX_2015_SORTANT</t>
  </si>
  <si>
    <t xml:space="preserve">FLUX_2015_SOLDE_DPT</t>
  </si>
  <si>
    <t xml:space="preserve">Solde de Flux en 2015, dans le departement</t>
  </si>
  <si>
    <t xml:space="preserve">FLUX_2015_ENTRANT_DPT - FLUX_2015_SORTANT_DPT</t>
  </si>
  <si>
    <t xml:space="preserve">FLUX_2015_SOLDE_EPCI</t>
  </si>
  <si>
    <t xml:space="preserve">Solde de Flux en 2015, dans l'EPCI</t>
  </si>
  <si>
    <t xml:space="preserve">FLUX_2015_ENTRANT_EPCI - FLUX_2015_SORTANT_EPCI</t>
  </si>
  <si>
    <t xml:space="preserve">FLUX_2015_SOLDE_AUTRES</t>
  </si>
  <si>
    <t xml:space="preserve">Solde de Flux en 2015, en France et a l'International</t>
  </si>
  <si>
    <t xml:space="preserve">FLUX_2015_ENTRANT_FRANCE - FLUX_2015_SORTANT_FRANCE + FLUX_2015_ENTRANT_INTERNATIONAL</t>
  </si>
  <si>
    <t xml:space="preserve"># Donnees de Flux 2016</t>
  </si>
  <si>
    <t xml:space="preserve">FLUX_2016_ENTRANT</t>
  </si>
  <si>
    <t xml:space="preserve">Flux entrant total en 2016</t>
  </si>
  <si>
    <t xml:space="preserve">round(flux2016.loc[(flux2016['CODGEO'] == str(CODE_INSEE))&amp;(flux2016['DCRAN'] != str(CODE_INSEE))]['NBFLUX_C16_POP01P'].sum(),0)</t>
  </si>
  <si>
    <t xml:space="preserve">FLUX_2016_ENTRANT_DPT</t>
  </si>
  <si>
    <t xml:space="preserve">Flux entrant total en 2016, en provenance du departement</t>
  </si>
  <si>
    <t xml:space="preserve">round(flux2016.loc[(flux2016['CODGEO'] == str(CODE_INSEE))&amp;(flux2016['DCRAN'] != str(CODE_INSEE))&amp;(flux2016['DCRAN'].str.startswith(str(DEP), na=False))]['NBFLUX_C16_POP01P'].sum(),0)</t>
  </si>
  <si>
    <t xml:space="preserve">FLUX_2016_ENTRANT_EPCI</t>
  </si>
  <si>
    <t xml:space="preserve">Flux entrant total en 2016, en provenance de l'EPCI</t>
  </si>
  <si>
    <t xml:space="preserve">round(flux2016.loc[(flux2016['CODGEO'] == str(CODE_INSEE))&amp;(flux2016['DCRAN'] != str(CODE_INSEE))&amp;(flux2016['DCRAN'].isin(communes_epci(EPCI)))]['NBFLUX_C16_POP01P'].sum(),0)</t>
  </si>
  <si>
    <t xml:space="preserve">FLUX_2016_ENTRANT_INTERNATIONAL</t>
  </si>
  <si>
    <t xml:space="preserve">Flux entrant total en 2016, en provenance hors departement</t>
  </si>
  <si>
    <t xml:space="preserve">round(flux2016.loc[(flux2016['CODGEO'] == str(CODE_INSEE))&amp;(flux2016['DCRAN'] != str(CODE_INSEE))&amp;(flux2016['DCRAN'].str.startswith('99', na=False))]['NBFLUX_C16_POP01P'].sum(),0)</t>
  </si>
  <si>
    <t xml:space="preserve">FLUX_2016_ENTRANT_FRANCE</t>
  </si>
  <si>
    <t xml:space="preserve">Flux entrant total en 2016, en provenance de l'international</t>
  </si>
  <si>
    <t xml:space="preserve">FLUX_2016_ENTRANT - FLUX_2016_ENTRANT_DPT - FLUX_2016_ENTRANT_INTERNATIONAL</t>
  </si>
  <si>
    <t xml:space="preserve">FLUX_2016_SORTANT</t>
  </si>
  <si>
    <t xml:space="preserve">Flux sortant total en 2016</t>
  </si>
  <si>
    <t xml:space="preserve">round(flux2016.loc[(flux2016['DCRAN'] == str(CODE_INSEE))&amp;(flux2016['CODGEO'] != str(CODE_INSEE))]['NBFLUX_C16_POP01P'].sum(),0)</t>
  </si>
  <si>
    <t xml:space="preserve">FLUX_2016_SORTANT_DPT</t>
  </si>
  <si>
    <t xml:space="preserve">Flux sortant total en 2016, a destination du departement</t>
  </si>
  <si>
    <t xml:space="preserve">round(flux2016.loc[(flux2016['DCRAN'] == str(CODE_INSEE))&amp;(flux2016['CODGEO'] != str(CODE_INSEE))&amp;(flux2016['CODGEO'].str.startswith(str(DEP), na=False))]['NBFLUX_C16_POP01P'].sum(),0)</t>
  </si>
  <si>
    <t xml:space="preserve">FLUX_2016_SORTANT_EPCI</t>
  </si>
  <si>
    <t xml:space="preserve">Flux sortant total en 2016, a destination de l'EPCI</t>
  </si>
  <si>
    <t xml:space="preserve">round(flux2016.loc[(flux2016['DCRAN'] == str(CODE_INSEE))&amp;(flux2016['CODGEO'] != str(CODE_INSEE))&amp;(flux2016['CODGEO'].isin(communes_epci(EPCI)))]['NBFLUX_C16_POP01P'].sum(),0)</t>
  </si>
  <si>
    <t xml:space="preserve">FLUX_2016_SORTANT_FRANCE</t>
  </si>
  <si>
    <t xml:space="preserve">Flux sortant total en 2016, a destination de l'international</t>
  </si>
  <si>
    <t xml:space="preserve">FLUX_2016_SORTANT - FLUX_2016_SORTANT_DPT</t>
  </si>
  <si>
    <t xml:space="preserve">FLUX_2016_SOLDE_TOTAL</t>
  </si>
  <si>
    <t xml:space="preserve">Solde de Flux en 2016</t>
  </si>
  <si>
    <t xml:space="preserve">FLUX_2016_ENTRANT - FLUX_2016_SORTANT</t>
  </si>
  <si>
    <t xml:space="preserve">FLUX_2016_SOLDE_DPT</t>
  </si>
  <si>
    <t xml:space="preserve">Solde de Flux en 2016, dans le departement</t>
  </si>
  <si>
    <t xml:space="preserve">FLUX_2016_ENTRANT_DPT - FLUX_2016_SORTANT_DPT</t>
  </si>
  <si>
    <t xml:space="preserve">FLUX_2016_SOLDE_EPCI</t>
  </si>
  <si>
    <t xml:space="preserve">Solde de Flux en 2016, dans l'EPCI</t>
  </si>
  <si>
    <t xml:space="preserve">FLUX_2016_ENTRANT_EPCI - FLUX_2016_SORTANT_EPCI</t>
  </si>
  <si>
    <t xml:space="preserve">FLUX_2016_SOLDE_AUTRES</t>
  </si>
  <si>
    <t xml:space="preserve">Solde de Flux en 2016, en France et a l'International</t>
  </si>
  <si>
    <t xml:space="preserve">FLUX_2016_ENTRANT_FRANCE - FLUX_2016_SORTANT_FRANCE + FLUX_2016_ENTRANT_INTERNATIONAL</t>
  </si>
  <si>
    <t xml:space="preserve"># Donnees de Flux 2017</t>
  </si>
  <si>
    <t xml:space="preserve">FLUX_2017_ENTRANT</t>
  </si>
  <si>
    <t xml:space="preserve">Flux entrant total en 2017</t>
  </si>
  <si>
    <t xml:space="preserve">round(flux2017.loc[(flux2017['CODGEO'] == str(CODE_INSEE))&amp;(flux2017['DCRAN'] != str(CODE_INSEE))]['NBFLUX_C17_POP01P'].sum(),0)</t>
  </si>
  <si>
    <t xml:space="preserve">FLUX_2017_ENTRANT_DPT</t>
  </si>
  <si>
    <t xml:space="preserve">Flux entrant total en 2017, en provenance du departement</t>
  </si>
  <si>
    <t xml:space="preserve">round(flux2017.loc[(flux2017['CODGEO'] == str(CODE_INSEE))&amp;(flux2017['DCRAN'] != str(CODE_INSEE))&amp;(flux2017['DCRAN'].str.startswith(str(DEP), na=False))]['NBFLUX_C17_POP01P'].sum(),0)</t>
  </si>
  <si>
    <t xml:space="preserve">FLUX_2017_ENTRANT_EPCI</t>
  </si>
  <si>
    <t xml:space="preserve">Flux entrant total en 2017, en provenance de l'EPCI</t>
  </si>
  <si>
    <t xml:space="preserve">round(flux2017.loc[(flux2017['CODGEO'] == str(CODE_INSEE))&amp;(flux2017['DCRAN'] != str(CODE_INSEE))&amp;(flux2017['DCRAN'].isin(communes_epci(EPCI)))]['NBFLUX_C17_POP01P'].sum(),0)</t>
  </si>
  <si>
    <t xml:space="preserve">FLUX_2017_ENTRANT_INTERNATIONAL</t>
  </si>
  <si>
    <t xml:space="preserve">Flux entrant total en 2017, en provenance hors departement</t>
  </si>
  <si>
    <t xml:space="preserve">round(flux2017.loc[(flux2017['CODGEO'] == str(CODE_INSEE))&amp;(flux2017['DCRAN'] != str(CODE_INSEE))&amp;(flux2017['DCRAN'].str.startswith('99', na=False))]['NBFLUX_C17_POP01P'].sum(),0)</t>
  </si>
  <si>
    <t xml:space="preserve">FLUX_2017_ENTRANT_FRANCE</t>
  </si>
  <si>
    <t xml:space="preserve">Flux entrant total en 2017, en provenance de l'international</t>
  </si>
  <si>
    <t xml:space="preserve">FLUX_2017_ENTRANT - FLUX_2017_ENTRANT_DPT - FLUX_2017_ENTRANT_INTERNATIONAL</t>
  </si>
  <si>
    <t xml:space="preserve">FLUX_2017_SORTANT</t>
  </si>
  <si>
    <t xml:space="preserve">Flux sortant total en 2017</t>
  </si>
  <si>
    <t xml:space="preserve">round(flux2017.loc[(flux2017['DCRAN'] == str(CODE_INSEE))&amp;(flux2017['CODGEO'] != str(CODE_INSEE))]['NBFLUX_C17_POP01P'].sum(),0)</t>
  </si>
  <si>
    <t xml:space="preserve">FLUX_2017_SORTANT_DPT</t>
  </si>
  <si>
    <t xml:space="preserve">Flux sortant total en 2017, a destination du departement</t>
  </si>
  <si>
    <t xml:space="preserve">round(flux2017.loc[(flux2017['DCRAN'] == str(CODE_INSEE))&amp;(flux2017['CODGEO'] != str(CODE_INSEE))&amp;(flux2017['CODGEO'].str.startswith(str(DEP), na=False))]['NBFLUX_C17_POP01P'].sum(),0)</t>
  </si>
  <si>
    <t xml:space="preserve">FLUX_2017_SORTANT_EPCI</t>
  </si>
  <si>
    <t xml:space="preserve">Flux sortant total en 2017, a destination de l'EPCI</t>
  </si>
  <si>
    <t xml:space="preserve">round(flux2017.loc[(flux2017['DCRAN'] == str(CODE_INSEE))&amp;(flux2017['CODGEO'] != str(CODE_INSEE))&amp;(flux2017['CODGEO'].isin(communes_epci(EPCI)))]['NBFLUX_C17_POP01P'].sum(),0)</t>
  </si>
  <si>
    <t xml:space="preserve">FLUX_2017_SORTANT_FRANCE</t>
  </si>
  <si>
    <t xml:space="preserve">Flux sortant total en 2017, a destination de l'international</t>
  </si>
  <si>
    <t xml:space="preserve">FLUX_2017_SORTANT - FLUX_2017_SORTANT_DPT</t>
  </si>
  <si>
    <t xml:space="preserve">FLUX_2017_SOLDE_TOTAL</t>
  </si>
  <si>
    <t xml:space="preserve">Solde de Flux en 2017</t>
  </si>
  <si>
    <t xml:space="preserve">FLUX_2017_ENTRANT - FLUX_2017_SORTANT</t>
  </si>
  <si>
    <t xml:space="preserve">FLUX_2017_SOLDE_DPT</t>
  </si>
  <si>
    <t xml:space="preserve">Solde de Flux en 2017, dans le departement</t>
  </si>
  <si>
    <t xml:space="preserve">FLUX_2017_ENTRANT_DPT - FLUX_2017_SORTANT_DPT</t>
  </si>
  <si>
    <t xml:space="preserve">FLUX_2017_SOLDE_EPCI</t>
  </si>
  <si>
    <t xml:space="preserve">Solde de Flux en 2017, dans l'EPCI</t>
  </si>
  <si>
    <t xml:space="preserve">FLUX_2017_ENTRANT_EPCI - FLUX_2017_SORTANT_EPCI</t>
  </si>
  <si>
    <t xml:space="preserve">FLUX_2017_SOLDE_AUTRES</t>
  </si>
  <si>
    <t xml:space="preserve">Solde de Flux en 2017, en France et a l'International</t>
  </si>
  <si>
    <t xml:space="preserve">FLUX_2017_ENTRANT_FRANCE - FLUX_2017_SORTANT_FRANCE + FLUX_2017_ENTRANT_INTERNATIONAL</t>
  </si>
  <si>
    <t xml:space="preserve"># Donnees de Flux 2018</t>
  </si>
  <si>
    <t xml:space="preserve">FLUX_2018_ENTRANT</t>
  </si>
  <si>
    <t xml:space="preserve">Flux entrant total en 2018</t>
  </si>
  <si>
    <t xml:space="preserve">round(flux2018.loc[(flux2018['CODGEO'] == str(CODE_INSEE))&amp;(flux2018['DCRAN'] != str(CODE_INSEE))]['NBFLUX_C18_POP01P'].sum(),0)</t>
  </si>
  <si>
    <t xml:space="preserve">FLUX_2018_ENTRANT_DPT</t>
  </si>
  <si>
    <t xml:space="preserve">Flux entrant total en 2018, en provenance du departement</t>
  </si>
  <si>
    <t xml:space="preserve">round(flux2018.loc[(flux2018['CODGEO'] == str(CODE_INSEE))&amp;(flux2018['DCRAN'] != str(CODE_INSEE))&amp;(flux2018['DCRAN'].str.startswith(str(DEP), na=False))]['NBFLUX_C18_POP01P'].sum(),0)</t>
  </si>
  <si>
    <t xml:space="preserve">FLUX_2018_ENTRANT_EPCI</t>
  </si>
  <si>
    <t xml:space="preserve">Flux entrant total en 2018, en provenance de l'EPCI</t>
  </si>
  <si>
    <t xml:space="preserve">round(flux2018.loc[(flux2018['CODGEO'] == str(CODE_INSEE))&amp;(flux2018['DCRAN'] != str(CODE_INSEE))&amp;(flux2018['DCRAN'].isin(communes_epci(EPCI)))]['NBFLUX_C18_POP01P'].sum(),0)</t>
  </si>
  <si>
    <t xml:space="preserve">FLUX_2018_ENTRANT_INTERNATIONAL</t>
  </si>
  <si>
    <t xml:space="preserve">Flux entrant total en 2018, en provenance hors departement</t>
  </si>
  <si>
    <t xml:space="preserve">round(flux2018.loc[(flux2018['CODGEO'] == str(CODE_INSEE))&amp;(flux2018['DCRAN'] != str(CODE_INSEE))&amp;(flux2018['DCRAN'].str.startswith('99', na=False))]['NBFLUX_C18_POP01P'].sum(),0)</t>
  </si>
  <si>
    <t xml:space="preserve">FLUX_2018_ENTRANT_FRANCE</t>
  </si>
  <si>
    <t xml:space="preserve">Flux entrant total en 2018, en provenance de l'international</t>
  </si>
  <si>
    <t xml:space="preserve">FLUX_2018_ENTRANT - FLUX_2018_ENTRANT_DPT - FLUX_2018_ENTRANT_INTERNATIONAL</t>
  </si>
  <si>
    <t xml:space="preserve">FLUX_2018_SORTANT</t>
  </si>
  <si>
    <t xml:space="preserve">Flux sortant total en 2018</t>
  </si>
  <si>
    <t xml:space="preserve">round(flux2018.loc[(flux2018['DCRAN'] == str(CODE_INSEE))&amp;(flux2018['CODGEO'] != str(CODE_INSEE))]['NBFLUX_C18_POP01P'].sum(),0)</t>
  </si>
  <si>
    <t xml:space="preserve">FLUX_2018_SORTANT_DPT</t>
  </si>
  <si>
    <t xml:space="preserve">Flux sortant total en 2018, a destination du departement</t>
  </si>
  <si>
    <t xml:space="preserve">round(flux2018.loc[(flux2018['DCRAN'] == str(CODE_INSEE))&amp;(flux2018['CODGEO'] != str(CODE_INSEE))&amp;(flux2018['CODGEO'].str.startswith(str(DEP), na=False))]['NBFLUX_C18_POP01P'].sum(),0)</t>
  </si>
  <si>
    <t xml:space="preserve">FLUX_2018_SORTANT_EPCI</t>
  </si>
  <si>
    <t xml:space="preserve">Flux sortant total en 2018, a destination de l'EPCI</t>
  </si>
  <si>
    <t xml:space="preserve">round(flux2018.loc[(flux2018['DCRAN'] == str(CODE_INSEE))&amp;(flux2018['CODGEO'] != str(CODE_INSEE))&amp;(flux2018['CODGEO'].isin(communes_epci(EPCI)))]['NBFLUX_C18_POP01P'].sum(),0)</t>
  </si>
  <si>
    <t xml:space="preserve">FLUX_2018_SORTANT_FRANCE</t>
  </si>
  <si>
    <t xml:space="preserve">Flux sortant total en 2018, a destination de l'international</t>
  </si>
  <si>
    <t xml:space="preserve">FLUX_2018_SORTANT - FLUX_2018_SORTANT_DPT</t>
  </si>
  <si>
    <t xml:space="preserve">FLUX_2018_SOLDE_TOTAL</t>
  </si>
  <si>
    <t xml:space="preserve">Solde de Flux en 2018</t>
  </si>
  <si>
    <t xml:space="preserve">FLUX_2018_ENTRANT - FLUX_2018_SORTANT</t>
  </si>
  <si>
    <t xml:space="preserve">FLUX_2018_SOLDE_DPT</t>
  </si>
  <si>
    <t xml:space="preserve">Solde de Flux en 2018, dans le departement</t>
  </si>
  <si>
    <t xml:space="preserve">FLUX_2018_ENTRANT_DPT - FLUX_2018_SORTANT_DPT</t>
  </si>
  <si>
    <t xml:space="preserve">FLUX_2018_SOLDE_EPCI</t>
  </si>
  <si>
    <t xml:space="preserve">Solde de Flux en 2018, dans l'EPCI</t>
  </si>
  <si>
    <t xml:space="preserve">FLUX_2018_ENTRANT_EPCI - FLUX_2018_SORTANT_EPCI</t>
  </si>
  <si>
    <t xml:space="preserve">FLUX_2018_SOLDE_AUTRES</t>
  </si>
  <si>
    <t xml:space="preserve">Solde de Flux en 2018, en France et a l'International</t>
  </si>
  <si>
    <t xml:space="preserve">FLUX_2018_ENTRANT_FRANCE - FLUX_2018_SORTANT_FRANCE + FLUX_2018_ENTRANT_INTERNATIONAL</t>
  </si>
  <si>
    <t xml:space="preserve">FLUX_2018_ENTRANT_POPULATION</t>
  </si>
  <si>
    <t xml:space="preserve">Part des entrants par rapport a la population</t>
  </si>
  <si>
    <t xml:space="preserve">round0(FLUX_2018_ENTRANT / P18_POP,4)</t>
  </si>
  <si>
    <t xml:space="preserve">FLUX_2018_SORTANT_POPULATION</t>
  </si>
  <si>
    <t xml:space="preserve">Part des sortants par rapport a la population</t>
  </si>
  <si>
    <t xml:space="preserve">round0(FLUX_2018_SORTANT  / P18_POP,4)</t>
  </si>
  <si>
    <t xml:space="preserve">FLUX_2018_SOLDE_POPULATION</t>
  </si>
  <si>
    <t xml:space="preserve">Part du solde migratoire dans l'evolution de la population</t>
  </si>
  <si>
    <t xml:space="preserve">round0(FLUX_2018_SOLDE_TOTAL  / P18_POP,4)</t>
  </si>
  <si>
    <t xml:space="preserve"># Donnees de Flux 2014-2018</t>
  </si>
  <si>
    <t xml:space="preserve">FLUX_1418_ENTRANT</t>
  </si>
  <si>
    <t xml:space="preserve">Flux entrant total entre 2013 et 2018</t>
  </si>
  <si>
    <t xml:space="preserve">FLUX_2018_ENTRANT + FLUX_2017_ENTRANT + FLUX_2016_ENTRANT + FLUX_2015_ENTRANT + FLUX_2014_ENTRANT</t>
  </si>
  <si>
    <t xml:space="preserve">FLUX_1418_ENTRANT_DPT</t>
  </si>
  <si>
    <t xml:space="preserve">Flux entrant total entre 2013 et 2018, en provenance du departement</t>
  </si>
  <si>
    <t xml:space="preserve">FLUX_2018_ENTRANT_DPT + FLUX_2017_ENTRANT_DPT + FLUX_2016_ENTRANT_DPT + FLUX_2015_ENTRANT_DPT + FLUX_2014_ENTRANT_DPT</t>
  </si>
  <si>
    <t xml:space="preserve">FLUX_1418_ENTRANT_EPCI</t>
  </si>
  <si>
    <t xml:space="preserve">Flux entrant total entre 2013 et 2018, en provenance de l'EPCI</t>
  </si>
  <si>
    <t xml:space="preserve">FLUX_2018_ENTRANT_EPCI + FLUX_2017_ENTRANT_EPCI + FLUX_2016_ENTRANT_EPCI + FLUX_2015_ENTRANT_EPCI + FLUX_2014_ENTRANT_EPCI</t>
  </si>
  <si>
    <t xml:space="preserve">FLUX_1418_ENTRANT_INTERNATIONAL</t>
  </si>
  <si>
    <t xml:space="preserve">Flux entrant total entre 2013 et 2018, en provenance hors departement</t>
  </si>
  <si>
    <t xml:space="preserve">FLUX_2018_ENTRANT_INTERNATIONAL + FLUX_2017_ENTRANT_INTERNATIONAL + FLUX_2016_ENTRANT_INTERNATIONAL + FLUX_2015_ENTRANT_INTERNATIONAL + FLUX_2014_ENTRANT_INTERNATIONAL</t>
  </si>
  <si>
    <t xml:space="preserve">FLUX_1418_ENTRANT_FRANCE</t>
  </si>
  <si>
    <t xml:space="preserve">Flux entrant total entre 2013 et 2018, en provenance de l'international</t>
  </si>
  <si>
    <t xml:space="preserve">FLUX_2018_ENTRANT_FRANCE + FLUX_2017_ENTRANT_FRANCE + FLUX_2016_ENTRANT_FRANCE + FLUX_2015_ENTRANT_FRANCE+ FLUX_2014_ENTRANT_FRANCE</t>
  </si>
  <si>
    <t xml:space="preserve">FLUX_1418_SORTANT</t>
  </si>
  <si>
    <t xml:space="preserve">Flux sortant total entre 2013 et 2018</t>
  </si>
  <si>
    <t xml:space="preserve">FLUX_2018_SORTANT + FLUX_2017_SORTANT + FLUX_2016_SORTANT + FLUX_2015_SORTANT + FLUX_2014_SORTANT</t>
  </si>
  <si>
    <t xml:space="preserve">FLUX_1418_SORTANT_DPT</t>
  </si>
  <si>
    <t xml:space="preserve">Flux sortant total entre 2013 et 2018, a destination du departement</t>
  </si>
  <si>
    <t xml:space="preserve">FLUX_2018_SORTANT_DPT + FLUX_2017_SORTANT_DPT + FLUX_2016_SORTANT_DPT + FLUX_2015_SORTANT_DPT + FLUX_2014_SORTANT_DPT</t>
  </si>
  <si>
    <t xml:space="preserve">FLUX_1418_SORTANT_EPCI</t>
  </si>
  <si>
    <t xml:space="preserve">Flux sortant total entre 2013 et 2018, a destination de l'EPCI</t>
  </si>
  <si>
    <t xml:space="preserve">FLUX_2018_SORTANT_EPCI + FLUX_2017_SORTANT_EPCI + FLUX_2016_SORTANT_EPCI + FLUX_2015_SORTANT_EPCI + FLUX_2014_SORTANT_EPCI</t>
  </si>
  <si>
    <t xml:space="preserve">FLUX_1418_SORTANT_FRANCE</t>
  </si>
  <si>
    <t xml:space="preserve">Flux sortant total entre 2013 et 2018, a destination de l'international</t>
  </si>
  <si>
    <t xml:space="preserve">FLUX_2018_SORTANT_FRANCE + FLUX_2017_SORTANT_FRANCE + FLUX_2016_SORTANT_FRANCE + FLUX_2015_SORTANT_FRANCE + FLUX_2014_SORTANT_FRANCE</t>
  </si>
  <si>
    <t xml:space="preserve">FLUX_1418_SOLDE_TOTAL</t>
  </si>
  <si>
    <t xml:space="preserve">Solde de Flux entre 2013 et 2018</t>
  </si>
  <si>
    <t xml:space="preserve">FLUX_2018_SOLDE_TOTAL + FLUX_2017_SOLDE_TOTAL + FLUX_2016_SOLDE_TOTAL + FLUX_2015_SOLDE_TOTAL + FLUX_2014_SOLDE_TOTAL</t>
  </si>
  <si>
    <t xml:space="preserve">FLUX_1418_SOLDE_DPT</t>
  </si>
  <si>
    <t xml:space="preserve">Solde de Flux entre 2013 et 2018, dans le departement</t>
  </si>
  <si>
    <t xml:space="preserve">FLUX_2018_SOLDE_DPT + FLUX_2017_SOLDE_DPT + FLUX_2016_SOLDE_DPT + FLUX_2015_SOLDE_DPT + FLUX_2014_SOLDE_DPT</t>
  </si>
  <si>
    <t xml:space="preserve">FLUX_1418_SOLDE_EPCI</t>
  </si>
  <si>
    <t xml:space="preserve">Solde de Flux entre 2013 et 2018, dans l'EPCI</t>
  </si>
  <si>
    <t xml:space="preserve">FLUX_2018_SOLDE_EPCI + FLUX_2017_SOLDE_EPCI + FLUX_2016_SOLDE_EPCI + FLUX_2015_SOLDE_EPCI + FLUX_2014_SOLDE_EPCI</t>
  </si>
  <si>
    <t xml:space="preserve">FLUX_1418_SOLDE_AUTRES</t>
  </si>
  <si>
    <t xml:space="preserve">Solde de Flux entre 2013 et 2018, en France et a l'International</t>
  </si>
  <si>
    <t xml:space="preserve">FLUX_2018_SOLDE_AUTRES + FLUX_2017_SOLDE_AUTRES + FLUX_2016_SOLDE_AUTRES + FLUX_2015_SOLDE_AUTRES + FLUX_2014_SOLDE_AUTRES</t>
  </si>
  <si>
    <t xml:space="preserve">FLUX_1418_ENTRANT_POPULATION</t>
  </si>
  <si>
    <t xml:space="preserve">round0((FLUX_1418_ENTRANT / 5  )/ P18_POP,4)</t>
  </si>
  <si>
    <t xml:space="preserve">FLUX_1418_SORTANT_POPULATION</t>
  </si>
  <si>
    <t xml:space="preserve">round0((FLUX_1418_SORTANT /5)   / P18_POP,4)</t>
  </si>
  <si>
    <t xml:space="preserve">FLUX_1418_SOLDE_POPULATION</t>
  </si>
  <si>
    <t xml:space="preserve">round0(( FLUX_1418_SOLDE_TOTAL / 5 ) / P18_POP,4)</t>
  </si>
  <si>
    <t xml:space="preserve"># Donnees de Flux Domicile Travail 2018</t>
  </si>
  <si>
    <t xml:space="preserve">FLUXPRO_2018_ENTRANT</t>
  </si>
  <si>
    <t xml:space="preserve">Flux Domicile Travail entrant total en 2018</t>
  </si>
  <si>
    <t xml:space="preserve">round(fluxpro2018.loc[(fluxpro2018['CODGEO'] == str(CODE_INSEE))&amp;(fluxpro2018['DCLT'] != str(CODE_INSEE))]['NBFLUX_C18_ACTOCC15P'].sum(),0)</t>
  </si>
  <si>
    <t xml:space="preserve">FLUXPRO_2018_ENTRANT_DPT</t>
  </si>
  <si>
    <t xml:space="preserve">Flux Domicile Travail entrant total en 2018, en provenance du departement</t>
  </si>
  <si>
    <t xml:space="preserve">round(fluxpro2018.loc[(fluxpro2018['CODGEO'] == str(CODE_INSEE))&amp;(fluxpro2018['DCLT'] != str(CODE_INSEE))&amp;(fluxpro2018['DCLT'].str.startswith(str(DEP), na=False))]['NBFLUX_C18_ACTOCC15P'].sum(),0)</t>
  </si>
  <si>
    <t xml:space="preserve">FLUXPRO_2018_ENTRANT_EPCI</t>
  </si>
  <si>
    <t xml:space="preserve">Flux Domicile Travail entrant total en 2018, en provenance de l'EPCI</t>
  </si>
  <si>
    <t xml:space="preserve">round(fluxpro2018.loc[(fluxpro2018['CODGEO'] == str(CODE_INSEE))&amp;(fluxpro2018['DCLT'] != str(CODE_INSEE))&amp;(fluxpro2018['DCLT'].isin(communes_epci(EPCI)))]['NBFLUX_C18_ACTOCC15P'].sum(),0)</t>
  </si>
  <si>
    <t xml:space="preserve">FLUXPRO_2018_ENTRANT_INTERNATIONAL</t>
  </si>
  <si>
    <t xml:space="preserve">Flux Domicile Travail entrant total en 2018, en provenance hors departement</t>
  </si>
  <si>
    <t xml:space="preserve">round(fluxpro2018.loc[(fluxpro2018['CODGEO'] == str(CODE_INSEE))&amp;(fluxpro2018['DCLT'] != str(CODE_INSEE))&amp;(fluxpro2018['DCLT'].str.startswith('99', na=False))]['NBFLUX_C18_ACTOCC15P'].sum(),0)</t>
  </si>
  <si>
    <t xml:space="preserve">FLUXPRO_2018_ENTRANT_FRANCE</t>
  </si>
  <si>
    <t xml:space="preserve">Flux Domicile Travail entrant total en 2018, en provenance de l'international</t>
  </si>
  <si>
    <t xml:space="preserve">FLUXPRO_2018_SORTANT</t>
  </si>
  <si>
    <t xml:space="preserve">Flux Domicile Travail sortant total en 2018</t>
  </si>
  <si>
    <t xml:space="preserve">round(fluxpro2018.loc[(fluxpro2018['DCLT'] == str(CODE_INSEE))&amp;(fluxpro2018['CODGEO'] != str(CODE_INSEE))]['NBFLUX_C18_ACTOCC15P'].sum(),0)</t>
  </si>
  <si>
    <t xml:space="preserve">FLUXPRO_2018_SORTANT_DPT</t>
  </si>
  <si>
    <t xml:space="preserve">Flux Domicile Travail sortant total en 2018, a destination du departement</t>
  </si>
  <si>
    <t xml:space="preserve">round(fluxpro2018.loc[(fluxpro2018['DCLT'] == str(CODE_INSEE))&amp;(fluxpro2018['CODGEO'] != str(CODE_INSEE))&amp;(fluxpro2018['CODGEO'].str.startswith(str(DEP), na=False))]['NBFLUX_C18_ACTOCC15P'].sum(),0)</t>
  </si>
  <si>
    <t xml:space="preserve">FLUXPRO_2018_SORTANT_EPCI</t>
  </si>
  <si>
    <t xml:space="preserve">Flux Domicile Travail sortant total en 2018, a destination de l'EPCI</t>
  </si>
  <si>
    <t xml:space="preserve">round(fluxpro2018.loc[(fluxpro2018['DCLT'] == str(CODE_INSEE))&amp;(fluxpro2018['CODGEO'] != str(CODE_INSEE))&amp;(fluxpro2018['CODGEO'].isin(communes_epci(EPCI)))]['NBFLUX_C18_ACTOCC15P'].sum(),0)</t>
  </si>
  <si>
    <t xml:space="preserve">FLUXPRO_2018_SORTANT_FRANCE</t>
  </si>
  <si>
    <t xml:space="preserve">Flux Domicile Travail sortant total en 2018, a destination de l'international</t>
  </si>
  <si>
    <t xml:space="preserve">FLUXPRO_2018_SORTANT - FLUXPRO_2018_SORTANT_DPT</t>
  </si>
  <si>
    <t xml:space="preserve">FLUXPRO_2018_SOLDE_TOTAL</t>
  </si>
  <si>
    <t xml:space="preserve">Solde de Flux Domicile Travail en 2018</t>
  </si>
  <si>
    <t xml:space="preserve">FLUXPRO_2018_ENTRANT - FLUXPRO_2018_SORTANT</t>
  </si>
  <si>
    <t xml:space="preserve">FLUXPRO_2018_SOLDE_DPT</t>
  </si>
  <si>
    <t xml:space="preserve">Solde de Flux Domicile Travail en 2018, dans le departement</t>
  </si>
  <si>
    <t xml:space="preserve">FLUXPRO_2018_ENTRANT_DPT - FLUXPRO_2018_SORTANT_DPT</t>
  </si>
  <si>
    <t xml:space="preserve">FLUXPRO_2018_SOLDE_EPCI</t>
  </si>
  <si>
    <t xml:space="preserve">Solde de Flux Domicile Travail en 2018, dans l'EPCI</t>
  </si>
  <si>
    <t xml:space="preserve">FLUXPRO_2018_ENTRANT_EPCI - FLUXPRO_2018_SORTANT_EPCI</t>
  </si>
  <si>
    <t xml:space="preserve">FLUXPRO_2018_SOLDE_AUTRES</t>
  </si>
  <si>
    <t xml:space="preserve">Solde de Flux Domicile Travail en 2018, en France et a l'International</t>
  </si>
  <si>
    <t xml:space="preserve">FLUXPRO_2018_ENTRANT_FRANCE - FLUXPRO_2018_SORTANT_FRANCE + FLUXPRO_2018_ENTRANT_INTERNATIONAL</t>
  </si>
  <si>
    <t xml:space="preserve">FLUXPRO_2018_POPULATION</t>
  </si>
  <si>
    <t xml:space="preserve">Part des habitants travaillant hors de leur commune de residence</t>
  </si>
  <si>
    <t xml:space="preserve">round0(FLUXPRO_2018_SORTANT  / P18_POP,4)</t>
  </si>
  <si>
    <t xml:space="preserve"># Donnees Projections Region 2013-2050</t>
  </si>
  <si>
    <t xml:space="preserve">PROJ_REG_2013</t>
  </si>
  <si>
    <t xml:space="preserve">Projection Population Region 2013</t>
  </si>
  <si>
    <t xml:space="preserve">PROJ</t>
  </si>
  <si>
    <t xml:space="preserve">projectionsREG["Unnamed: 2"][ REG ] * 1000</t>
  </si>
  <si>
    <t xml:space="preserve">3eme Colonne - If not a Found, name will be ECPI</t>
  </si>
  <si>
    <t xml:space="preserve">PROJ_REG_2018</t>
  </si>
  <si>
    <t xml:space="preserve">Projection Population Region 2018</t>
  </si>
  <si>
    <t xml:space="preserve">projectionsREG["Unnamed: 7"][ REG ] * 1000</t>
  </si>
  <si>
    <t xml:space="preserve">4eme Colonne ou 0</t>
  </si>
  <si>
    <t xml:space="preserve">PROJ_REG_2020</t>
  </si>
  <si>
    <t xml:space="preserve">Projection Population Region 2020</t>
  </si>
  <si>
    <t xml:space="preserve">projectionsREG["Unnamed: 9"][ REG ] * 1000</t>
  </si>
  <si>
    <t xml:space="preserve">9eme Colonne  ou 0</t>
  </si>
  <si>
    <t xml:space="preserve">PROJ_REG_2030</t>
  </si>
  <si>
    <t xml:space="preserve">Projection Population Region 2030</t>
  </si>
  <si>
    <t xml:space="preserve">projectionsREG["Unnamed: 19"][ REG ] * 1000</t>
  </si>
  <si>
    <t xml:space="preserve">13eme Colonne  ou 0</t>
  </si>
  <si>
    <t xml:space="preserve">PROJ_REG_2040</t>
  </si>
  <si>
    <t xml:space="preserve">Projection Population Region 2040</t>
  </si>
  <si>
    <t xml:space="preserve">projectionsREG["Unnamed: 29"][ REG ] * 1000</t>
  </si>
  <si>
    <t xml:space="preserve">Entre deux ou 0</t>
  </si>
  <si>
    <t xml:space="preserve">PROJ_REG_2050</t>
  </si>
  <si>
    <t xml:space="preserve">Projection Population Region 2050</t>
  </si>
  <si>
    <t xml:space="preserve">projectionsREG["Unnamed: 39"][ REG ] * 1000</t>
  </si>
  <si>
    <t xml:space="preserve"># Donnees Projections EPCI 2013-2050</t>
  </si>
  <si>
    <t xml:space="preserve">PROJ_EPCI_NOM</t>
  </si>
  <si>
    <t xml:space="preserve">Nom EPCI</t>
  </si>
  <si>
    <t xml:space="preserve">p_epci["Unnamed: 2"].iloc[0]  if (p_epci.shape[0] == 1) else self.get("EPCI")</t>
  </si>
  <si>
    <t xml:space="preserve">3eme Colonne - If not a SCoT, name will be ECPI</t>
  </si>
  <si>
    <t xml:space="preserve">PROJ_EPCI_2013</t>
  </si>
  <si>
    <t xml:space="preserve">Projection Population EPCI 2013</t>
  </si>
  <si>
    <t xml:space="preserve">p_epci["Unnamed: 4"].iloc[0]  if (p_epci.shape[0] == 1) else 0</t>
  </si>
  <si>
    <t xml:space="preserve">PROJ_EPCI_2030</t>
  </si>
  <si>
    <t xml:space="preserve">Projection Population EPCI 2030</t>
  </si>
  <si>
    <t xml:space="preserve">p_epci["Unnamed: 8"].iloc[0]  if (p_epci.shape[0] == 1) else 0</t>
  </si>
  <si>
    <t xml:space="preserve">PROJ_EPCI_2050</t>
  </si>
  <si>
    <t xml:space="preserve">Projection Population EPCI 2050</t>
  </si>
  <si>
    <t xml:space="preserve">p_epci["Unnamed: 12"].iloc[0]  if (p_epci.shape[0] == 1) else 0</t>
  </si>
  <si>
    <t xml:space="preserve">PROJ_EPCI_2040</t>
  </si>
  <si>
    <t xml:space="preserve">Projection Population EPCI 2040</t>
  </si>
  <si>
    <t xml:space="preserve">(( PROJ_EPCI_2030  + PROJ_EPCI_2050) / 2)  if (p_epci.shape[0] == 1) else 0</t>
  </si>
  <si>
    <t xml:space="preserve">PROJ_EPCI_2020</t>
  </si>
  <si>
    <t xml:space="preserve">Projection Population EPCI 2020</t>
  </si>
  <si>
    <t xml:space="preserve">(( PROJ_EPCI_2013 + PROJ_EPCI_2030) / 2)  if (p_epci.shape[0] == 1) else 0</t>
  </si>
  <si>
    <t xml:space="preserve"># Donnees Projections SCOT (SCOT 50000 ou plus)</t>
  </si>
  <si>
    <t xml:space="preserve">PROJ_SCOT_NOM</t>
  </si>
  <si>
    <t xml:space="preserve">Nom SCOT</t>
  </si>
  <si>
    <t xml:space="preserve">p_scot["Unnamed: 2"].iloc[0]  if (p_epci.shape[0] == 1) else self.get("EPCI")</t>
  </si>
  <si>
    <t xml:space="preserve">PROJ_SCOT_2013</t>
  </si>
  <si>
    <t xml:space="preserve">Projection Population SCoT 2013</t>
  </si>
  <si>
    <t xml:space="preserve">p_scot["Unnamed: 4"].iloc[0]  if (p_epci.shape[0] == 1) else 0</t>
  </si>
  <si>
    <t xml:space="preserve">PROJ_SCOT_2030</t>
  </si>
  <si>
    <t xml:space="preserve">Projection Population SCoT 2030</t>
  </si>
  <si>
    <t xml:space="preserve">p_scot["Unnamed: 8"].iloc[0]  if (p_epci.shape[0] == 1) else 0</t>
  </si>
  <si>
    <t xml:space="preserve">PROJ_SCOT_2050</t>
  </si>
  <si>
    <t xml:space="preserve">Projection Population SCoT 2050</t>
  </si>
  <si>
    <t xml:space="preserve">p_scot["Unnamed: 12"].iloc[0]  if (p_epci.shape[0] == 1) else 0</t>
  </si>
  <si>
    <t xml:space="preserve">PROJ_SCOT_2040</t>
  </si>
  <si>
    <t xml:space="preserve">Projection Population SCoT 2040</t>
  </si>
  <si>
    <t xml:space="preserve">(( PROJ_SCOT_2030  + PROJ_SCOT_2050) / 2)  if (p_epci.shape[0] == 1) else 0</t>
  </si>
  <si>
    <t xml:space="preserve">PROJ_SCOT_2020</t>
  </si>
  <si>
    <t xml:space="preserve">Projection Population SCoT 2020</t>
  </si>
  <si>
    <t xml:space="preserve">(( PROJ_SCOT_2013 + PROJ_SCOT_2030) / 2)  if (p_epci.shape[0] == 1) else 0</t>
  </si>
  <si>
    <t xml:space="preserve"># Donnees Evolution Departement 2008-2021</t>
  </si>
  <si>
    <t xml:space="preserve">EVOL_DPT_POP08</t>
  </si>
  <si>
    <t xml:space="preserve">Population Departement en 2008</t>
  </si>
  <si>
    <t xml:space="preserve">round(evolution0813["Unnamed: 1"][ DEP_NOM ])</t>
  </si>
  <si>
    <t xml:space="preserve">EVOL_DPT_POP13</t>
  </si>
  <si>
    <t xml:space="preserve">Population Departement en 2013</t>
  </si>
  <si>
    <t xml:space="preserve">round(evolution1318["Unnamed: 1"][ DEP_NOM ])</t>
  </si>
  <si>
    <t xml:space="preserve">EVOL_DPT_POP18</t>
  </si>
  <si>
    <t xml:space="preserve">Population Departement en 2018</t>
  </si>
  <si>
    <t xml:space="preserve">round(evolution1821["Unnamed: 1"][ DEP_NOM ])</t>
  </si>
  <si>
    <t xml:space="preserve">EVOL_DPT_0813</t>
  </si>
  <si>
    <t xml:space="preserve">Taux Evolution Annuel Population Departement entre 2008 et 2013</t>
  </si>
  <si>
    <t xml:space="preserve">round(evolution0813["Unnamed: 2"][ DEP_NOM ], 3)</t>
  </si>
  <si>
    <t xml:space="preserve">EVOL_DPT_1318</t>
  </si>
  <si>
    <t xml:space="preserve">Taux Evolution Annuel Population Departement entre 2013 et 2018</t>
  </si>
  <si>
    <t xml:space="preserve">round(evolution1318["Unnamed: 2"][ DEP_NOM ], 3)</t>
  </si>
  <si>
    <t xml:space="preserve">EVOL_DPT_1821</t>
  </si>
  <si>
    <t xml:space="preserve">Taux Evolution Annuel Population Departement entre 2018 et 2021</t>
  </si>
  <si>
    <t xml:space="preserve">round(evolution1821["Unnamed: 2"][ DEP_NOM ], 3)</t>
  </si>
  <si>
    <t xml:space="preserve">EVOL_DPT_POP21</t>
  </si>
  <si>
    <t xml:space="preserve">Population Dept en 2021</t>
  </si>
  <si>
    <t xml:space="preserve">round(calc_after(2018, EVOL_DPT_POP18, 2021, EVOL_DPT_1821))</t>
  </si>
  <si>
    <t xml:space="preserve"># Donnees Projections Departement 2013-2050</t>
  </si>
  <si>
    <t xml:space="preserve">PROJ_DPT_2013</t>
  </si>
  <si>
    <t xml:space="preserve">Projection Departement 2013</t>
  </si>
  <si>
    <t xml:space="preserve">projectionsDPT["Unnamed: 2"][ DEP ] * 1000</t>
  </si>
  <si>
    <t xml:space="preserve">PROJ_DPT_2018</t>
  </si>
  <si>
    <t xml:space="preserve">Projection Departement 2018</t>
  </si>
  <si>
    <t xml:space="preserve">projectionsDPT["Unnamed: 7"][ DEP ] * 1000</t>
  </si>
  <si>
    <t xml:space="preserve">PROJ_DPT_TXPOP_1318</t>
  </si>
  <si>
    <t xml:space="preserve">Taux de Croissance Annuel de la population Departement de 2013 a 2018</t>
  </si>
  <si>
    <t xml:space="preserve">calc_taux(2013, PROJ_DPT_2013, 2018, PROJ_DPT_2018)</t>
  </si>
  <si>
    <t xml:space="preserve">PROJ_DPT_2020</t>
  </si>
  <si>
    <t xml:space="preserve">Projection Departement 2020</t>
  </si>
  <si>
    <t xml:space="preserve">projectionsDPT["Unnamed: 9"][ DEP ] * 1000</t>
  </si>
  <si>
    <t xml:space="preserve">PROJ_DPT_TXPOP_1820</t>
  </si>
  <si>
    <t xml:space="preserve">Taux de Croissance Annuel de la population Departement de 2018 a 2020</t>
  </si>
  <si>
    <t xml:space="preserve">calc_taux(2018, PROJ_DPT_2018, 2020, PROJ_DPT_2020)</t>
  </si>
  <si>
    <t xml:space="preserve">PROJ_DPT_TXPOP_1320</t>
  </si>
  <si>
    <t xml:space="preserve">Taux de Croissance Annuel de la population Departement de 2013 a 2020</t>
  </si>
  <si>
    <t xml:space="preserve">calc_taux(2018, PROJ_DPT_2013, 2020, PROJ_DPT_2020)</t>
  </si>
  <si>
    <t xml:space="preserve">PROJ_DPT_2030</t>
  </si>
  <si>
    <t xml:space="preserve">Projection Departement 2030</t>
  </si>
  <si>
    <t xml:space="preserve">projectionsDPT["Unnamed: 19"][ DEP ] * 1000</t>
  </si>
  <si>
    <t xml:space="preserve">PROJ_DPT_TXPOP_2030</t>
  </si>
  <si>
    <t xml:space="preserve">Taux de Croissance Annuel de la population Departement de 2020 a 2030</t>
  </si>
  <si>
    <t xml:space="preserve">calc_taux(2020, PROJ_DPT_2020, 2030, PROJ_DPT_2030)</t>
  </si>
  <si>
    <t xml:space="preserve">PROJ_DPT_2040</t>
  </si>
  <si>
    <t xml:space="preserve">Projection Departement 2040</t>
  </si>
  <si>
    <t xml:space="preserve">projectionsDPT["Unnamed: 29"][ DEP ] * 1000</t>
  </si>
  <si>
    <t xml:space="preserve">PROJ_DPT_TXPOP_3040</t>
  </si>
  <si>
    <t xml:space="preserve">Taux de Croissance Annuel de la population Departement de 2030 a 2040</t>
  </si>
  <si>
    <t xml:space="preserve">calc_taux(2030, PROJ_DPT_2030, 2040, PROJ_DPT_2040)</t>
  </si>
  <si>
    <t xml:space="preserve">PROJ_DPT_2050</t>
  </si>
  <si>
    <t xml:space="preserve">Projection Departement 2050</t>
  </si>
  <si>
    <t xml:space="preserve">projectionsDPT["Unnamed: 39"][ DEP ] * 1000</t>
  </si>
  <si>
    <t xml:space="preserve">PROJ_DPT_TXPOP_4050</t>
  </si>
  <si>
    <t xml:space="preserve">Taux de Croissance Annuel de la population Departement de 2040 a 2050</t>
  </si>
  <si>
    <t xml:space="preserve">calc_taux(2040, PROJ_DPT_2040, 2050, PROJ_DPT_2050)</t>
  </si>
  <si>
    <t xml:space="preserve">TX_POP_2030</t>
  </si>
  <si>
    <t xml:space="preserve">Taux Evolution de la Population entre 2020 et 2030</t>
  </si>
  <si>
    <t xml:space="preserve">calc_taux(2020, POP_2020, 2030, POP_2030, rounding=3)</t>
  </si>
  <si>
    <t xml:space="preserve">TX_POP_3040</t>
  </si>
  <si>
    <t xml:space="preserve">Taux Evolution de la Population entre 2030 et 2040</t>
  </si>
  <si>
    <t xml:space="preserve">calc_taux(2030, POP_2030, 2040, POP_2040, rounding=3)</t>
  </si>
  <si>
    <t xml:space="preserve">TX_POP_4050</t>
  </si>
  <si>
    <t xml:space="preserve">Taux Evolution de la Population entre 2040 et 2050</t>
  </si>
  <si>
    <t xml:space="preserve">calc_taux(2040, POP_2040, 2050, POP_2050, rounding=3)</t>
  </si>
  <si>
    <t xml:space="preserve">POP_2020</t>
  </si>
  <si>
    <t xml:space="preserve">Population en 2020</t>
  </si>
  <si>
    <t xml:space="preserve">round(calc_after(2019, POP_LEGALE_2019, 2020, TXPOP_1318))</t>
  </si>
  <si>
    <t xml:space="preserve">POP_2030</t>
  </si>
  <si>
    <t xml:space="preserve">Population en 2030</t>
  </si>
  <si>
    <t xml:space="preserve">round(calc_after(2020, POP_2020, 2030, TX_POP_2030))</t>
  </si>
  <si>
    <t xml:space="preserve">POP_2040</t>
  </si>
  <si>
    <t xml:space="preserve">Population en 2040</t>
  </si>
  <si>
    <t xml:space="preserve">round(calc_after(2030, POP_2030, 2040, TX_POP_3040))</t>
  </si>
  <si>
    <t xml:space="preserve">POP_2050</t>
  </si>
  <si>
    <t xml:space="preserve">Population en 2050</t>
  </si>
  <si>
    <t xml:space="preserve">round(calc_after(2040, POP_2040, 2050, TX_POP_4050))</t>
  </si>
  <si>
    <t xml:space="preserve">TM_2020</t>
  </si>
  <si>
    <t xml:space="preserve">Taille des Ménages en 2020</t>
  </si>
  <si>
    <t xml:space="preserve">calc_after(2018, TM_2018 , 2020,  TXTM_1318 /2)</t>
  </si>
  <si>
    <t xml:space="preserve">round(POP_2020 / LOG_2020, 3)</t>
  </si>
  <si>
    <t xml:space="preserve">TM_2030</t>
  </si>
  <si>
    <t xml:space="preserve">Taille des Ménages en 2030</t>
  </si>
  <si>
    <t xml:space="preserve">calc_after(2020, TM_2020 , 2030, TXTM_1318 / 3)</t>
  </si>
  <si>
    <t xml:space="preserve">round(POP_2030 / LOG_2030, 3)</t>
  </si>
  <si>
    <t xml:space="preserve">TM_2040</t>
  </si>
  <si>
    <t xml:space="preserve">Taille des Ménages en 2040</t>
  </si>
  <si>
    <t xml:space="preserve">calc_after(2030, TM_2030 , 2040, TXTM_1318 / 4)</t>
  </si>
  <si>
    <t xml:space="preserve">round(POP_2040 / LOG_2040, 3)</t>
  </si>
  <si>
    <t xml:space="preserve">TM_2050</t>
  </si>
  <si>
    <t xml:space="preserve">Taille des Ménages en 2050</t>
  </si>
  <si>
    <t xml:space="preserve">calc_after(2040, TM_2040 , 2050, TXTM_1318 / 5)</t>
  </si>
  <si>
    <t xml:space="preserve">round(POP_2050 / LOG_2050, 3)</t>
  </si>
  <si>
    <t xml:space="preserve">Projection sur Taux en 2018</t>
  </si>
  <si>
    <t xml:space="preserve">LOG_2020</t>
  </si>
  <si>
    <t xml:space="preserve">Besoins en Logements en 2020</t>
  </si>
  <si>
    <t xml:space="preserve">round(POP_2020 / TM_2020)</t>
  </si>
  <si>
    <t xml:space="preserve">LOG_2030</t>
  </si>
  <si>
    <t xml:space="preserve">Besoins en Logements en 2030</t>
  </si>
  <si>
    <t xml:space="preserve">round(POP_2030 / TM_2030)</t>
  </si>
  <si>
    <t xml:space="preserve">LOG_2040</t>
  </si>
  <si>
    <t xml:space="preserve">Besoins en Logements en 2040</t>
  </si>
  <si>
    <t xml:space="preserve">round(POP_2040 / TM_2040)</t>
  </si>
  <si>
    <t xml:space="preserve">LOG_2050</t>
  </si>
  <si>
    <t xml:space="preserve">Besoins en Logements en 2050</t>
  </si>
  <si>
    <t xml:space="preserve">round(POP_2050 / TM_2050)</t>
  </si>
  <si>
    <t xml:space="preserve">P20_RP</t>
  </si>
  <si>
    <t xml:space="preserve">Logements en 2020</t>
  </si>
  <si>
    <t xml:space="preserve">CALC</t>
  </si>
  <si>
    <t xml:space="preserve">round(LOG_2020)</t>
  </si>
  <si>
    <t xml:space="preserve">TX_RES_PR_18</t>
  </si>
  <si>
    <t xml:space="preserve">Taux de Residences Principales en 2018</t>
  </si>
  <si>
    <t xml:space="preserve">round( P18_RP / (P18_RP + P18_RSECOCC + P18_LOGVAC), 4)</t>
  </si>
  <si>
    <t xml:space="preserve">round((P18_RP) / (P18_RP + P18_RSECOCC + P18_LOGVAC), 4)</t>
  </si>
  <si>
    <t xml:space="preserve">TX_RES_SEC_18</t>
  </si>
  <si>
    <t xml:space="preserve">Taux de Residences Secondaires en 2018</t>
  </si>
  <si>
    <t xml:space="preserve">round( P18_RSECOCC / (P18_RP + P18_RSECOCC + P18_LOGVAC), 4)</t>
  </si>
  <si>
    <t xml:space="preserve">round((P18_RSECOCC) / (P18_RP + P18_RSECOCC + P18_LOGVAC), 4)</t>
  </si>
  <si>
    <t xml:space="preserve">TX_RES_VAC_18</t>
  </si>
  <si>
    <t xml:space="preserve">Taux de Residences Vacantes en 2018</t>
  </si>
  <si>
    <t xml:space="preserve">round( P18_LOGVAC / (P18_RP + P18_RSECOCC + P18_LOGVAC), 4)</t>
  </si>
  <si>
    <t xml:space="preserve">round((P18_LOGVAC)  / (P18_RP + P18_RSECOCC + P18_LOGVAC), 4)</t>
  </si>
  <si>
    <t xml:space="preserve">P20_RSECOCC</t>
  </si>
  <si>
    <t xml:space="preserve">Projection Residences Secondaires en 2020</t>
  </si>
  <si>
    <t xml:space="preserve">round( (P18_RSECOCC  / P18_RP) * LOG_2020, 0)</t>
  </si>
  <si>
    <t xml:space="preserve">P20_LOGVAC</t>
  </si>
  <si>
    <t xml:space="preserve">Projection Residences Vacantes en 2020</t>
  </si>
  <si>
    <t xml:space="preserve">round( (P18_LOGVAC  / P18_RP) * LOG_2020, 0)</t>
  </si>
  <si>
    <t xml:space="preserve">P30_RSECOCC</t>
  </si>
  <si>
    <t xml:space="preserve">Projection Residences Secondaires en 2030</t>
  </si>
  <si>
    <t xml:space="preserve">round( (P18_RSECOCC  / P18_RP) * LOG_2030, 0)</t>
  </si>
  <si>
    <t xml:space="preserve">P30_LOGVAC</t>
  </si>
  <si>
    <t xml:space="preserve">Projection Residences Vacantes en 2030</t>
  </si>
  <si>
    <t xml:space="preserve">round( (P18_LOGVAC  / P18_RP) * LOG_2030, 0)</t>
  </si>
  <si>
    <t xml:space="preserve">NOUV_LOG_0813</t>
  </si>
  <si>
    <t xml:space="preserve">Nouveaux Logements (RP+RS+VAC) entre 2008 et 2013 (5 ans)</t>
  </si>
  <si>
    <t xml:space="preserve">P13_RP - P08_RP + P13_RSECOCC - P08_RSECOCC  + P13_LOGVAC - P08_LOGVAC</t>
  </si>
  <si>
    <t xml:space="preserve">NOUV_LOG_1318</t>
  </si>
  <si>
    <t xml:space="preserve">Nouveaux Logements (RP+RS+VAC) entre 2013 et 2018 (5 ans)</t>
  </si>
  <si>
    <t xml:space="preserve">P18_RP - P13_RP + P18_RSECOCC - P13_RSECOCC  + P18_LOGVAC - P13_LOGVAC</t>
  </si>
  <si>
    <t xml:space="preserve">NOUV_LOG_1820</t>
  </si>
  <si>
    <t xml:space="preserve">Nouveaux Logements (RP+RS+VAC) entre 2018 et 2020 (2 ans)</t>
  </si>
  <si>
    <t xml:space="preserve">P20_RP - P18_RP + P20_RSECOCC - P18_RSECOCC  + P20_LOGVAC - P18_LOGVAC</t>
  </si>
  <si>
    <t xml:space="preserve">NOUV_LOG_1320</t>
  </si>
  <si>
    <t xml:space="preserve">Nouveaux Logements (RP+RS+VAC) entre 2013 et 2020 (7 ans)</t>
  </si>
  <si>
    <t xml:space="preserve">P20_RP - P13_RP + P20_RSECOCC - P13_RSECOCC  + P20_LOGVAC - P13_LOGVAC</t>
  </si>
  <si>
    <t xml:space="preserve">NOUV_LOG_0820</t>
  </si>
  <si>
    <t xml:space="preserve">Nouveaux Logements (RP+RS+VAC) entre 2008 et 2020 (12 ans)</t>
  </si>
  <si>
    <t xml:space="preserve">P20_RP - P08_RP + P20_RSECOCC - P08_RSECOCC  + P20_LOGVAC - P08_LOGVAC</t>
  </si>
  <si>
    <t xml:space="preserve">EXCES_BESOINS_0820</t>
  </si>
  <si>
    <t xml:space="preserve">Exces en Logements Construits par rapport aux besoins entre 2008 et 2020 (12 ans)</t>
  </si>
  <si>
    <t xml:space="preserve">(NOUV_LOG_0813 + NB_LGT_TOT_COMMENCES_1316 + NB_LGT_TOT_COMMENCES_1721)    - (LOG_2020 - P08_RP)</t>
  </si>
  <si>
    <t xml:space="preserve">EXCES_BESOINS_1320</t>
  </si>
  <si>
    <t xml:space="preserve">Exces en Logements Construits par rapport aux besoins entre 2013 et 2020 (7 ans)</t>
  </si>
  <si>
    <t xml:space="preserve">(NB_LGT_TOT_COMMENCES_1316 + NB_LGT_TOT_COMMENCES_1721)    - (LOG_2020 - P13_RP)</t>
  </si>
  <si>
    <t xml:space="preserve">BESOINS_0813</t>
  </si>
  <si>
    <t xml:space="preserve">Besoins en Logements entre 2008 et 2013 (5 ans)</t>
  </si>
  <si>
    <t xml:space="preserve">P13_RP - P08_RP</t>
  </si>
  <si>
    <t xml:space="preserve">BESOINS_1318</t>
  </si>
  <si>
    <t xml:space="preserve">Besoins en Logements entre 2013 et 2018 (5 ans)</t>
  </si>
  <si>
    <t xml:space="preserve">P18_RP - P13_RP </t>
  </si>
  <si>
    <t xml:space="preserve">BESOINS_1320</t>
  </si>
  <si>
    <t xml:space="preserve">Besoins en Logements entre 2013 et 2020 (7 ans)</t>
  </si>
  <si>
    <t xml:space="preserve">LOG_2020 - P13_RP</t>
  </si>
  <si>
    <t xml:space="preserve">BESOINS_0820</t>
  </si>
  <si>
    <t xml:space="preserve">Besoins en Logements entre 2008 et 2020 (12 ans)</t>
  </si>
  <si>
    <t xml:space="preserve">LOG_2020 - P08_RP</t>
  </si>
  <si>
    <t xml:space="preserve">NOUV_RESSEC_1320</t>
  </si>
  <si>
    <t xml:space="preserve">Nouvelles Residences Secondaires entre 2013 et 2020  (8 ans)</t>
  </si>
  <si>
    <t xml:space="preserve">P20_RSECOCC - P13_RSECOCC</t>
  </si>
  <si>
    <t xml:space="preserve">NOUV_LOGVAC_1320</t>
  </si>
  <si>
    <t xml:space="preserve">Nouvelles Residences Vacantes entre 2013 et 2020  (8 ans)</t>
  </si>
  <si>
    <t xml:space="preserve">P20_LOGVAC - P13_LOGVAC</t>
  </si>
  <si>
    <t xml:space="preserve">NOUV_RESSEC_1318</t>
  </si>
  <si>
    <t xml:space="preserve">Nouvelles Residences Secondaires entre 2013 et 2018  (8 ans)</t>
  </si>
  <si>
    <t xml:space="preserve">P18_RSECOCC - P13_RSECOCC</t>
  </si>
  <si>
    <t xml:space="preserve">NOUV_LOGVAC_1318</t>
  </si>
  <si>
    <t xml:space="preserve">Nouvelles Residences Vacantes entre 2013 et 2018  (8 ans)</t>
  </si>
  <si>
    <t xml:space="preserve">P18_LOGVAC - P13_LOGVAC</t>
  </si>
  <si>
    <t xml:space="preserve">NB_LGT_TOT_COMMENCES_1321</t>
  </si>
  <si>
    <t xml:space="preserve">Logements Construits entre 2013 et 2021  (8 ans)</t>
  </si>
  <si>
    <t xml:space="preserve">round(NB_LGT_TOT_COMMENCES_1316   + NB_LGT_TOT_COMMENCES_1721)</t>
  </si>
  <si>
    <t xml:space="preserve">Logements Sociaux Construits entre 2013 et 2020  (8 ans)</t>
  </si>
  <si>
    <t xml:space="preserve">round(NB_LGT_PRET_LOC_SOCIAL_1316   + NB_LGT_PRET_LOC_SOCIAL_1721)</t>
  </si>
  <si>
    <t xml:space="preserve">TX_LGT_PRET_LOC_SOCIAL_1321</t>
  </si>
  <si>
    <t xml:space="preserve">Taux de Construction de LS entre 2013 et 2020  (8 ans)</t>
  </si>
  <si>
    <t xml:space="preserve">0 if (NB_LGT_TOT_COMMENCES_1321 == 0) else round(NB_LGT_PRET_LOC_SOCIAL_1321 / NB_LGT_TOT_COMMENCES_1321, 4)</t>
  </si>
  <si>
    <t xml:space="preserve">0 if (NB_LGT_TOT_COMMENCES_1321 == 0) else round((NB_LGT_PRET_LOC_SOCIAL_1321) / (NB_LGT_TOT_COMMENCES_1321), 4)</t>
  </si>
  <si>
    <t xml:space="preserve">TX_LGT_PRET_LOC_SOCIAL_1316</t>
  </si>
  <si>
    <t xml:space="preserve">Taux de Construction de LS entre 2013 et 2016  (8 ans)</t>
  </si>
  <si>
    <t xml:space="preserve">0 if (NB_LGT_TOT_COMMENCES_1316 == 0) else round(NB_LGT_PRET_LOC_SOCIAL_1316 / NB_LGT_TOT_COMMENCES_1316, 4)</t>
  </si>
  <si>
    <t xml:space="preserve">0 if (NB_LGT_TOT_COMMENCES_1316 == 0) else round((NB_LGT_PRET_LOC_SOCIAL_1316) / (NB_LGT_TOT_COMMENCES_1316), 4)</t>
  </si>
  <si>
    <t xml:space="preserve">TX_LGT_PRET_LOC_SOCIAL_1721</t>
  </si>
  <si>
    <t xml:space="preserve">Taux de Construction de LS  entre 2017 et 2021  (8 ans)</t>
  </si>
  <si>
    <t xml:space="preserve">0 if (NB_LGT_TOT_COMMENCES_1721 == 0) else round(NB_LGT_PRET_LOC_SOCIAL_1721 / NB_LGT_TOT_COMMENCES_1721, 4)</t>
  </si>
  <si>
    <t xml:space="preserve">0 if (NB_LGT_TOT_COMMENCES_1721 == 0) else round((NB_LGT_PRET_LOC_SOCIAL_1721) / (NB_LGT_TOT_COMMENCES_1721), 4)</t>
  </si>
  <si>
    <t xml:space="preserve">LOG_NON_VENDUS_1320</t>
  </si>
  <si>
    <t xml:space="preserve">Logements en Construction non encore affectes / vendus en 2020</t>
  </si>
  <si>
    <t xml:space="preserve">EXCES_BESOINS_1320 - NOUV_RESSEC_1318 - NOUV_LOGVAC_1318</t>
  </si>
  <si>
    <t xml:space="preserve"># Tendances d'Autorisation d'Artificialisation - Sitadel</t>
  </si>
  <si>
    <t xml:space="preserve">CONSO_LOG_SUPERFICIE2013</t>
  </si>
  <si>
    <t xml:space="preserve">Total des superficies de parcelles vierges autorisees 2013</t>
  </si>
  <si>
    <t xml:space="preserve">CONSO</t>
  </si>
  <si>
    <t xml:space="preserve">sum(sitadel1316[(sitadel1316['COMM'] == str(code_insee)) &amp; (sitadel1316["NATURE_PROJET"] == "1") &amp;  (sitadel1316["Etat_DAU"] != "4") &amp; (sitadel1316["Type_DAU"] == "PC") &amp; (sitadel1316["DATE_REELLE_AUTORISATION"] &gt; "2013-01-01") &amp; (sitadel1316["DATE_REELLE_AUTORISATION"] &lt; "2014-01-01")&amp;  (sitadel1316["SURF_HAB_AVANT"] == 0) &amp;  (sitadel1316["SURF_LOC_AVANT"] == 0) &amp; (sitadel1316["I_EXTENSION"] == "0") &amp;  (sitadel1316["I_SURELEVATION"] == "0") &amp;  (sitadel1316["I_NIVSUPP"] == "0") ]["SUPERFICIE_TERRAIN"])</t>
  </si>
  <si>
    <t xml:space="preserve">CONSO_LOG_SUPERFICIE2014</t>
  </si>
  <si>
    <t xml:space="preserve">Total des superficies de parcelles vierges autorisees 2014</t>
  </si>
  <si>
    <t xml:space="preserve">sum(sitadel1316[(sitadel1316['COMM'] == str(code_insee)) &amp; (sitadel1316["NATURE_PROJET"] == "1") &amp;  (sitadel1316["Etat_DAU"] != "4") &amp; (sitadel1316["Type_DAU"] == "PC") &amp; (sitadel1316["DATE_REELLE_AUTORISATION"] &gt; "2014-01-01") &amp; (sitadel1316["DATE_REELLE_AUTORISATION"] &lt; "2015-01-01")&amp;  (sitadel1316["SURF_HAB_AVANT"] == 0) &amp;  (sitadel1316["SURF_LOC_AVANT"] == 0) &amp; (sitadel1316["I_EXTENSION"] == "0") &amp;  (sitadel1316["I_SURELEVATION"] == "0") &amp;  (sitadel1316["I_NIVSUPP"] == "0")]["SUPERFICIE_TERRAIN"])</t>
  </si>
  <si>
    <t xml:space="preserve">CONSO_LOG_SUPERFICIE2015</t>
  </si>
  <si>
    <t xml:space="preserve">Total des superficies de parcelles vierges autorisees 2015</t>
  </si>
  <si>
    <t xml:space="preserve">sum(sitadel1316[(sitadel1316['COMM'] == str(code_insee)) &amp; (sitadel1316["NATURE_PROJET"] == "1") &amp;  (sitadel1316["Etat_DAU"] != "4") &amp; (sitadel1316["Type_DAU"] == "PC") &amp; (sitadel1316["DATE_REELLE_AUTORISATION"] &gt; "2015-01-01") &amp; (sitadel1316["DATE_REELLE_AUTORISATION"] &lt; "2016-01-01")&amp;  (sitadel1316["SURF_HAB_AVANT"] == 0) &amp;  (sitadel1316["SURF_LOC_AVANT"] == 0) &amp; (sitadel1316["I_EXTENSION"] == "0") &amp;  (sitadel1316["I_SURELEVATION"] == "0")&amp;  (sitadel1316["I_NIVSUPP"] == "0")]["SUPERFICIE_TERRAIN"])</t>
  </si>
  <si>
    <t xml:space="preserve">CONSO_LOG_SUPERFICIE2016</t>
  </si>
  <si>
    <t xml:space="preserve">Total des superficies de parcelles vierges autorisees 2016</t>
  </si>
  <si>
    <t xml:space="preserve">sum(sitadel1316[(sitadel1316['COMM'] == str(code_insee)) &amp; (sitadel1316["NATURE_PROJET"] == "1") &amp;  (sitadel1316["Etat_DAU"] != "4")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</si>
  <si>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 xml:space="preserve">CONSO_LOG_SUPERFICIE2017</t>
  </si>
  <si>
    <t xml:space="preserve">Total des superficies de parcelles vierges autorisees 2017</t>
  </si>
  <si>
    <t xml:space="preserve">sum(sitadel1721[(sitadel1721['COMM'] == str(code_insee)) &amp; (sitadel1721["NATURE_PROJET"] == "1") &amp;  (sitadel1721["Etat_DAU"] != "4")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</si>
  <si>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 xml:space="preserve">CONSO_LOG_SUPERFICIE2018</t>
  </si>
  <si>
    <t xml:space="preserve">Total des superficies de parcelles vierges autorisees 2018</t>
  </si>
  <si>
    <t xml:space="preserve">sum(sitadel1721[(sitadel1721['COMM'] == str(code_insee)) &amp; (sitadel1721["NATURE_PROJET"] == "1") &amp;  (sitadel1721["Etat_DAU"] != "4")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</si>
  <si>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 xml:space="preserve">CONSO_LOG_SUPERFICIE2019</t>
  </si>
  <si>
    <t xml:space="preserve">Total des superficies de parcelles vierges autorisees 2019</t>
  </si>
  <si>
    <t xml:space="preserve">sum(sitadel1721[(sitadel1721['COMM'] == str(code_insee)) &amp; (sitadel1721["NATURE_PROJET"] == "1") &amp;  (sitadel1721["Etat_DAU"] != "4")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</si>
  <si>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 xml:space="preserve">CONSO_LOG_SUPERFICIE2020</t>
  </si>
  <si>
    <t xml:space="preserve">Total des superficies de parcelles vierges autorisees 2020</t>
  </si>
  <si>
    <t xml:space="preserve">sum(sitadel1721[(sitadel1721['COMM'] == str(code_insee)) &amp; (sitadel1721["NATURE_PROJET"] == "1") &amp;  (sitadel1721["Etat_DAU"] != "4") &amp; (sitadel1721["Type_DAU"] == "PC") &amp; (sitadel1721["DATE_REELLE_AUTORISATION"] &gt; "2020-01-01") &amp; (sitadel1721["DATE_REELLE_AUTORISATION"] &lt; "2021-01-01")&amp;  (sitadel1721["SURF_HAB_AVANT"] == 0) &amp;  (sitadel1721["SURF_LOC_AVANT"] == 0) &amp; (sitadel1721["I_EXTENSION"] == "0") &amp;  (sitadel1721["I_SURELEVATION"] == "0") &amp;  (sitadel1721["I_NIVSUPP"] == "0")]["SUPERFICIE_TERRAIN"])</t>
  </si>
  <si>
    <t xml:space="preserve">CONSO_LOG_SUPERFICIE2021</t>
  </si>
  <si>
    <t xml:space="preserve">Total des superficies de parcelles vierges autorisees 2021</t>
  </si>
  <si>
    <t xml:space="preserve">sum(sitadel1721[(sitadel1721['COMM'] == str(code_insee)) &amp; (sitadel1721["NATURE_PROJET"] == "1") &amp;  (sitadel1721["Etat_DAU"] != "4") &amp; (sitadel1721["Type_DAU"] == "PC") &amp; (sitadel1721["DATE_REELLE_AUTORISATION"] &gt; "2021-01-01") &amp; (sitadel1721["DATE_REELLE_AUTORISATION"] &lt; "2022-01-01")&amp;  (sitadel1721["SURF_HAB_AVANT"] == 0) &amp;  (sitadel1721["SURF_LOC_AVANT"] == 0) &amp; (sitadel1721["I_EXTENSION"] == "0") &amp;  (sitadel1721["I_SURELEVATION"] == "0") &amp;  (sitadel1721["I_NIVSUPP"] == "0")]["SUPERFICIE_TERRAIN"])</t>
  </si>
  <si>
    <t xml:space="preserve">CONSO_LOG_SUPERFICIE2022</t>
  </si>
  <si>
    <t xml:space="preserve">Total des superficies de parcelles vierges autorisees 2022</t>
  </si>
  <si>
    <t xml:space="preserve">sum(sitadel1721[(sitadel1721['COMM'] == str(code_insee)) &amp; (sitadel1721["NATURE_PROJET"] == "1") &amp;  (sitadel1721["Etat_DAU"] != "4") &amp; (sitadel1721["Type_DAU"] == "PC") &amp; (sitadel1721["DATE_REELLE_AUTORISATION"] &gt; "2022-01-01") &amp; (sitadel1721["DATE_REELLE_AUTORISATION"] &lt; "2023-01-01")&amp;  (sitadel1721["SURF_HAB_AVANT"] == 0) &amp;  (sitadel1721["SURF_LOC_AVANT"] == 0) &amp; (sitadel1721["I_EXTENSION"] == "0") &amp;  (sitadel1721["I_SURELEVATION"] == "0") &amp;  (sitadel1721["I_NIVSUPP"] == "0")]["SUPERFICIE_TERRAIN"])</t>
  </si>
  <si>
    <t xml:space="preserve">CONSO_LOG_SUPERFICIE</t>
  </si>
  <si>
    <t xml:space="preserve">Total des superficies de parcelles vierges 2013-2022</t>
  </si>
  <si>
    <t xml:space="preserve">sum(com_sitadel[(com_sitadel['COMM'] == str(code_insee)) &amp; (com_sitadel["NATURE_PROJET"] == "1") &amp;  (com_sitadel["Etat_DAU"] != "4") &amp; (com_sitadel["Type_DAU"] == "PC") &amp;  (com_sitadel["SURF_HAB_AVANT"] == 0) &amp;  (com_sitadel["SURF_LOC_AVANT"] == 0) &amp; (com_sitadel["I_EXTENSION"] == "0") &amp;  (com_sitadel["I_SURELEVATION"] == "0") &amp;  (com_sitadel["I_NIVSUPP"] == "0")]["SUPERFICIE_TERRAIN"])</t>
  </si>
  <si>
    <t xml:space="preserve">CONSO_LOG_LAST_DATE</t>
  </si>
  <si>
    <t xml:space="preserve">max(sitadel1721["DATE_REELLE_AUTORISATION"])</t>
  </si>
  <si>
    <t xml:space="preserve">MAX</t>
  </si>
  <si>
    <t xml:space="preserve">CONSO_LOG_SUPERFICIE2016_REA</t>
  </si>
  <si>
    <t xml:space="preserve">Total des superficies de parcelles vierges realisees 2016</t>
  </si>
  <si>
    <t xml:space="preserve">sum(sitadel1316[(sitadel1316['COMM'] == str(code_insee)) &amp; (sitadel1316["NATURE_PROJET"] == "1") &amp; ( (sitadel1316["Etat_DAU"] == "5") | (sitadel1316["Etat_DAU"] == "6"))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</si>
  <si>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 xml:space="preserve">CONSO_LOG_SUPERFICIE2017_REA</t>
  </si>
  <si>
    <t xml:space="preserve">Total des superficies de parcelles vierges realisees 2017</t>
  </si>
  <si>
    <t xml:space="preserve">sum(sitadel1721[(sitadel1721['COMM'] == str(code_insee)) &amp; (sitadel1721["NATURE_PROJET"] == "1") &amp; ( (sitadel1721["Etat_DAU"] == "5") | (sitadel1721["Etat_DAU"] == "6"))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</si>
  <si>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 xml:space="preserve">CONSO_LOG_SUPERFICIE2018_REA</t>
  </si>
  <si>
    <t xml:space="preserve">Total des superficies de parcelles vierges realisees 2018</t>
  </si>
  <si>
    <t xml:space="preserve">sum(sitadel1721[(sitadel1721['COMM'] == str(code_insee)) &amp; (sitadel1721["NATURE_PROJET"] == "1") &amp; ( (sitadel1721["Etat_DAU"] == "5") | (sitadel1721["Etat_DAU"] == "6"))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</si>
  <si>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 xml:space="preserve">CONSO_LOG_SUPERFICIE2019_REA</t>
  </si>
  <si>
    <t xml:space="preserve">Total des superficies de parcelles vierges realisees 2019</t>
  </si>
  <si>
    <t xml:space="preserve">sum(sitadel1721[(sitadel1721['COMM'] == str(code_insee)) &amp; (sitadel1721["NATURE_PROJET"] == "1") &amp; ( (sitadel1721["Etat_DAU"] == "5") | (sitadel1721["Etat_DAU"] == "6"))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</si>
  <si>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 xml:space="preserve">CONSO_LOG_TAUX_REA</t>
  </si>
  <si>
    <t xml:space="preserve">Taux de Realisation des Autorisations 2016-2018</t>
  </si>
  <si>
    <t xml:space="preserve">0 if ((CONSO_LOG_SUPERFICIE2016+CONSO_LOG_SUPERFICIE2017+CONSO_LOG_SUPERFICIE2018)==0)else round0((CONSO_LOG_SUPERFICIE2016_REA+CONSO_LOG_SUPERFICIE2017_REA+CONSO_LOG_SUPERFICIE2018_REA) / (CONSO_LOG_SUPERFICIE2016+CONSO_LOG_SUPERFICIE2017+CONSO_LOG_SUPERFICIE2018),2)</t>
  </si>
  <si>
    <t xml:space="preserve">CONSO_LOG_SUPERFICIE2013_TOT</t>
  </si>
  <si>
    <t xml:space="preserve">Total des superficies de parcelles autorisees 2013, avec extensions</t>
  </si>
  <si>
    <t xml:space="preserve">sum(sitadel1316[(sitadel1316['COMM'] == str(code_insee)) &amp; (sitadel1316["NATURE_PROJET"] == "1") &amp;  (sitadel1316["Etat_DAU"] != "4") &amp; (sitadel1316["DATE_REELLE_AUTORISATION"] &gt; "2013-01-01") &amp; (sitadel1316["DATE_REELLE_AUTORISATION"] &lt; "2014-01-01")]["SUPERFICIE_TERRAIN"])</t>
  </si>
  <si>
    <t xml:space="preserve">CONSO_LOG_SUPERFICIE2014_TOT</t>
  </si>
  <si>
    <t xml:space="preserve">Total des superficies de parcelles autorisees 2014, avec extensions</t>
  </si>
  <si>
    <t xml:space="preserve">sum(sitadel1316[(sitadel1316['COMM'] == str(code_insee)) &amp; (sitadel1316["NATURE_PROJET"] == "1") &amp;  (sitadel1316["Etat_DAU"] != "4") &amp; (sitadel1316["DATE_REELLE_AUTORISATION"] &gt; "2014-01-01") &amp; (sitadel1316["DATE_REELLE_AUTORISATION"] &lt; "2015-01-01")  ]["SUPERFICIE_TERRAIN"])</t>
  </si>
  <si>
    <t xml:space="preserve">CONSO_LOG_SUPERFICIE2015_TOT</t>
  </si>
  <si>
    <t xml:space="preserve">Total des superficies de parcelles autorisees 2015, avec extensions</t>
  </si>
  <si>
    <t xml:space="preserve">sum(sitadel1316[(sitadel1316['COMM'] == str(code_insee)) &amp; (sitadel1316["NATURE_PROJET"] == "1") &amp;  (sitadel1316["Etat_DAU"] != "4") &amp; (sitadel1316["DATE_REELLE_AUTORISATION"] &gt; "2015-01-01") &amp; (sitadel1316["DATE_REELLE_AUTORISATION"] &lt; "2016-01-01") ]["SUPERFICIE_TERRAIN"])</t>
  </si>
  <si>
    <t xml:space="preserve">CONSO_LOG_SUPERFICIE2016_TOT</t>
  </si>
  <si>
    <t xml:space="preserve">Total des superficies de parcelles autorisees 2016, avec extensions</t>
  </si>
  <si>
    <t xml:space="preserve">sum(sitadel1316[(sitadel1316['COMM'] == str(code_insee)) &amp; (sitadel1316["NATURE_PROJET"] == "1") &amp;  (sitadel1316["Etat_DAU"] != "4") &amp; (sitadel1316["DATE_REELLE_AUTORISATION"] &gt; "2016-01-01") &amp; (sitadel1316["DATE_REELLE_AUTORISATION"] &lt; "2017-01-01") ]["SUPERFICIE_TERRAIN"])</t>
  </si>
  <si>
    <t xml:space="preserve">CONSO_LOG_SUPERFICIE2017_TOT</t>
  </si>
  <si>
    <t xml:space="preserve">Total des superficies de parcelles autorisees 2017, avec extensions</t>
  </si>
  <si>
    <t xml:space="preserve">sum(sitadel1721[(sitadel1721['COMM'] == str(code_insee)) &amp; (sitadel1721["NATURE_PROJET"] == "1") &amp;  (sitadel1721["Etat_DAU"] != "4") &amp; (sitadel1721["DATE_REELLE_AUTORISATION"] &gt; "2017-01-01") &amp; (sitadel1721["DATE_REELLE_AUTORISATION"] &lt; "2018-01-01")]["SUPERFICIE_TERRAIN"])</t>
  </si>
  <si>
    <t xml:space="preserve">CONSO_LOG_SUPERFICIE2018_TOT</t>
  </si>
  <si>
    <t xml:space="preserve">Total des superficies de parcelles autorisees 2018, avec extensions</t>
  </si>
  <si>
    <t xml:space="preserve">sum(sitadel1721[(sitadel1721['COMM'] == str(code_insee)) &amp; (sitadel1721["NATURE_PROJET"] == "1") &amp;  (sitadel1721["Etat_DAU"] != "4") &amp; (sitadel1721["DATE_REELLE_AUTORISATION"] &gt; "2018-01-01") &amp; (sitadel1721["DATE_REELLE_AUTORISATION"] &lt; "2019-01-01")  ]["SUPERFICIE_TERRAIN"])</t>
  </si>
  <si>
    <t xml:space="preserve">CONSO_LOG_SUPERFICIE2019_TOT</t>
  </si>
  <si>
    <t xml:space="preserve">Total des superficies de parcelles autorisees 2019, avec extensions</t>
  </si>
  <si>
    <t xml:space="preserve">sum(sitadel1721[(sitadel1721['COMM'] == str(code_insee)) &amp; (sitadel1721["NATURE_PROJET"] == "1") &amp;  (sitadel1721["Etat_DAU"] != "4") &amp; (sitadel1721["DATE_REELLE_AUTORISATION"] &gt; "2019-01-01") &amp; (sitadel1721["DATE_REELLE_AUTORISATION"] &lt; "2020-01-01") ]["SUPERFICIE_TERRAIN"])</t>
  </si>
  <si>
    <t xml:space="preserve">CONSO_LOG_SUPERFICIE2020_TOT</t>
  </si>
  <si>
    <t xml:space="preserve">Total des superficies de parcelles autorisees 2020, avec extensions</t>
  </si>
  <si>
    <t xml:space="preserve">sum(sitadel1721[(sitadel1721['COMM'] == str(code_insee)) &amp; (sitadel1721["NATURE_PROJET"] == "1") &amp;  (sitadel1721["Etat_DAU"] != "4") &amp; (sitadel1721["DATE_REELLE_AUTORISATION"] &gt; "2020-01-01") &amp; (sitadel1721["DATE_REELLE_AUTORISATION"] &lt; "2021-01-01") ]["SUPERFICIE_TERRAIN"])</t>
  </si>
  <si>
    <t xml:space="preserve">CONSO_LOG_SUPERFICIE2021_TOT</t>
  </si>
  <si>
    <t xml:space="preserve">Total des superficies de parcelles autorisees 2021, avec extensions</t>
  </si>
  <si>
    <t xml:space="preserve">sum(sitadel1721[(sitadel1721['COMM'] == str(code_insee)) &amp; (sitadel1721["NATURE_PROJET"] == "1") &amp;  (sitadel1721["Etat_DAU"] != "4") &amp; (sitadel1721["DATE_REELLE_AUTORISATION"] &gt; "2021-01-01") &amp; (sitadel1721["DATE_REELLE_AUTORISATION"] &lt; "2022-01-01") ]["SUPERFICIE_TERRAIN"])</t>
  </si>
  <si>
    <t xml:space="preserve">CONSO_LOG_SUPERFICIE2022_TOT</t>
  </si>
  <si>
    <t xml:space="preserve">Total des superficies de parcelles autorisees 2022, avec extensions</t>
  </si>
  <si>
    <t xml:space="preserve">sum(sitadel1721[(sitadel1721['COMM'] == str(code_insee)) &amp; (sitadel1721["NATURE_PROJET"] == "1") &amp;  (sitadel1721["Etat_DAU"] != "4") &amp; (sitadel1721["DATE_REELLE_AUTORISATION"] &gt; "2022-01-01") &amp; (sitadel1721["DATE_REELLE_AUTORISATION"] &lt; "2023-01-01")  ]["SUPERFICIE_TERRAIN"])</t>
  </si>
  <si>
    <t xml:space="preserve">CONSO_LOG_SUPERFICIE_TOT</t>
  </si>
  <si>
    <t xml:space="preserve">Total des superficies de parcelles autorisees 2013-2022, avec extensions</t>
  </si>
  <si>
    <t xml:space="preserve">sum(com_sitadel[(com_sitadel['COMM'] == str(code_insee)) &amp; (com_sitadel["NATURE_PROJET_DECLAREE"] == "1") &amp;  (com_sitadel["Etat_DAU"] != "4")  ]["SUPERFICIE_TERRAIN"])</t>
  </si>
  <si>
    <t xml:space="preserve">CONSO_LOC_SUPERFICIE_TOT</t>
  </si>
  <si>
    <t xml:space="preserve">Total des superficies de parcelles vierges pour les locaux 2013-2022</t>
  </si>
  <si>
    <t xml:space="preserve">sum(com_sitadelLocaux[(com_sitadelLocaux['COMM'] == str(code_insee)) &amp; (com_sitadelLocaux["NATURE_PROJET_COMPLETEE"] == "1") &amp;  (com_sitadelLocaux["Etat_DAU"] != "4") &amp; (com_sitadelLocaux["Type_DAU"] == "PC") &amp;  (com_sitadelLocaux["SURF_HAB_AVANT"] == 0) &amp;  (com_sitadelLocaux["SURF_LOC_AVANT"] == 0) &amp; (com_sitadelLocaux["I_EXTENSION"] == "0") &amp;  (com_sitadelLocaux["I_SURELEVATION"] == "0") &amp;  (com_sitadelLocaux["I_NIVSUPP"] == "0")]["SUPERFICIE_TERRAIN"])</t>
  </si>
  <si>
    <t xml:space="preserve"># Donnees Consommation SCoT Ouest</t>
  </si>
  <si>
    <t xml:space="preserve">SCOT_OUEST</t>
  </si>
  <si>
    <t xml:space="preserve">"1" si Scot Ouest, "0" sinon</t>
  </si>
  <si>
    <t xml:space="preserve">SCOT</t>
  </si>
  <si>
    <t xml:space="preserve">1 if (is_scot_ouest(CODE_INSEE)) else 0</t>
  </si>
  <si>
    <t xml:space="preserve">SCOT_OUEST_LOG_SUPERFICIE_ALL_2020</t>
  </si>
  <si>
    <t xml:space="preserve">Total des Superficies des Parcelles &gt; 0 en 2020</t>
  </si>
  <si>
    <t xml:space="preserve">sum(sitadel1721[(sitadel1721['COMM'] == str(code_insee)) &amp; (sitadel1721["NATURE_PROJET"] == "1")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</si>
  <si>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 xml:space="preserve">SCOT_OUEST_LOG_SUPERFICIE_2500_2020</t>
  </si>
  <si>
    <t xml:space="preserve">Total des Superficies des Parcelles &gt; 2500 en 2020</t>
  </si>
  <si>
    <t xml:space="preserve">sum(sitadel1721[(sitadel1721['COMM'] == str(code_insee)) &amp; (sitadel1721["NATURE_PROJET"] == "1") &amp;  (sitadel1721["SUPERFICIE_TERRAIN"] &gt; 2500)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</si>
  <si>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 xml:space="preserve">SCOT_OUEST_LOG_SUPERFICIE_SMALL_2020</t>
  </si>
  <si>
    <t xml:space="preserve">Total des Superficies des Parcelles &gt; 0 &lt; 2500 en 2020</t>
  </si>
  <si>
    <t xml:space="preserve">SCOT_OUEST_LOG_SUPERFICIE_ALL_2020 - SCOT_OUEST_LOG_SUPERFICIE_2500_2020</t>
  </si>
  <si>
    <t xml:space="preserve">SCOT_OUEST_LOG_SUPERFICIE_ALL_2021</t>
  </si>
  <si>
    <t xml:space="preserve">Total des Superficies des Parcelles &gt; 0 en 2021</t>
  </si>
  <si>
    <t xml:space="preserve">sum(sitadel1721[(sitadel1721['COMM'] == str(code_insee)) &amp; (sitadel1721["NATURE_PROJET"] == "1")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</si>
  <si>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 xml:space="preserve">SCOT_OUEST_LOG_SUPERFICIE_2500_2021</t>
  </si>
  <si>
    <t xml:space="preserve">Total des Superficies des Parcelles &gt; 2500 en 2021</t>
  </si>
  <si>
    <t xml:space="preserve">sum(sitadel1721[(sitadel1721['COMM'] == str(code_insee)) &amp; (sitadel1721["NATURE_PROJET"] == "1") &amp;  (sitadel1721["SUPERFICIE_TERRAIN"] &gt; 2500)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</si>
  <si>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 xml:space="preserve">SCOT_OUEST_LOG_SUPERFICIE_SMALL_2021</t>
  </si>
  <si>
    <t xml:space="preserve">Total des Superficies des Parcelles &gt; 0 &lt; 2500 en 2021</t>
  </si>
  <si>
    <t xml:space="preserve">SCOT_OUEST_LOG_SUPERFICIE_ALL_2021 - SCOT_OUEST_LOG_SUPERFICIE_2500_2021</t>
  </si>
  <si>
    <t xml:space="preserve">SCOT_OUEST_LOG_SUPERFICIE_ALL_2022</t>
  </si>
  <si>
    <t xml:space="preserve">Total des Superficies des Parcelles &gt; 0 en 2022</t>
  </si>
  <si>
    <t xml:space="preserve">sum(sitadel1721[(sitadel1721['COMM'] == str(code_insee)) &amp; (sitadel1721["NATURE_PROJET"] == "1")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</si>
  <si>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 xml:space="preserve">SCOT_OUEST_LOG_SUPERFICIE_2500_2022</t>
  </si>
  <si>
    <t xml:space="preserve">Total des Superficies des Parcelles &gt; 2500 en 2022</t>
  </si>
  <si>
    <t xml:space="preserve">sum(sitadel1721[(sitadel1721['COMM'] == str(code_insee)) &amp; (sitadel1721["NATURE_PROJET"] == "1") &amp;  (sitadel1721["SUPERFICIE_TERRAIN"] &gt; 2500)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</si>
  <si>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 xml:space="preserve">SCOT_OUEST_LOG_SUPERFICIE_SMALL_2022</t>
  </si>
  <si>
    <t xml:space="preserve">Total des Superficies des Parcelles &gt; 0 &lt; 2500 en 2022</t>
  </si>
  <si>
    <t xml:space="preserve">SCOT_OUEST_LOG_SUPERFICIE_ALL_2022 - SCOT_OUEST_LOG_SUPERFICIE_2500_2022</t>
  </si>
  <si>
    <t xml:space="preserve">SCOT_OUEST_LOG_SUPERFICIE_ALL_2023</t>
  </si>
  <si>
    <t xml:space="preserve">Total des Superficies des Parcelles &gt; 0 en 2023</t>
  </si>
  <si>
    <t xml:space="preserve">sum(sitadel1721[(sitadel1721['COMM'] == str(code_insee)) &amp; (sitadel1721["NATURE_PROJET"] == "1")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</si>
  <si>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 xml:space="preserve">SCOT_OUEST_LOG_SUPERFICIE_2500_2023</t>
  </si>
  <si>
    <t xml:space="preserve">Total des Superficies des Parcelles &gt; 2500 en 2023</t>
  </si>
  <si>
    <t xml:space="preserve">sum(sitadel1721[(sitadel1721['COMM'] == str(code_insee)) &amp; (sitadel1721["NATURE_PROJET"] == "1") &amp;  (sitadel1721["SUPERFICIE_TERRAIN"] &gt; 2500)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</si>
  <si>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 xml:space="preserve">SCOT_OUEST_LOG_SUPERFICIE_SMALL_2023</t>
  </si>
  <si>
    <t xml:space="preserve">Total des Superficies des Parcelles &gt; 0 &lt; 2500 en 2023</t>
  </si>
  <si>
    <t xml:space="preserve">SCOT_OUEST_LOG_SUPERFICIE_ALL_2023 - SCOT_OUEST_LOG_SUPERFICIE_2500_2023</t>
  </si>
  <si>
    <t xml:space="preserve">SCOT_OUEST_LOG_SUPERFICIE_ALL_2024</t>
  </si>
  <si>
    <t xml:space="preserve">Total des Superficies des Parcelles &gt; 0 en 2024</t>
  </si>
  <si>
    <t xml:space="preserve">sum(sitadel1721[(sitadel1721['COMM'] == str(code_insee)) &amp; (sitadel1721["NATURE_PROJET"] == "1")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</si>
  <si>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 xml:space="preserve">SCOT_OUEST_LOG_SUPERFICIE_2500_2024</t>
  </si>
  <si>
    <t xml:space="preserve">Total des Superficies des Parcelles &gt; 2500 en 2024</t>
  </si>
  <si>
    <t xml:space="preserve">sum(sitadel1721[(sitadel1721['COMM'] == str(code_insee)) &amp; (sitadel1721["NATURE_PROJET"] == "1") &amp;  (sitadel1721["SUPERFICIE_TERRAIN"] &gt; 2500)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</si>
  <si>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 xml:space="preserve">SCOT_OUEST_LOG_SUPERFICIE_SMALL_2024</t>
  </si>
  <si>
    <t xml:space="preserve">Total des Superficies des Parcelles &gt; 0 &lt; 2500 en 2024</t>
  </si>
  <si>
    <t xml:space="preserve">SCOT_OUEST_LOG_SUPERFICIE_ALL_2024 - SCOT_OUEST_LOG_SUPERFICIE_2500_2024</t>
  </si>
  <si>
    <t xml:space="preserve">SCOT_OUEST_LOG_SUPERFICIE_ALL_2025</t>
  </si>
  <si>
    <t xml:space="preserve">Total des Superficies des Parcelles &gt; 0 en 2025</t>
  </si>
  <si>
    <t xml:space="preserve">sum(sitadel1721[(sitadel1721['COMM'] == str(code_insee)) &amp; (sitadel1721["NATURE_PROJET"] == "1")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</si>
  <si>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 xml:space="preserve">SCOT_OUEST_LOG_SUPERFICIE_2500_2025</t>
  </si>
  <si>
    <t xml:space="preserve">Total des Superficies des Parcelles &gt; 2500 en 2025</t>
  </si>
  <si>
    <t xml:space="preserve">sum(sitadel1721[(sitadel1721['COMM'] == str(code_insee)) &amp; (sitadel1721["NATURE_PROJET"] == "1") &amp;  (sitadel1721["SUPERFICIE_TERRAIN"] &gt; 2500)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</si>
  <si>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 xml:space="preserve">SCOT_OUEST_LOG_SUPERFICIE_SMALL_2025</t>
  </si>
  <si>
    <t xml:space="preserve">Total des Superficies des Parcelles &gt; 0 &lt; 2500 en 2025</t>
  </si>
  <si>
    <t xml:space="preserve">SCOT_OUEST_LOG_SUPERFICIE_ALL_2025 - SCOT_OUEST_LOG_SUPERFICIE_2500_2025</t>
  </si>
  <si>
    <t xml:space="preserve">SCOT_OUEST_START_DATE</t>
  </si>
  <si>
    <t xml:space="preserve">Date Executoire du SCoT</t>
  </si>
  <si>
    <t xml:space="preserve">"2021-05-20"</t>
  </si>
  <si>
    <t xml:space="preserve">SCOT_OUEST_LOG_SUPERFICIE_ALL</t>
  </si>
  <si>
    <t xml:space="preserve">Total des Superficies des Parcelles &gt; 0</t>
  </si>
  <si>
    <t xml:space="preserve">sum(sitadel1721[(sitadel1721['COMM']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</si>
  <si>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 xml:space="preserve">SCOT_OUEST_LOG_SUPERFICIE_2500</t>
  </si>
  <si>
    <t xml:space="preserve">Total des Superficies des Parcelles &gt; 2500</t>
  </si>
  <si>
    <t xml:space="preserve">sum(sitadel1721[(sitadel1721['COMM']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</si>
  <si>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 xml:space="preserve">SCOT_OUEST_LOG_SUPERFICIE_SMALL</t>
  </si>
  <si>
    <t xml:space="preserve">Total des Superficies des Parcelles &gt; 0 &lt; 2500</t>
  </si>
  <si>
    <t xml:space="preserve">SCOT_OUEST_LOG_SUPERFICIE_ALL - SCOT_OUEST_LOG_SUPERFICIE_2500</t>
  </si>
  <si>
    <t xml:space="preserve">SCOT_OUEST_LOG_SUPERFICIE_PART</t>
  </si>
  <si>
    <t xml:space="preserve">Part des petites parcelles en superficie</t>
  </si>
  <si>
    <t xml:space="preserve">0 if (SCOT_OUEST_LOG_SUPERFICIE_ALL  == 0 ) else SCOT_OUEST_LOG_SUPERFICIE_SMALL / SCOT_OUEST_LOG_SUPERFICIE_ALL </t>
  </si>
  <si>
    <t xml:space="preserve">SCOT_OUEST_LOG_COUNT_ALL</t>
  </si>
  <si>
    <t xml:space="preserve">len(sitadel1721[(sitadel1721['COMM']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</si>
  <si>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 xml:space="preserve">SCOT_OUEST_LOG_COUNT_2500</t>
  </si>
  <si>
    <t xml:space="preserve">len(sitadel1721[(sitadel1721['COMM']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</si>
  <si>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 xml:space="preserve">SCOT_OUEST_LOG_COUNT_SMALL</t>
  </si>
  <si>
    <t xml:space="preserve">SCOT_OUEST_LOG_COUNT_ALL - SCOT_OUEST_LOG_COUNT_2500</t>
  </si>
  <si>
    <t xml:space="preserve">SCOT_OUEST_LOG_COUNT_PART</t>
  </si>
  <si>
    <t xml:space="preserve">Part des petites parcelles en nombre</t>
  </si>
  <si>
    <t xml:space="preserve">0 if (SCOT_OUEST_LOG_COUNT_ALL == 0 ) else  SCOT_OUEST_LOG_COUNT_SMALL / SCOT_OUEST_LOG_COUNT_ALL</t>
  </si>
  <si>
    <t xml:space="preserve">SCOT_OUEST_LOG_LOGEMENTS</t>
  </si>
  <si>
    <t xml:space="preserve">Nombre de Logements Autorises</t>
  </si>
  <si>
    <t xml:space="preserve">sum(sitadel1721[(sitadel1721['COMM'] == str(code_insee)) &amp; (sitadel1721["NATURE_PROJET"] == "1") &amp;  (sitadel1721["Etat_DAU"] != "4") &amp; (sitadel1721["Type_DAU"] == "PC") &amp; (sitadel1721["DATE_REELLE_AUTORISATION"] &gt; SCOT_OUEST_START_DATE)]["NB_LGT_TOT_CREES"])</t>
  </si>
  <si>
    <t xml:space="preserve">SCOT_OUEST_LOG_LOG_SOCIAUX</t>
  </si>
  <si>
    <t xml:space="preserve">Nombre de Logements Sociaux Autorises</t>
  </si>
  <si>
    <t xml:space="preserve">sum(sitadel1721[(sitadel1721['COMM'] == str(code_insee)) &amp; (sitadel1721["NATURE_PROJET"] == "1") &amp;  (sitadel1721["Etat_DAU"] != "4") &amp; (sitadel1721["Type_DAU"] == "PC") &amp; (sitadel1721["DATE_REELLE_AUTORISATION"] &gt; SCOT_OUEST_START_DATE)]["NB_LGT_PRET_LOC_SOCIAL"])</t>
  </si>
  <si>
    <t xml:space="preserve">SCOT_OUEST_LOG_COUNT</t>
  </si>
  <si>
    <t xml:space="preserve">Nombre de Permis</t>
  </si>
  <si>
    <t xml:space="preserve">len(sitadel1721[(sitadel1721['COMM'] == str(code_insee)) &amp; (sitadel1721["NATURE_PROJET"] == "1") &amp;  (sitadel1721["Etat_DAU"] != "4") &amp; (sitadel1721["Type_DAU"] == "PC") &amp; (sitadel1721["DATE_REELLE_AUTORISATION"] &gt; SCOT_OUEST_START_DATE)].index)</t>
  </si>
  <si>
    <t xml:space="preserve">SCOT_OUEST_LOG_COUNT_0</t>
  </si>
  <si>
    <t xml:space="preserve">Nombre de Parcelles de Superficie 0</t>
  </si>
  <si>
    <t xml:space="preserve">len(sitadel1721[(sitadel1721['COMM'] == str(code_insee)) &amp; (sitadel1721["NATURE_PROJET"] == "1") &amp;  (sitadel1721["Etat_DAU"] != "4") &amp; (sitadel1721["Type_DAU"] == "PC") &amp; (sitadel1721["DATE_REELLE_AUTORISATION"] &gt; SCOT_OUEST_START_DATE)&amp;(sitadel1721["SUPERFICIE_TERRAIN"] == 0)].index)</t>
  </si>
  <si>
    <t xml:space="preserve">SCOT_OUEST_LOG_SUPERFICIE</t>
  </si>
  <si>
    <t xml:space="preserve">Total des Superficie des Parcelles</t>
  </si>
  <si>
    <t xml:space="preserve">round0(SCOT_OUEST_LOG_SUPERFICIE_ALL + ((SCOT_OUEST_LOG_SUPERFICIE_ALL/(SCOT_OUEST_LOG_COUNT-SCOT_OUEST_LOG_COUNT_0))*SCOT_OUEST_LOG_COUNT_0), 0) if ((SCOT_OUEST_LOG_COUNT-SCOT_OUEST_LOG_COUNT_0) != 0) else 0</t>
  </si>
  <si>
    <t xml:space="preserve">SCOT_OUEST_LOG_PARCELLES</t>
  </si>
  <si>
    <t xml:space="preserve">Listes des Parcelles Concernees</t>
  </si>
  <si>
    <t xml:space="preserve">sitadel1721[(sitadel1721['COMM'] == str(code_insee)) &amp; (sitadel1721["NATURE_PROJET"] == "1") &amp;  (sitadel1721["Etat_DAU"] !="4") &amp; (sitadel1721["Type_DAU"] == "PC") &amp; (sitadel1721["DATE_REELLE_AUTORISATION"] &gt; SCOT_OUEST_START_DATE)]['Parcelles'].str.cat(sep=", ").strip()</t>
  </si>
  <si>
    <t xml:space="preserve">SCOT_2030</t>
  </si>
  <si>
    <t xml:space="preserve">Consommation autorisee 2020-2030 &gt; 2500 m2</t>
  </si>
  <si>
    <t xml:space="preserve">SCOT_OUEST['Budget 2030'][NOM_COMMUNE]*10000 if (NOM_COMMUNE in SCOT_OUEST.index) else 0</t>
  </si>
  <si>
    <t xml:space="preserve">SCOT_2040</t>
  </si>
  <si>
    <t xml:space="preserve">Consommation autorisee 2030-2040 &gt; 2500 m2</t>
  </si>
  <si>
    <t xml:space="preserve">SCOT_OUEST['Budget 2040'][NOM_COMMUNE]*10000 if (NOM_COMMUNE in SCOT_OUEST.index) else 0</t>
  </si>
  <si>
    <t xml:space="preserve">SCOT_LAST_DATE</t>
  </si>
  <si>
    <t xml:space="preserve">SCOT_2030_OBJ</t>
  </si>
  <si>
    <t xml:space="preserve">Part de l'objectif consomme &gt; 2500 m2</t>
  </si>
  <si>
    <t xml:space="preserve">SCOT_OUEST_LOG_SUPERFICIE_2500 / SCOT_2030 if (SCOT_2030 &gt; 0) else -1</t>
  </si>
  <si>
    <t xml:space="preserve">SCOT_2030_HORS_OBJ</t>
  </si>
  <si>
    <t xml:space="preserve">Part de l'objectif consomme &lt; 2500 m2</t>
  </si>
  <si>
    <t xml:space="preserve">SCOT_OUEST_LOG_SUPERFICIE_SMALL / SCOT_2030 if (SCOT_2030 &gt; 0) else -1</t>
  </si>
  <si>
    <t xml:space="preserve">SCOT_2030_DATE</t>
  </si>
  <si>
    <t xml:space="preserve">Date Fin de Periode du SCoT 2030</t>
  </si>
  <si>
    <t xml:space="preserve">"2030-01-01"</t>
  </si>
  <si>
    <t xml:space="preserve">SCOT_DAYS</t>
  </si>
  <si>
    <t xml:space="preserve">Nombre de Jour depuis la mise en place du SCoT</t>
  </si>
  <si>
    <t xml:space="preserve">(parser.parse(SCOT_LAST_DATE)-parser.parse(SCOT_OUEST_START_DATE)).days</t>
  </si>
  <si>
    <t xml:space="preserve">SCOT_DAYS_TOTAL_2030</t>
  </si>
  <si>
    <t xml:space="preserve">Nombre de Jour d'application du SCoT</t>
  </si>
  <si>
    <t xml:space="preserve">(parser.parse(SCOT_2030_DATE)-parser.parse(SCOT_OUEST_START_DATE)).days</t>
  </si>
  <si>
    <t xml:space="preserve">SCOT_DAYS_TOTAL_PART</t>
  </si>
  <si>
    <t xml:space="preserve">Part de temps ecoule d'application du SCoT</t>
  </si>
  <si>
    <t xml:space="preserve">round0((SCOT_DAYS / SCOT_DAYS_TOTAL_2030),3)</t>
  </si>
  <si>
    <t xml:space="preserve">SCOT_TRAJECTOIRE_ALL_2030</t>
  </si>
  <si>
    <t xml:space="preserve">Trajectoire de consommation totale en 2030</t>
  </si>
  <si>
    <t xml:space="preserve">round0(((SCOT_OUEST_LOG_SUPERFICIE_ALL / SCOT_DAYS ) * SCOT_DAYS_TOTAL_2030),0)</t>
  </si>
  <si>
    <t xml:space="preserve">SCOT_TRAJECTOIRE_2500_2030</t>
  </si>
  <si>
    <t xml:space="preserve">Trajectoire de consommation &gt; 2500 m2 en 2030</t>
  </si>
  <si>
    <t xml:space="preserve">round0(((SCOT_OUEST_LOG_SUPERFICIE_2500 / SCOT_DAYS ) * SCOT_DAYS_TOTAL_2030),0)</t>
  </si>
  <si>
    <t xml:space="preserve"># Parametres par defaut des scenarios</t>
  </si>
  <si>
    <t xml:space="preserve">scen</t>
  </si>
  <si>
    <t xml:space="preserve">Scenario par Defaut (INSEE)</t>
  </si>
  <si>
    <t xml:space="preserve">SCENARIO</t>
  </si>
  <si>
    <t xml:space="preserve">"scen0"</t>
  </si>
  <si>
    <t xml:space="preserve">scen0 utilise des taux de projections evoluant (scenario insee) - les autres sont indentiques de 2020 a 2050</t>
  </si>
  <si>
    <t xml:space="preserve">scen_evol_pop</t>
  </si>
  <si>
    <t xml:space="preserve">Hypothese d'evolution de la population</t>
  </si>
  <si>
    <t xml:space="preserve">scen_evol_tm</t>
  </si>
  <si>
    <t xml:space="preserve">Hypothese d'evolution de la taille des ménages</t>
  </si>
  <si>
    <t xml:space="preserve">scen_log_ha</t>
  </si>
  <si>
    <t xml:space="preserve">Logements par Hectares</t>
  </si>
  <si>
    <t xml:space="preserve">scen_lutte_vacance</t>
  </si>
  <si>
    <t xml:space="preserve">Diminution des logements vacants en 10 ans (en %)</t>
  </si>
  <si>
    <t xml:space="preserve">scen_lutte_secondaire</t>
  </si>
  <si>
    <t xml:space="preserve">Diminution des residences secondaires en 10 ans (en %)</t>
  </si>
  <si>
    <t xml:space="preserve">scen_conv_logsru</t>
  </si>
  <si>
    <t xml:space="preserve">Reconversion / Renouvellement</t>
  </si>
  <si>
    <t xml:space="preserve">scen_part_logsru</t>
  </si>
  <si>
    <t xml:space="preserve">Part des Logements Sociaux dans les Programmes (en %)</t>
  </si>
  <si>
    <t xml:space="preserve">scen_taux_desaffectation</t>
  </si>
  <si>
    <t xml:space="preserve">Taux de Desaffectation annuel des Logements (detruits)</t>
  </si>
  <si>
    <t xml:space="preserve">1,5 pour 10000</t>
  </si>
  <si>
    <t xml:space="preserve">scen_taux_renouvellement</t>
  </si>
  <si>
    <t xml:space="preserve">Taux de Logements en renouvellement en %</t>
  </si>
  <si>
    <t xml:space="preserve">Valeur de Object-Zan, de la Federation des SCoT</t>
  </si>
  <si>
    <t xml:space="preserve">Flag</t>
  </si>
  <si>
    <t xml:space="preserve">Python</t>
  </si>
  <si>
    <t xml:space="preserve">JavaScript</t>
  </si>
  <si>
    <t xml:space="preserve">06250</t>
  </si>
  <si>
    <t xml:space="preserve"># Test Calculs</t>
  </si>
  <si>
    <t xml:space="preserve">CALCUL_HELLO</t>
  </si>
  <si>
    <t xml:space="preserve">CALCULS</t>
  </si>
  <si>
    <t xml:space="preserve">Salut</t>
  </si>
  <si>
    <t xml:space="preserve">CALCUL_TEST</t>
  </si>
  <si>
    <t xml:space="preserve">Test</t>
  </si>
  <si>
    <t xml:space="preserve">CALCUL_TEST2</t>
  </si>
  <si>
    <t xml:space="preserve">CALCUL_TEST + 5</t>
  </si>
  <si>
    <t xml:space="preserve">Test2</t>
  </si>
  <si>
    <t xml:space="preserve">CALCUL_TEST3</t>
  </si>
  <si>
    <t xml:space="preserve">round0(CALCUL_TEST2 +2.5)</t>
  </si>
  <si>
    <t xml:space="preserve">Math.round(CALCUL_TEST2 +2.5)</t>
  </si>
  <si>
    <t xml:space="preserve">Test3</t>
  </si>
  <si>
    <t xml:space="preserve"># Evolution de la Population</t>
  </si>
  <si>
    <t xml:space="preserve"># 2008-2013 (INSEE)</t>
  </si>
  <si>
    <t xml:space="preserve">pop_2008</t>
  </si>
  <si>
    <t xml:space="preserve">Population historique 2008</t>
  </si>
  <si>
    <t xml:space="preserve">pop_2013</t>
  </si>
  <si>
    <t xml:space="preserve">Population historique 2013</t>
  </si>
  <si>
    <t xml:space="preserve">epop_0813</t>
  </si>
  <si>
    <t xml:space="preserve">Evolution Population historique 2008-2013</t>
  </si>
  <si>
    <t xml:space="preserve">pop_2013-pop_2008</t>
  </si>
  <si>
    <t xml:space="preserve">f_epop_0813</t>
  </si>
  <si>
    <t xml:space="preserve">f_diff (pop_2013 , pop_2008)</t>
  </si>
  <si>
    <t xml:space="preserve">txpop_0813</t>
  </si>
  <si>
    <t xml:space="preserve">Taux Annuel de l'Evolution Population historique 2008-2013</t>
  </si>
  <si>
    <t xml:space="preserve">f_etxpop_0813</t>
  </si>
  <si>
    <t xml:space="preserve">f_taux (txpop_0813, 3, suffix="%")</t>
  </si>
  <si>
    <t xml:space="preserve"># 2013-2018 (INSEE)</t>
  </si>
  <si>
    <t xml:space="preserve">pop_2018</t>
  </si>
  <si>
    <t xml:space="preserve">Population historique 2018</t>
  </si>
  <si>
    <t xml:space="preserve">epop_1318</t>
  </si>
  <si>
    <t xml:space="preserve">Evolution Population historique 2013-2008</t>
  </si>
  <si>
    <t xml:space="preserve">pop_2018-pop_2013</t>
  </si>
  <si>
    <t xml:space="preserve">f_epop_1318</t>
  </si>
  <si>
    <t xml:space="preserve">Evolution Population historique 2012-2018</t>
  </si>
  <si>
    <t xml:space="preserve">f_diff (pop_2018 , pop_2013)</t>
  </si>
  <si>
    <t xml:space="preserve">txpop_1318</t>
  </si>
  <si>
    <t xml:space="preserve">Taux Annuel de l'Evolution Population historique 2013-2018</t>
  </si>
  <si>
    <t xml:space="preserve">f_etxpop_1318</t>
  </si>
  <si>
    <t xml:space="preserve">f_taux (TXPOP_1318, 3, suffix="%")</t>
  </si>
  <si>
    <t xml:space="preserve"># 2018-2020 (Reprise Evolution Periode 13-18)</t>
  </si>
  <si>
    <t xml:space="preserve">pop_2020</t>
  </si>
  <si>
    <t xml:space="preserve">Population projectee 2020</t>
  </si>
  <si>
    <t xml:space="preserve">calc_after(2019, POP_LEGALE_2019, 2020, txpop_1318,0)</t>
  </si>
  <si>
    <t xml:space="preserve">calc_after(2018, pop_2018, 2020, txpop_1318,0)</t>
  </si>
  <si>
    <t xml:space="preserve">epop_1820</t>
  </si>
  <si>
    <t xml:space="preserve">Evolution Population projetee 2018-2020</t>
  </si>
  <si>
    <t xml:space="preserve">pop_2020 - pop_2018</t>
  </si>
  <si>
    <t xml:space="preserve">f_epop_1820</t>
  </si>
  <si>
    <t xml:space="preserve">f_diff (pop_2020 , pop_2018)</t>
  </si>
  <si>
    <t xml:space="preserve">txpop_1820</t>
  </si>
  <si>
    <t xml:space="preserve">Taux Annuel de l'Evolution Population projetee 2018-2020</t>
  </si>
  <si>
    <t xml:space="preserve">f_etxpop_1820</t>
  </si>
  <si>
    <t xml:space="preserve">f_taux (txpop_1318, 3, suffix="%")</t>
  </si>
  <si>
    <t xml:space="preserve"># 2020-2030 (Projections INSEE ou Scenario)</t>
  </si>
  <si>
    <t xml:space="preserve">txpop_2030</t>
  </si>
  <si>
    <t xml:space="preserve">Taux Annuel de l'Evolution Population projetee 2020-2030</t>
  </si>
  <si>
    <t xml:space="preserve">PROJ_DPT_TXPOP_2030 if (scen == "scen0") else scen_evol_pop</t>
  </si>
  <si>
    <t xml:space="preserve"> (scen == "scen0") ?  PROJ_DPT_TXPOP_2030 : scen_evol_pop</t>
  </si>
  <si>
    <t xml:space="preserve">pop_2030</t>
  </si>
  <si>
    <t xml:space="preserve">Population projectee 2030</t>
  </si>
  <si>
    <t xml:space="preserve">calc_after(2020, pop_2020, 2030, txpop_2030,0)</t>
  </si>
  <si>
    <t xml:space="preserve">epop_2030</t>
  </si>
  <si>
    <t xml:space="preserve">Evolution Population projetee 2020-2030</t>
  </si>
  <si>
    <t xml:space="preserve">pop_2030 - pop_2020</t>
  </si>
  <si>
    <t xml:space="preserve">f_epop_2030</t>
  </si>
  <si>
    <t xml:space="preserve">f_diff (pop_2030 , pop_2020)</t>
  </si>
  <si>
    <t xml:space="preserve">f_etxpop_2030</t>
  </si>
  <si>
    <t xml:space="preserve">f_taux (txpop_2030, 3, suffix="%")</t>
  </si>
  <si>
    <t xml:space="preserve"># 2030-2040 (Projections INSEE ou Scenario)</t>
  </si>
  <si>
    <t xml:space="preserve">txpop_3040</t>
  </si>
  <si>
    <t xml:space="preserve">Taux Annuel de l'Evolution Population projetee 2030-2040</t>
  </si>
  <si>
    <t xml:space="preserve">PROJ_DPT_TXPOP_3040 if (scen == "scen0") else scen_evol_pop</t>
  </si>
  <si>
    <t xml:space="preserve"> (scen == "scen0") ?  PROJ_DPT_TXPOP_3040 : scen_evol_pop</t>
  </si>
  <si>
    <t xml:space="preserve">pop_2040</t>
  </si>
  <si>
    <t xml:space="preserve">Population projectee 2040</t>
  </si>
  <si>
    <t xml:space="preserve">calc_after(2030, pop_2030, 2040, txpop_3040,0)</t>
  </si>
  <si>
    <t xml:space="preserve">epop_3040</t>
  </si>
  <si>
    <t xml:space="preserve">Evolution Population projetee 2030-2020</t>
  </si>
  <si>
    <t xml:space="preserve">pop_2040 - pop_2030</t>
  </si>
  <si>
    <t xml:space="preserve">f_epop_3040</t>
  </si>
  <si>
    <t xml:space="preserve">f_diff(pop_2040 , pop_2030)</t>
  </si>
  <si>
    <t xml:space="preserve">f_etxpop_3040</t>
  </si>
  <si>
    <t xml:space="preserve">Evolution Population projetee 2030-2040</t>
  </si>
  <si>
    <t xml:space="preserve">f_taux (txpop_3040, 3, suffix="%")</t>
  </si>
  <si>
    <t xml:space="preserve"># 2040-2050 (Projections INSEE ou Scenario)</t>
  </si>
  <si>
    <t xml:space="preserve">txpop_4050</t>
  </si>
  <si>
    <t xml:space="preserve">Taux Annuel de l'Evolution Population projetee 2040-2050</t>
  </si>
  <si>
    <t xml:space="preserve">PROJ_DPT_TXPOP_4050 if (scen == "scen0") else scen_evol_pop</t>
  </si>
  <si>
    <t xml:space="preserve"> (scen == "scen0") ?  PROJ_DPT_TXPOP_4050 : scen_evol_pop</t>
  </si>
  <si>
    <t xml:space="preserve">pop_2050</t>
  </si>
  <si>
    <t xml:space="preserve">Population projectee 2050</t>
  </si>
  <si>
    <t xml:space="preserve">calc_after(2040, pop_2040, 2050, txpop_4050,0)</t>
  </si>
  <si>
    <t xml:space="preserve">epop_4050</t>
  </si>
  <si>
    <t xml:space="preserve">Evolution Population projetee 2040-2050</t>
  </si>
  <si>
    <t xml:space="preserve">pop_2050 - pop_2040</t>
  </si>
  <si>
    <t xml:space="preserve">f_epop_4050</t>
  </si>
  <si>
    <t xml:space="preserve">f_diff (pop_2050 , pop_2040)</t>
  </si>
  <si>
    <t xml:space="preserve">f_etxpop_4050</t>
  </si>
  <si>
    <t xml:space="preserve">f_taux (txpop_4050, 3, suffix="%")</t>
  </si>
  <si>
    <t xml:space="preserve"># Ligne Population Hors Menages</t>
  </si>
  <si>
    <t xml:space="preserve">hmen_2008</t>
  </si>
  <si>
    <t xml:space="preserve">txhmen_2008</t>
  </si>
  <si>
    <t xml:space="preserve">roundNumber(hmen_2008 / pop_2008,5)</t>
  </si>
  <si>
    <t xml:space="preserve">hmen_2013</t>
  </si>
  <si>
    <t xml:space="preserve">txhmen_2013</t>
  </si>
  <si>
    <t xml:space="preserve">Taux de Population Hors Ménages en 2013</t>
  </si>
  <si>
    <t xml:space="preserve">hmen_2013 / pop_2013</t>
  </si>
  <si>
    <t xml:space="preserve">ehmen_0813</t>
  </si>
  <si>
    <t xml:space="preserve">Evolution Hors Ménages 2008-2013</t>
  </si>
  <si>
    <t xml:space="preserve">hmen_2013 -hmen_2008</t>
  </si>
  <si>
    <t xml:space="preserve">f_ehmen_0813</t>
  </si>
  <si>
    <t xml:space="preserve">f_diff (hmen_2013 , hmen_2008)</t>
  </si>
  <si>
    <t xml:space="preserve">hmen_2018</t>
  </si>
  <si>
    <t xml:space="preserve">Evolution Hors Ménages 2013-2018</t>
  </si>
  <si>
    <t xml:space="preserve">txhmen_2018</t>
  </si>
  <si>
    <t xml:space="preserve">Taux de Population Hors Ménages en 2018</t>
  </si>
  <si>
    <t xml:space="preserve">ehmen_1318</t>
  </si>
  <si>
    <t xml:space="preserve">hmen_2018 - hmen_2013</t>
  </si>
  <si>
    <t xml:space="preserve">f_ehmen_1318</t>
  </si>
  <si>
    <t xml:space="preserve">f_diff (hmen_2018 , hmen_2013)</t>
  </si>
  <si>
    <t xml:space="preserve">hmen_2020</t>
  </si>
  <si>
    <t xml:space="preserve">Population Hors Ménages en 2020</t>
  </si>
  <si>
    <t xml:space="preserve">calc_after(2018, hmen_2018, 2020, txhmen_2018,0)</t>
  </si>
  <si>
    <t xml:space="preserve">txhmen_2020</t>
  </si>
  <si>
    <t xml:space="preserve">Taux de Population Hors Ménages en 2020</t>
  </si>
  <si>
    <t xml:space="preserve">roundNumber(hmen_2020 / pop_2020,5)</t>
  </si>
  <si>
    <t xml:space="preserve">ehmen_1820</t>
  </si>
  <si>
    <t xml:space="preserve">Evolution Hors Ménages 2018-2020</t>
  </si>
  <si>
    <t xml:space="preserve">hmen_2020 - hmen_2018</t>
  </si>
  <si>
    <t xml:space="preserve">f_ehmen_1820</t>
  </si>
  <si>
    <t xml:space="preserve">f_diff (hmen_2020 , hmen_2018)</t>
  </si>
  <si>
    <t xml:space="preserve">hmen_2030</t>
  </si>
  <si>
    <t xml:space="preserve">Population Hors Ménages en 2030</t>
  </si>
  <si>
    <t xml:space="preserve">calc_after(2020, hmen_2020, 2030, PROJ_DPT_TXPOP_2030,0)</t>
  </si>
  <si>
    <t xml:space="preserve">txhmen_2030</t>
  </si>
  <si>
    <t xml:space="preserve">Taux de Population Hors Ménages en 2030</t>
  </si>
  <si>
    <t xml:space="preserve">roundNumber(hmen_2030 / pop_2030,5)</t>
  </si>
  <si>
    <t xml:space="preserve">ehmen_2030</t>
  </si>
  <si>
    <t xml:space="preserve">Evolution Hors Ménages 2020-2030</t>
  </si>
  <si>
    <t xml:space="preserve">hmen_2030 - hmen_2020</t>
  </si>
  <si>
    <t xml:space="preserve">f_ehmen_2030</t>
  </si>
  <si>
    <t xml:space="preserve">f_diff (hmen_2030 , hmen_2020)</t>
  </si>
  <si>
    <t xml:space="preserve">hmen_2040</t>
  </si>
  <si>
    <t xml:space="preserve">Population Hors Ménages en 2040</t>
  </si>
  <si>
    <t xml:space="preserve">calc_after(2030, hmen_2030, 2040, PROJ_DPT_TXPOP_3040)</t>
  </si>
  <si>
    <t xml:space="preserve">txhmen_2040</t>
  </si>
  <si>
    <t xml:space="preserve">Taux de Population Hors Ménages en 2040</t>
  </si>
  <si>
    <t xml:space="preserve">roundNumber(hmen_2040 / pop_2040,5)</t>
  </si>
  <si>
    <t xml:space="preserve">ehmen_3040</t>
  </si>
  <si>
    <t xml:space="preserve">Evolution Hors Ménages 2030-2040</t>
  </si>
  <si>
    <t xml:space="preserve">hmen_2040 - hmen_2030</t>
  </si>
  <si>
    <t xml:space="preserve">f_ehmen_3040</t>
  </si>
  <si>
    <t xml:space="preserve">f_diff (hmen_2040 , hmen_2030)</t>
  </si>
  <si>
    <t xml:space="preserve">hmen_2050</t>
  </si>
  <si>
    <t xml:space="preserve">Population Hors Ménages en 2050</t>
  </si>
  <si>
    <t xml:space="preserve">calc_after(2040, hmen_2040, 2050, PROJ_DPT_TXPOP_4050)</t>
  </si>
  <si>
    <t xml:space="preserve">txhmen_2050</t>
  </si>
  <si>
    <t xml:space="preserve">Taux de Population Hors Ménages en 2050</t>
  </si>
  <si>
    <t xml:space="preserve">roundNumber(hmen_2050 / pop_2050,5)</t>
  </si>
  <si>
    <t xml:space="preserve">ehmen_4050</t>
  </si>
  <si>
    <t xml:space="preserve">Evolution Hors Ménages 2040-2050</t>
  </si>
  <si>
    <t xml:space="preserve">hmen_2050 - hmen_2040</t>
  </si>
  <si>
    <t xml:space="preserve">f_ehmen_4050</t>
  </si>
  <si>
    <t xml:space="preserve">f_diff (hmen_2050 , hmen_2040)</t>
  </si>
  <si>
    <t xml:space="preserve"># Ligne Population Des Menages</t>
  </si>
  <si>
    <t xml:space="preserve">pmen_2008</t>
  </si>
  <si>
    <t xml:space="preserve">Population Des Ménages en 2008</t>
  </si>
  <si>
    <t xml:space="preserve">men_2008</t>
  </si>
  <si>
    <t xml:space="preserve">Ménages en 2008</t>
  </si>
  <si>
    <t xml:space="preserve">tmen_2008</t>
  </si>
  <si>
    <t xml:space="preserve">Taille Des Ménages en 2008</t>
  </si>
  <si>
    <t xml:space="preserve">roundNumber(pmen_2008 / men_2008,5)</t>
  </si>
  <si>
    <t xml:space="preserve">Taux de Population Hors Ménages en 2008</t>
  </si>
  <si>
    <t xml:space="preserve">roundNumber(hmen_2008 / C08_PMEN,5)</t>
  </si>
  <si>
    <t xml:space="preserve">hmen_2008 / C08_PMEN</t>
  </si>
  <si>
    <t xml:space="preserve">f_tmen_2008</t>
  </si>
  <si>
    <t xml:space="preserve">f_round(tmen_2008, 2)</t>
  </si>
  <si>
    <t xml:space="preserve">f_txhmen_2008</t>
  </si>
  <si>
    <t xml:space="preserve">f_taux( txhmen_2008 * 100, 1 , "%", "")</t>
  </si>
  <si>
    <t xml:space="preserve">pmen_2013</t>
  </si>
  <si>
    <t xml:space="preserve">Population Des Ménages en 2013</t>
  </si>
  <si>
    <t xml:space="preserve">men_2013</t>
  </si>
  <si>
    <t xml:space="preserve">Ménages en 2013</t>
  </si>
  <si>
    <t xml:space="preserve">tmen_2013</t>
  </si>
  <si>
    <t xml:space="preserve">Taille Des Ménages en 2013</t>
  </si>
  <si>
    <t xml:space="preserve">roundNumber(pmen_2013 / men_2013,5)</t>
  </si>
  <si>
    <t xml:space="preserve">roundNumber(hmen_2013 / C13_PMEN,5)</t>
  </si>
  <si>
    <t xml:space="preserve">txtmen_0813</t>
  </si>
  <si>
    <t xml:space="preserve">Taux Evolution de la Taille Des Ménages 2008-2013</t>
  </si>
  <si>
    <t xml:space="preserve">calc_taux(2013, tmen_2013, 2008, tmen_2008, 3)</t>
  </si>
  <si>
    <t xml:space="preserve">epmen_0813</t>
  </si>
  <si>
    <t xml:space="preserve">Evolution Population 2008-2013</t>
  </si>
  <si>
    <t xml:space="preserve">pmen_2013 - pmen_2008</t>
  </si>
  <si>
    <t xml:space="preserve">f_epmen_0813</t>
  </si>
  <si>
    <t xml:space="preserve">f_diff (pmen_2013 , pmen_2008)</t>
  </si>
  <si>
    <t xml:space="preserve">f_tmen_2013</t>
  </si>
  <si>
    <t xml:space="preserve">f_round(tmen_2013, 2)</t>
  </si>
  <si>
    <t xml:space="preserve">f_txhmen_2013</t>
  </si>
  <si>
    <t xml:space="preserve">f_taux( txhmen_2013 * 100, 1 , "%", "")</t>
  </si>
  <si>
    <t xml:space="preserve">f_txtmen_0813</t>
  </si>
  <si>
    <t xml:space="preserve">f_val(txtmen_0813, "+" ,"%")</t>
  </si>
  <si>
    <t xml:space="preserve">pmen_2018</t>
  </si>
  <si>
    <t xml:space="preserve">Population Des Ménages en 2018</t>
  </si>
  <si>
    <t xml:space="preserve">men_2018</t>
  </si>
  <si>
    <t xml:space="preserve">Ménages en 2018</t>
  </si>
  <si>
    <t xml:space="preserve">tmen_2018</t>
  </si>
  <si>
    <t xml:space="preserve">Taille Des Ménages en 2018</t>
  </si>
  <si>
    <t xml:space="preserve">roundNumber(pmen_2018 / men_2018,5)</t>
  </si>
  <si>
    <t xml:space="preserve">roundNumber(hmen_2018 / P18_POP,5)</t>
  </si>
  <si>
    <t xml:space="preserve">txtmen_1318</t>
  </si>
  <si>
    <t xml:space="preserve">Taux Evolution de la Taille Des Ménages 2008-2018</t>
  </si>
  <si>
    <t xml:space="preserve">calc_taux(2018, tmen_2018, 2013, tmen_2013, 3)</t>
  </si>
  <si>
    <t xml:space="preserve">epmen_1318</t>
  </si>
  <si>
    <t xml:space="preserve">Evolution Population 2013-2018</t>
  </si>
  <si>
    <t xml:space="preserve">pmen_2018 - pmen_2013</t>
  </si>
  <si>
    <t xml:space="preserve">f_epmen_1318</t>
  </si>
  <si>
    <t xml:space="preserve">f_diff (pmen_2018 , pmen_2013)</t>
  </si>
  <si>
    <t xml:space="preserve">f_tmen_2018</t>
  </si>
  <si>
    <t xml:space="preserve">f_round(tmen_2018, 2)</t>
  </si>
  <si>
    <t xml:space="preserve">f_txhmen_2018</t>
  </si>
  <si>
    <t xml:space="preserve">f_taux( txhmen_2018 * 100, 1 , "%", "")</t>
  </si>
  <si>
    <t xml:space="preserve">f_txtmen_1318</t>
  </si>
  <si>
    <t xml:space="preserve">Taux Evolution de la Taille Des Ménages 2013-2018</t>
  </si>
  <si>
    <t xml:space="preserve">f_val(txtmen_1318, "+" ,"%")</t>
  </si>
  <si>
    <t xml:space="preserve"># 2020</t>
  </si>
  <si>
    <t xml:space="preserve">txtmen_1820</t>
  </si>
  <si>
    <t xml:space="preserve">Taux Evolution de la Taille Des Ménages 2018-2020</t>
  </si>
  <si>
    <t xml:space="preserve">Hypothese :  Meme taux qu'entre 2013 et 2018</t>
  </si>
  <si>
    <t xml:space="preserve">pmen_2020</t>
  </si>
  <si>
    <t xml:space="preserve">Population Des Ménages en 2020</t>
  </si>
  <si>
    <t xml:space="preserve">pop_2020 - hmen_2020</t>
  </si>
  <si>
    <t xml:space="preserve">tmen_2020</t>
  </si>
  <si>
    <t xml:space="preserve">Taille Des Ménages en 2020</t>
  </si>
  <si>
    <t xml:space="preserve">calc_after(2018, tmen_2018, 2020 , txtmen_1820,3)</t>
  </si>
  <si>
    <t xml:space="preserve">men_2020</t>
  </si>
  <si>
    <t xml:space="preserve">Ménages en 2020</t>
  </si>
  <si>
    <t xml:space="preserve">roundNumber(pmen_2020/tmen_2020,0)</t>
  </si>
  <si>
    <t xml:space="preserve">f_tmen_2020</t>
  </si>
  <si>
    <t xml:space="preserve">f_round(tmen_2020,2)</t>
  </si>
  <si>
    <t xml:space="preserve">f_txhmen_2020</t>
  </si>
  <si>
    <t xml:space="preserve">f_taux( txhmen_2020 * 100, 1 , "%", "")</t>
  </si>
  <si>
    <t xml:space="preserve">f_txtmen_1820</t>
  </si>
  <si>
    <t xml:space="preserve">f_val(txtmen_1820, "+" ,"%")</t>
  </si>
  <si>
    <t xml:space="preserve"># 2030</t>
  </si>
  <si>
    <t xml:space="preserve">txtmen_2030</t>
  </si>
  <si>
    <t xml:space="preserve">Taux Evolution de la Taille Des Ménages 2020-2030</t>
  </si>
  <si>
    <t xml:space="preserve">tmen_2030</t>
  </si>
  <si>
    <t xml:space="preserve">Taille Des Ménages en 2030</t>
  </si>
  <si>
    <t xml:space="preserve">calc_after(2020, tmen_2020, 2030 , txtmen_2030,3)</t>
  </si>
  <si>
    <t xml:space="preserve">pmen_2030</t>
  </si>
  <si>
    <t xml:space="preserve">Population Des Ménages en 2030</t>
  </si>
  <si>
    <t xml:space="preserve">pop_2030 - hmen_2030</t>
  </si>
  <si>
    <t xml:space="preserve">men_2030</t>
  </si>
  <si>
    <t xml:space="preserve">Ménages en 2030</t>
  </si>
  <si>
    <t xml:space="preserve">roundNumber(pmen_2030/tmen_2030,0)</t>
  </si>
  <si>
    <t xml:space="preserve">f_tmen_2030</t>
  </si>
  <si>
    <t xml:space="preserve">f_round(tmen_2030,2)</t>
  </si>
  <si>
    <t xml:space="preserve">f_txhmen_2030</t>
  </si>
  <si>
    <t xml:space="preserve">f_taux( txhmen_2030 * 100, 1 , "%", "")</t>
  </si>
  <si>
    <t xml:space="preserve">f_txtmen_2030</t>
  </si>
  <si>
    <t xml:space="preserve">f_val(txtmen_2030, "+" ,"%")</t>
  </si>
  <si>
    <t xml:space="preserve"># 2040</t>
  </si>
  <si>
    <t xml:space="preserve">txtmen_3040</t>
  </si>
  <si>
    <t xml:space="preserve">Taux Evolution de la Taille Des Ménages 2030-2040</t>
  </si>
  <si>
    <t xml:space="preserve">tmen_2040</t>
  </si>
  <si>
    <t xml:space="preserve">Taille Des Ménages en 2040</t>
  </si>
  <si>
    <t xml:space="preserve">calc_after(2030, tmen_2030, 2040 , txtmen_3040,3)</t>
  </si>
  <si>
    <t xml:space="preserve">pmen_2040</t>
  </si>
  <si>
    <t xml:space="preserve">Population Des Ménages en 2040</t>
  </si>
  <si>
    <t xml:space="preserve">pop_2040 - hmen_2040</t>
  </si>
  <si>
    <t xml:space="preserve">men_2040</t>
  </si>
  <si>
    <t xml:space="preserve">Ménages en 2040</t>
  </si>
  <si>
    <t xml:space="preserve">roundNumber(pmen_2040/tmen_2040,0)</t>
  </si>
  <si>
    <t xml:space="preserve">f_tmen_2040</t>
  </si>
  <si>
    <t xml:space="preserve">f_round(tmen_2040,2)</t>
  </si>
  <si>
    <t xml:space="preserve">f_txhmen_2040</t>
  </si>
  <si>
    <t xml:space="preserve">f_taux( txhmen_2040 * 100, 1 , "%", "")</t>
  </si>
  <si>
    <t xml:space="preserve">f_txtmen_3040</t>
  </si>
  <si>
    <t xml:space="preserve">f_val(txtmen_3040, "+" ,"%")</t>
  </si>
  <si>
    <t xml:space="preserve"># 2050</t>
  </si>
  <si>
    <t xml:space="preserve">txtmen_4050</t>
  </si>
  <si>
    <t xml:space="preserve">Taux Evolution de la Taille Des Ménages 2040-2050</t>
  </si>
  <si>
    <t xml:space="preserve">tmen_2050</t>
  </si>
  <si>
    <t xml:space="preserve">Taille Des Ménages en 2050</t>
  </si>
  <si>
    <t xml:space="preserve">calc_after(2040, tmen_2040, 2050 , txtmen_4050,3)</t>
  </si>
  <si>
    <t xml:space="preserve">pmen_2050</t>
  </si>
  <si>
    <t xml:space="preserve">Population Des Ménages en 2050</t>
  </si>
  <si>
    <t xml:space="preserve">pop_2050 - hmen_2050</t>
  </si>
  <si>
    <t xml:space="preserve">men_2050</t>
  </si>
  <si>
    <t xml:space="preserve">Ménages en 2050</t>
  </si>
  <si>
    <t xml:space="preserve">roundNumber(pmen_2050/tmen_2050,0)</t>
  </si>
  <si>
    <t xml:space="preserve">f_tmen_2050</t>
  </si>
  <si>
    <t xml:space="preserve">f_round(tmen_2050,2)</t>
  </si>
  <si>
    <t xml:space="preserve">f_txhmen_2050</t>
  </si>
  <si>
    <t xml:space="preserve">f_taux( txhmen_2050 * 100, 1 , "%", "")</t>
  </si>
  <si>
    <t xml:space="preserve">f_txtmen_4050</t>
  </si>
  <si>
    <t xml:space="preserve">f_val(txtmen_4050, "+" ,"%")</t>
  </si>
  <si>
    <t xml:space="preserve">tmen_0818</t>
  </si>
  <si>
    <t xml:space="preserve">tmen_2018 - tmen_2008</t>
  </si>
  <si>
    <t xml:space="preserve"># Logements</t>
  </si>
  <si>
    <t xml:space="preserve"># Historique 2008-2018</t>
  </si>
  <si>
    <t xml:space="preserve">rp_2008</t>
  </si>
  <si>
    <t xml:space="preserve">Residences Principales en 2008</t>
  </si>
  <si>
    <t xml:space="preserve">rp_2013</t>
  </si>
  <si>
    <t xml:space="preserve">Residences Principales en 2013</t>
  </si>
  <si>
    <t xml:space="preserve">rp_2018</t>
  </si>
  <si>
    <t xml:space="preserve">Residences Principales en 2018</t>
  </si>
  <si>
    <t xml:space="preserve">rs_2008</t>
  </si>
  <si>
    <t xml:space="preserve">Residences Secondaires en 2008</t>
  </si>
  <si>
    <t xml:space="preserve">rs_2013</t>
  </si>
  <si>
    <t xml:space="preserve">Residences Secondaires en 2013</t>
  </si>
  <si>
    <t xml:space="preserve">rs_2018</t>
  </si>
  <si>
    <t xml:space="preserve">Residences Secondaires en 2018</t>
  </si>
  <si>
    <t xml:space="preserve">rv_2008</t>
  </si>
  <si>
    <t xml:space="preserve">Residences Vacantes en 2008</t>
  </si>
  <si>
    <t xml:space="preserve">rv_2013</t>
  </si>
  <si>
    <t xml:space="preserve">Residences Vacantes en 2013</t>
  </si>
  <si>
    <t xml:space="preserve">rv_2018</t>
  </si>
  <si>
    <t xml:space="preserve">Residences Vacantes en 2018</t>
  </si>
  <si>
    <t xml:space="preserve">rsv_2008</t>
  </si>
  <si>
    <t xml:space="preserve">Residences Secondaires et Vacantes en 2008</t>
  </si>
  <si>
    <t xml:space="preserve">rs_2008  + rv_2008</t>
  </si>
  <si>
    <t xml:space="preserve">rsv_2013</t>
  </si>
  <si>
    <t xml:space="preserve">Residences Secondaires et Vacantes en 2018</t>
  </si>
  <si>
    <t xml:space="preserve">rs_2013  + rv_2013</t>
  </si>
  <si>
    <t xml:space="preserve">rsv_2018</t>
  </si>
  <si>
    <t xml:space="preserve">rs_2018  + rv_2018</t>
  </si>
  <si>
    <t xml:space="preserve">log_2008</t>
  </si>
  <si>
    <t xml:space="preserve">Total Logements en 2008</t>
  </si>
  <si>
    <t xml:space="preserve">rsv_2008 + rp_2008</t>
  </si>
  <si>
    <t xml:space="preserve">log_2013</t>
  </si>
  <si>
    <t xml:space="preserve">Total Logements en 2013</t>
  </si>
  <si>
    <t xml:space="preserve">rsv_2013 + rp_2013</t>
  </si>
  <si>
    <t xml:space="preserve">log_2018</t>
  </si>
  <si>
    <t xml:space="preserve">Total Logements en 2018</t>
  </si>
  <si>
    <t xml:space="preserve">rsv_2018 + rp_2018</t>
  </si>
  <si>
    <t xml:space="preserve">evol_log_vac_0818</t>
  </si>
  <si>
    <t xml:space="preserve">Evolution Logements Vacants 2008-2018</t>
  </si>
  <si>
    <t xml:space="preserve">((rv_2018 - rv_2008) / rv_2008) *100</t>
  </si>
  <si>
    <t xml:space="preserve">evol_res_sec_0818</t>
  </si>
  <si>
    <t xml:space="preserve">Evolution Residences Secondaires 2008-2018</t>
  </si>
  <si>
    <t xml:space="preserve">((rs_2018 - rs_2008) / rs_2008) *100</t>
  </si>
  <si>
    <t xml:space="preserve"># Projections 2020</t>
  </si>
  <si>
    <t xml:space="preserve">rp_2020</t>
  </si>
  <si>
    <t xml:space="preserve">Residences Principales en 2020</t>
  </si>
  <si>
    <t xml:space="preserve">txrv_2020</t>
  </si>
  <si>
    <t xml:space="preserve">Taux de Residences Vacantes en 2020</t>
  </si>
  <si>
    <t xml:space="preserve">rv_2018 / log_2018</t>
  </si>
  <si>
    <t xml:space="preserve">Meme taux qu'em 2018</t>
  </si>
  <si>
    <t xml:space="preserve">txrs_2020</t>
  </si>
  <si>
    <t xml:space="preserve">Taux de Residences Secondaires en 2020</t>
  </si>
  <si>
    <t xml:space="preserve">rs_2018 / log_2018</t>
  </si>
  <si>
    <t xml:space="preserve">txrp_2020</t>
  </si>
  <si>
    <t xml:space="preserve">Taux de Residences Principales en 2020</t>
  </si>
  <si>
    <t xml:space="preserve">rp_2018 / log_2018</t>
  </si>
  <si>
    <t xml:space="preserve">rs_2020</t>
  </si>
  <si>
    <t xml:space="preserve">Residences Secondaires en 2020</t>
  </si>
  <si>
    <t xml:space="preserve">roundNumber(rp_2020 / txrp_2020 * txrs_2020)</t>
  </si>
  <si>
    <t xml:space="preserve">rv_2020</t>
  </si>
  <si>
    <t xml:space="preserve">Residences Vacantes en 2020</t>
  </si>
  <si>
    <t xml:space="preserve">roundNumber(rp_2020 / txrp_2020 * txrv_2020)</t>
  </si>
  <si>
    <t xml:space="preserve">log_2020</t>
  </si>
  <si>
    <t xml:space="preserve">Total Logements en 2020</t>
  </si>
  <si>
    <t xml:space="preserve">roundNumber(rv_2020 + rp_2020  +  rs_2020)</t>
  </si>
  <si>
    <t xml:space="preserve">f_rp_2020</t>
  </si>
  <si>
    <t xml:space="preserve">f_percent(rp_2020 , log_2020 , rounding=0, suffix = "%", format = "1")</t>
  </si>
  <si>
    <t xml:space="preserve">f_rs_2020</t>
  </si>
  <si>
    <t xml:space="preserve">f_percent(rs_2020 , log_2020 , rounding=0, suffix = "%", format = "1")</t>
  </si>
  <si>
    <t xml:space="preserve">f_rv_2020</t>
  </si>
  <si>
    <t xml:space="preserve">f_percent(rv_2020 , log_2020 , rounding=0, suffix = "%", format = "1")</t>
  </si>
  <si>
    <t xml:space="preserve">f_rp_1820</t>
  </si>
  <si>
    <t xml:space="preserve">Evolution des Residences Principales entre 2018 et 2020</t>
  </si>
  <si>
    <t xml:space="preserve">f_diff(rp_2020 , rp_2018)</t>
  </si>
  <si>
    <t xml:space="preserve"># Projections 2030</t>
  </si>
  <si>
    <t xml:space="preserve">rp_2030</t>
  </si>
  <si>
    <t xml:space="preserve">Residences Principales en 2030</t>
  </si>
  <si>
    <t xml:space="preserve">txrv_2030</t>
  </si>
  <si>
    <t xml:space="preserve">Taux de Residences Vacantes en 2030</t>
  </si>
  <si>
    <t xml:space="preserve">(rv_2020 / log_2020) - (scen_lutte_vacance/100)</t>
  </si>
  <si>
    <t xml:space="preserve">txrs_2030</t>
  </si>
  <si>
    <t xml:space="preserve">Taux de Residences Secondaires en 2030</t>
  </si>
  <si>
    <t xml:space="preserve">(rs_2020 / log_2020) - (scen_lutte_secondaire/100)</t>
  </si>
  <si>
    <t xml:space="preserve">txrp_2030</t>
  </si>
  <si>
    <t xml:space="preserve">Taux de Residences Principales en 2030</t>
  </si>
  <si>
    <t xml:space="preserve">1 - txrs_2030 - txrv_2030</t>
  </si>
  <si>
    <t xml:space="preserve">rs_2030</t>
  </si>
  <si>
    <t xml:space="preserve">Residences Secondaires en 2030</t>
  </si>
  <si>
    <t xml:space="preserve">roundNumber(rp_2030 / txrp_2030 * txrs_2030)</t>
  </si>
  <si>
    <t xml:space="preserve">rv_2030</t>
  </si>
  <si>
    <t xml:space="preserve">Residences Vacantes en 2030</t>
  </si>
  <si>
    <t xml:space="preserve">roundNumber(rp_2030 / txrp_2030 * txrv_2030)</t>
  </si>
  <si>
    <t xml:space="preserve">log_2030</t>
  </si>
  <si>
    <t xml:space="preserve">Total Logements en 2030</t>
  </si>
  <si>
    <t xml:space="preserve">roundNumber(rv_2030 + rp_2030  +  rs_2030)</t>
  </si>
  <si>
    <t xml:space="preserve">f_rp_2030</t>
  </si>
  <si>
    <t xml:space="preserve">f_percent(rp_2030 , log_2030 , rounding=0, suffix = "%", format = "1")</t>
  </si>
  <si>
    <t xml:space="preserve">f_rs_2030</t>
  </si>
  <si>
    <t xml:space="preserve">f_percent(rs_2030 , log_2030 , rounding=0, suffix = "%", format = "1")</t>
  </si>
  <si>
    <t xml:space="preserve">f_rv_2030</t>
  </si>
  <si>
    <t xml:space="preserve">f_percent(rv_2030 , log_2030 , rounding=0, suffix = "%", format = "1")</t>
  </si>
  <si>
    <t xml:space="preserve"># Evolution 2020-2030</t>
  </si>
  <si>
    <t xml:space="preserve">erp_2030</t>
  </si>
  <si>
    <t xml:space="preserve">Evolution des Residences Principales entre 2020 et 2030</t>
  </si>
  <si>
    <t xml:space="preserve">rp_2030 - rp_2020</t>
  </si>
  <si>
    <t xml:space="preserve">ers_2030</t>
  </si>
  <si>
    <t xml:space="preserve">Evolution des Residences Secondaires entre 2020 et 2030</t>
  </si>
  <si>
    <t xml:space="preserve">rs_2030 - rs_2020</t>
  </si>
  <si>
    <t xml:space="preserve">erv_2030</t>
  </si>
  <si>
    <t xml:space="preserve">Evolution des Residences Vacantes entre 2020 et 2030</t>
  </si>
  <si>
    <t xml:space="preserve">rv_2030 - rv_2020</t>
  </si>
  <si>
    <t xml:space="preserve">rped_2030</t>
  </si>
  <si>
    <t xml:space="preserve">Evolution des Residences Principales entre 2020 et 2030, liee a la croissance demographique</t>
  </si>
  <si>
    <t xml:space="preserve">roundNumber((pop_2030 - pop_2020)/tmen_2020,0)</t>
  </si>
  <si>
    <t xml:space="preserve">rptm_2030</t>
  </si>
  <si>
    <t xml:space="preserve">Evolution des Residences Principales entre 2020 et 2030, liee a la diminution de la taille des ménages</t>
  </si>
  <si>
    <t xml:space="preserve">erp_2030 - rped_2030</t>
  </si>
  <si>
    <t xml:space="preserve">f_erp_2030</t>
  </si>
  <si>
    <t xml:space="preserve">f_val(erp_2030)</t>
  </si>
  <si>
    <t xml:space="preserve">f_rped_2030</t>
  </si>
  <si>
    <t xml:space="preserve">f_val(rped_2030)</t>
  </si>
  <si>
    <t xml:space="preserve">f_rptm_2030</t>
  </si>
  <si>
    <t xml:space="preserve">f_val(rptm_2030)</t>
  </si>
  <si>
    <t xml:space="preserve"># Projections 2040</t>
  </si>
  <si>
    <t xml:space="preserve">rp_2040</t>
  </si>
  <si>
    <t xml:space="preserve">Residences Principales en 2040</t>
  </si>
  <si>
    <t xml:space="preserve">txrv_2040</t>
  </si>
  <si>
    <t xml:space="preserve">Taux de Residences Vacantes en 2040</t>
  </si>
  <si>
    <t xml:space="preserve">(rv_2030 / log_2030) - (scen_lutte_vacance/100)</t>
  </si>
  <si>
    <t xml:space="preserve">txrs_2040</t>
  </si>
  <si>
    <t xml:space="preserve">Taux de Residences Secondaires en 2040</t>
  </si>
  <si>
    <t xml:space="preserve">(rs_2030 / log_2030) - (scen_lutte_secondaire/100)</t>
  </si>
  <si>
    <t xml:space="preserve">txrp_2040</t>
  </si>
  <si>
    <t xml:space="preserve">Taux de Residences Principales en 2040</t>
  </si>
  <si>
    <t xml:space="preserve">1 - txrs_2040 - txrv_2040</t>
  </si>
  <si>
    <t xml:space="preserve">rs_2040</t>
  </si>
  <si>
    <t xml:space="preserve">Residences Secondaires en 2040</t>
  </si>
  <si>
    <t xml:space="preserve">roundNumber(rp_2040 / txrp_2040 * txrs_2040)</t>
  </si>
  <si>
    <t xml:space="preserve">rv_2040</t>
  </si>
  <si>
    <t xml:space="preserve">Residences Vacantes en 2040</t>
  </si>
  <si>
    <t xml:space="preserve">roundNumber(rp_2040 / txrp_2040 * txrv_2040)</t>
  </si>
  <si>
    <t xml:space="preserve">log_2040</t>
  </si>
  <si>
    <t xml:space="preserve">Total Logements en 2040</t>
  </si>
  <si>
    <t xml:space="preserve">roundNumber(rv_2040 + rp_2040  +  rs_2040)</t>
  </si>
  <si>
    <t xml:space="preserve">f_rp_2040</t>
  </si>
  <si>
    <t xml:space="preserve">f_percent(rp_2040 , log_2040 , rounding=0, suffix = "%", format = "1")</t>
  </si>
  <si>
    <t xml:space="preserve">f_rs_2040</t>
  </si>
  <si>
    <t xml:space="preserve">f_percent(rs_2040 , log_2040 , rounding=0, suffix = "%", format = "1")</t>
  </si>
  <si>
    <t xml:space="preserve">f_rv_2040</t>
  </si>
  <si>
    <t xml:space="preserve">f_percent(rv_2040 , log_2040 , rounding=0, suffix = "%", format = "1")</t>
  </si>
  <si>
    <t xml:space="preserve"># Evolution 2030-2040</t>
  </si>
  <si>
    <t xml:space="preserve">erp_3040</t>
  </si>
  <si>
    <t xml:space="preserve">Evolution des Residences Principales entre 2030 et 2040</t>
  </si>
  <si>
    <t xml:space="preserve">rp_2040 - rp_2030</t>
  </si>
  <si>
    <t xml:space="preserve">ers_3040</t>
  </si>
  <si>
    <t xml:space="preserve">Evolution des Residences Secondaires entre 2030 et 2040</t>
  </si>
  <si>
    <t xml:space="preserve">rs_2040 - rs_2030</t>
  </si>
  <si>
    <t xml:space="preserve">erv_3040</t>
  </si>
  <si>
    <t xml:space="preserve">Evolution des Residences Vacantes entre 2030 et 2040</t>
  </si>
  <si>
    <t xml:space="preserve">rv_2040 - rv_2030</t>
  </si>
  <si>
    <t xml:space="preserve">rped_3040</t>
  </si>
  <si>
    <t xml:space="preserve">Evolution des Residences Principales entre 2030 et 2040, liee a la croissance demographique</t>
  </si>
  <si>
    <t xml:space="preserve">roundNumber((pop_2040 - pop_2030)/tmen_2030,0)</t>
  </si>
  <si>
    <t xml:space="preserve">rptm_3040</t>
  </si>
  <si>
    <t xml:space="preserve">Evolution des Residences Principales entre 2030 et 2040, liee a la diminution de la taille des ménages</t>
  </si>
  <si>
    <t xml:space="preserve">erp_3040 - rped_3040</t>
  </si>
  <si>
    <t xml:space="preserve">f_erp_3040</t>
  </si>
  <si>
    <t xml:space="preserve">f_val(erp_3040)</t>
  </si>
  <si>
    <t xml:space="preserve">f_rped_3040</t>
  </si>
  <si>
    <t xml:space="preserve">f_val(rped_3040)</t>
  </si>
  <si>
    <t xml:space="preserve">f_rptm_3040</t>
  </si>
  <si>
    <t xml:space="preserve">f_val(rptm_3040)</t>
  </si>
  <si>
    <t xml:space="preserve"># Projections 2050</t>
  </si>
  <si>
    <t xml:space="preserve">rp_2050</t>
  </si>
  <si>
    <t xml:space="preserve">Residences Principales en 2050</t>
  </si>
  <si>
    <t xml:space="preserve">txrv_2050</t>
  </si>
  <si>
    <t xml:space="preserve">Taux de Residences Vacantes en 2050</t>
  </si>
  <si>
    <t xml:space="preserve">(rv_2040 / log_2040) - (scen_lutte_vacance/100)</t>
  </si>
  <si>
    <t xml:space="preserve">txrs_2050</t>
  </si>
  <si>
    <t xml:space="preserve">Taux de Residences Secondaires en 2050</t>
  </si>
  <si>
    <t xml:space="preserve">(rs_2040 / log_2040) - (scen_lutte_secondaire/100)</t>
  </si>
  <si>
    <t xml:space="preserve">txrp_2050</t>
  </si>
  <si>
    <t xml:space="preserve">Taux de Residences Principales en 2050</t>
  </si>
  <si>
    <t xml:space="preserve">1 - txrs_2050 - txrv_2050</t>
  </si>
  <si>
    <t xml:space="preserve">rs_2050</t>
  </si>
  <si>
    <t xml:space="preserve">Residences Secondaires en 2050</t>
  </si>
  <si>
    <t xml:space="preserve">roundNumber(rp_2050 / txrp_2050 * txrs_2050)</t>
  </si>
  <si>
    <t xml:space="preserve">rv_2050</t>
  </si>
  <si>
    <t xml:space="preserve">Residences Vacantes en 2050</t>
  </si>
  <si>
    <t xml:space="preserve">roundNumber(rp_2050 / txrp_2050 * txrv_2050)</t>
  </si>
  <si>
    <t xml:space="preserve">log_2050</t>
  </si>
  <si>
    <t xml:space="preserve">Total Logements en 2050</t>
  </si>
  <si>
    <t xml:space="preserve">roundNumber(rv_2050 + rp_2050  +  rs_2050)</t>
  </si>
  <si>
    <t xml:space="preserve">f_rp_2050</t>
  </si>
  <si>
    <t xml:space="preserve">f_percent(rp_2050 , log_2050 , rounding=0, suffix = "%", format = "1")</t>
  </si>
  <si>
    <t xml:space="preserve">f_rs_2050</t>
  </si>
  <si>
    <t xml:space="preserve">f_percent(rs_2050 , log_2050 , rounding=0, suffix = "%", format = "1")</t>
  </si>
  <si>
    <t xml:space="preserve">f_rv_2050</t>
  </si>
  <si>
    <t xml:space="preserve">f_percent(rv_2050 , log_2050 , rounding=0, suffix = "%", format = "1")</t>
  </si>
  <si>
    <t xml:space="preserve"># Evolution 2040-2050</t>
  </si>
  <si>
    <t xml:space="preserve">erp_4050</t>
  </si>
  <si>
    <t xml:space="preserve">Evolution des Residences Principales entre 2040 et 2050</t>
  </si>
  <si>
    <t xml:space="preserve">rp_2050 - rp_2040</t>
  </si>
  <si>
    <t xml:space="preserve">ers_4050</t>
  </si>
  <si>
    <t xml:space="preserve">Evolution des Residences Secondaires entre 2040 et 2050</t>
  </si>
  <si>
    <t xml:space="preserve">rs_2050 - rs_2040</t>
  </si>
  <si>
    <t xml:space="preserve">erv_4050</t>
  </si>
  <si>
    <t xml:space="preserve">Evolution des Residences Vacantes entre 2040 et 2050</t>
  </si>
  <si>
    <t xml:space="preserve">rv_2050 - rv_2040</t>
  </si>
  <si>
    <t xml:space="preserve">rped_4050</t>
  </si>
  <si>
    <t xml:space="preserve">Evolution des Residences Principales entre 2040 et 2050, liee a la croissance demographique</t>
  </si>
  <si>
    <t xml:space="preserve">roundNumber((pop_2050 - pop_2040)/tmen_2040,0)</t>
  </si>
  <si>
    <t xml:space="preserve">rptm_4050</t>
  </si>
  <si>
    <t xml:space="preserve">Evolution des Residences Principales entre 2040 et 2050, liee a la diminution de la taille des ménages</t>
  </si>
  <si>
    <t xml:space="preserve">erp_4050 - rped_4050</t>
  </si>
  <si>
    <t xml:space="preserve">f_erp_4050</t>
  </si>
  <si>
    <t xml:space="preserve">f_val(erp_4050)</t>
  </si>
  <si>
    <t xml:space="preserve">f_rped_4050</t>
  </si>
  <si>
    <t xml:space="preserve">f_val(rped_4050)</t>
  </si>
  <si>
    <t xml:space="preserve">f_rptm_4050</t>
  </si>
  <si>
    <t xml:space="preserve">f_val(rptm_4050)</t>
  </si>
  <si>
    <t xml:space="preserve">pop_0813</t>
  </si>
  <si>
    <t xml:space="preserve">Evolution de la Population entre 2008 et 2013</t>
  </si>
  <si>
    <t xml:space="preserve">pop_2013 - pop_2008</t>
  </si>
  <si>
    <t xml:space="preserve">pop_1318</t>
  </si>
  <si>
    <t xml:space="preserve">Evolution de la Population entre 2013 et 2018</t>
  </si>
  <si>
    <t xml:space="preserve">pop_2018 - pop_2013</t>
  </si>
  <si>
    <t xml:space="preserve">rp_0813</t>
  </si>
  <si>
    <t xml:space="preserve">Evolution des Residences Principales entre 2008 et 2013</t>
  </si>
  <si>
    <t xml:space="preserve">rp_2013  - rp_2008</t>
  </si>
  <si>
    <t xml:space="preserve">rp_1318</t>
  </si>
  <si>
    <t xml:space="preserve">Evolution des Residences Principales entre 2013 et 2018</t>
  </si>
  <si>
    <t xml:space="preserve">rp_2018  - rp_2013</t>
  </si>
  <si>
    <t xml:space="preserve">rs_0813</t>
  </si>
  <si>
    <t xml:space="preserve">Evolution des Residences Secondaires entre 2008 et 2013</t>
  </si>
  <si>
    <t xml:space="preserve">rs_2013  - rs_2008</t>
  </si>
  <si>
    <t xml:space="preserve">rs_1318</t>
  </si>
  <si>
    <t xml:space="preserve">Evolution des Residences Secondaires entre 2013 et 2018</t>
  </si>
  <si>
    <t xml:space="preserve">rs_2018  - rs_2013</t>
  </si>
  <si>
    <t xml:space="preserve">rv_0813</t>
  </si>
  <si>
    <t xml:space="preserve">Evolution des Residences Vacantes entre 2008 et 2013</t>
  </si>
  <si>
    <t xml:space="preserve">rv_2013  - rv_2008</t>
  </si>
  <si>
    <t xml:space="preserve">rv_1318</t>
  </si>
  <si>
    <t xml:space="preserve">Evolution des Residences Vacantes entre 2013 et 2018</t>
  </si>
  <si>
    <t xml:space="preserve">rv_2018  - rv_2013</t>
  </si>
  <si>
    <t xml:space="preserve">rsv_0813</t>
  </si>
  <si>
    <t xml:space="preserve">Evolution des Residences Secondaires et Vacantes entre 2008 et 2013</t>
  </si>
  <si>
    <t xml:space="preserve">rsv_2013 - rsv_2008</t>
  </si>
  <si>
    <t xml:space="preserve">rsv_1318</t>
  </si>
  <si>
    <t xml:space="preserve">Evolution des Residences Secondaires et Vacantes entre 2013 et 2018</t>
  </si>
  <si>
    <t xml:space="preserve">rsv_2018 - rsv_2013</t>
  </si>
  <si>
    <t xml:space="preserve">log_0813</t>
  </si>
  <si>
    <t xml:space="preserve">Evolution des Logements entre 2008 et 2013</t>
  </si>
  <si>
    <t xml:space="preserve">log_2013 - log_2008</t>
  </si>
  <si>
    <t xml:space="preserve">log_1318</t>
  </si>
  <si>
    <t xml:space="preserve">Evolution des Logements entre 2013 et 2018</t>
  </si>
  <si>
    <t xml:space="preserve">log_2018 - log_2013</t>
  </si>
  <si>
    <t xml:space="preserve">f_rp_2008</t>
  </si>
  <si>
    <t xml:space="preserve">f_percent(rp_2008 , log_2008 , rounding=0, suffix = "%", format = "1")</t>
  </si>
  <si>
    <t xml:space="preserve">f_rp_2013</t>
  </si>
  <si>
    <t xml:space="preserve">f_percent(rp_2013 , log_2013 , rounding=0, suffix = "%", format = "1")</t>
  </si>
  <si>
    <t xml:space="preserve">f_rp_2018</t>
  </si>
  <si>
    <t xml:space="preserve">f_percent(rp_2018 , log_2018 , rounding=0, suffix = "%", format = "1")</t>
  </si>
  <si>
    <t xml:space="preserve">f_rs_2008</t>
  </si>
  <si>
    <t xml:space="preserve">f_percent(rs_2008 , log_2008 , rounding=0, suffix = "%", format = "1")</t>
  </si>
  <si>
    <t xml:space="preserve">f_rs_2013</t>
  </si>
  <si>
    <t xml:space="preserve">f_percent(rs_2013 , log_2013 , rounding=0, suffix = "%", format = "1")</t>
  </si>
  <si>
    <t xml:space="preserve">f_rs_2018</t>
  </si>
  <si>
    <t xml:space="preserve">f_percent(rs_2018 , log_2018 , rounding=0, suffix = "%", format = "1")</t>
  </si>
  <si>
    <t xml:space="preserve">f_rv_2008</t>
  </si>
  <si>
    <t xml:space="preserve">f_percent(rv_2008 , log_2008 , rounding=0, suffix = "%", format = "1")</t>
  </si>
  <si>
    <t xml:space="preserve">f_rv_2013</t>
  </si>
  <si>
    <t xml:space="preserve">f_percent(rv_2013 , log_2013 , rounding=0, suffix = "%", format = "1")</t>
  </si>
  <si>
    <t xml:space="preserve">f_rv_2018</t>
  </si>
  <si>
    <t xml:space="preserve">f_percent(rv_2018 , log_2018 , rounding=0, suffix = "%", format = "1")</t>
  </si>
  <si>
    <t xml:space="preserve">f_rp_0813</t>
  </si>
  <si>
    <t xml:space="preserve">f_diff (rp_2013 ,  rp_2008)</t>
  </si>
  <si>
    <t xml:space="preserve">f_rp_1318</t>
  </si>
  <si>
    <t xml:space="preserve">f_diff (rp_2018 ,  rp_2013)</t>
  </si>
  <si>
    <t xml:space="preserve">f_rs_0813</t>
  </si>
  <si>
    <t xml:space="preserve">f_diff (rs_2013 ,  rs_2008)</t>
  </si>
  <si>
    <t xml:space="preserve">f_rs_1318</t>
  </si>
  <si>
    <t xml:space="preserve">f_diff (rs_2018 ,  rs_2013)</t>
  </si>
  <si>
    <t xml:space="preserve">f_rv_0813</t>
  </si>
  <si>
    <t xml:space="preserve">f_diff (rv_2013 ,  rv_2008)</t>
  </si>
  <si>
    <t xml:space="preserve">f_rv_1318</t>
  </si>
  <si>
    <t xml:space="preserve">f_diff (rv_2018 ,  rv_2013)</t>
  </si>
  <si>
    <t xml:space="preserve">f_rsv_0813</t>
  </si>
  <si>
    <t xml:space="preserve">f_diff (rsv_2013 , rsv_2008)</t>
  </si>
  <si>
    <t xml:space="preserve">f_rsv_1318</t>
  </si>
  <si>
    <t xml:space="preserve">f_diff (rsv_2018 , rsv_2013)</t>
  </si>
  <si>
    <t xml:space="preserve">f_log_0813</t>
  </si>
  <si>
    <t xml:space="preserve">f_diff (log_2013 , log_2008)</t>
  </si>
  <si>
    <t xml:space="preserve">f_log_1318</t>
  </si>
  <si>
    <t xml:space="preserve">f_diff (log_2018 , log_2013)</t>
  </si>
  <si>
    <t xml:space="preserve">f_log_1820</t>
  </si>
  <si>
    <t xml:space="preserve">Evolution des Logements entre 2018 et 2020</t>
  </si>
  <si>
    <t xml:space="preserve">f_diff (log_2020 , log_2018)</t>
  </si>
  <si>
    <t xml:space="preserve">f_log_2030</t>
  </si>
  <si>
    <t xml:space="preserve">Evolution des Logements entre 2020 et 2030</t>
  </si>
  <si>
    <t xml:space="preserve">f_diff (log_2030 , log_2020)</t>
  </si>
  <si>
    <t xml:space="preserve">f_log_3040</t>
  </si>
  <si>
    <t xml:space="preserve">Evolution des Logements entre 2030 et 2040</t>
  </si>
  <si>
    <t xml:space="preserve">f_diff (log_2040 , log_2030)</t>
  </si>
  <si>
    <t xml:space="preserve">f_log_4050</t>
  </si>
  <si>
    <t xml:space="preserve">Evolution des Logements entre 2040 et 2050</t>
  </si>
  <si>
    <t xml:space="preserve">f_diff (log_2050 , log_2040)</t>
  </si>
  <si>
    <t xml:space="preserve">f_conso_0813</t>
  </si>
  <si>
    <t xml:space="preserve">Hectares Consommes entre 2008 et 2013</t>
  </si>
  <si>
    <t xml:space="preserve">roundNumber(((log_2013 - log_2008) / scen_log_ha),0)</t>
  </si>
  <si>
    <t xml:space="preserve">f_conso_1318</t>
  </si>
  <si>
    <t xml:space="preserve">Hectares Consommes entre 2013 et 2018</t>
  </si>
  <si>
    <t xml:space="preserve">roundNumber(((log_2018 - log_2013) / scen_log_ha),0)</t>
  </si>
  <si>
    <t xml:space="preserve">f_conso_1820</t>
  </si>
  <si>
    <t xml:space="preserve">Hectares Consommes entre 2018 et 2020</t>
  </si>
  <si>
    <t xml:space="preserve">roundNumber(((log_2020 - log_2018) / scen_log_ha),0)</t>
  </si>
  <si>
    <t xml:space="preserve">f_conso_2030</t>
  </si>
  <si>
    <t xml:space="preserve">Hectares Consommes entre 2020 et 2030</t>
  </si>
  <si>
    <t xml:space="preserve">roundNumber(((log_2030 - log_2020) / scen_log_ha),0)</t>
  </si>
  <si>
    <t xml:space="preserve">f_conso_3040</t>
  </si>
  <si>
    <t xml:space="preserve">Hectares Consommes entre 2030 et 2040</t>
  </si>
  <si>
    <t xml:space="preserve">roundNumber(((log_2040 - log_2030) / scen_log_ha),0)</t>
  </si>
  <si>
    <t xml:space="preserve">f_conso_4050</t>
  </si>
  <si>
    <t xml:space="preserve">Hectares Consommes entre 2040 et 2050</t>
  </si>
  <si>
    <t xml:space="preserve">roundNumber(((log_2050 - log_2040) / scen_log_ha),0)</t>
  </si>
  <si>
    <t xml:space="preserve">BESOINS_LOG_1318</t>
  </si>
  <si>
    <t xml:space="preserve">C18_MEN - C13_MEN</t>
  </si>
  <si>
    <t xml:space="preserve">PROD_LOG_1318</t>
  </si>
  <si>
    <t xml:space="preserve">Production de Logements entre 2013 et 2018 (5 ans)</t>
  </si>
  <si>
    <t xml:space="preserve">LOG_COMMENCES_2013 + LOG_COMMENCES_2014 + LOG_COMMENCES_2015  + LOG_COMMENCES_2016 + LOG_COMMENCES_2017 </t>
  </si>
  <si>
    <t xml:space="preserve">EXCES_BESOINS_1318</t>
  </si>
  <si>
    <t xml:space="preserve">Exces en Logements Construits par rapport aux besoins entre 2013 et 2018 (5 ans)</t>
  </si>
  <si>
    <t xml:space="preserve">PROD_LOG_1318 - BESOINS_LOG_1318</t>
  </si>
  <si>
    <t xml:space="preserve">PROD_LLS_1318</t>
  </si>
  <si>
    <t xml:space="preserve">Production de Logements Sociaux entre 2013 et 2018 (5 ans)</t>
  </si>
  <si>
    <t xml:space="preserve">roundNumber((NB_LGT_PRET_LOC_SOCIAL_1316 + (NB_LGT_PRET_LOC_SOCIAL_1721  /2)),0)</t>
  </si>
  <si>
    <t xml:space="preserve">TX_PROD_LLS_1318</t>
  </si>
  <si>
    <t xml:space="preserve">Taux de Construction de LS entre 2013 et 2018  (5 ans)</t>
  </si>
  <si>
    <t xml:space="preserve">0 if (PROD_LOG_1318 == 0) else roundNumber(PROD_LLS_1318 / PROD_LOG_1318, 4)</t>
  </si>
  <si>
    <t xml:space="preserve">(PROD_LOG_1318 == 0) ? 0 : roundNumber(PROD_LLS_1318 / PROD_LOG_1318, 4)</t>
  </si>
  <si>
    <t xml:space="preserve">BESOINS_LOG_1320</t>
  </si>
  <si>
    <t xml:space="preserve">men_2020 - C13_MEN</t>
  </si>
  <si>
    <t xml:space="preserve">PROD_LOG_1320</t>
  </si>
  <si>
    <t xml:space="preserve">Production de Logements entre 2013 et 2020 (7 ans)</t>
  </si>
  <si>
    <t xml:space="preserve">(LOG_COMMENCES_2013 + LOG_COMMENCES_2014 + LOG_COMMENCES_2015  + LOG_COMMENCES_2016  + roundNumber( NB_LGT_TOT_COMMENCES_1721 / 5 * 4,0) )   </t>
  </si>
  <si>
    <t xml:space="preserve">PROD_LOG_1320 - BESOINS_LOG_1320</t>
  </si>
  <si>
    <t xml:space="preserve">PROD_LLS_1320</t>
  </si>
  <si>
    <t xml:space="preserve">Production de Logements Sociaux entre 2013 et 2020 (7 ans)</t>
  </si>
  <si>
    <t xml:space="preserve">roundNumber((NB_LGT_PRET_LOC_SOCIAL_1316 + (NB_LGT_PRET_LOC_SOCIAL_1721  )),0)</t>
  </si>
  <si>
    <t xml:space="preserve">TX_PROD_LLS_1320</t>
  </si>
  <si>
    <t xml:space="preserve">Taux de Construction de LS entre 2013 et 2020  (7 ans)</t>
  </si>
  <si>
    <t xml:space="preserve">0 if (PROD_LOG_1320 == 0) else roundNumber(PROD_LLS_1320 / PROD_LOG_1320, 4)</t>
  </si>
  <si>
    <t xml:space="preserve">(PROD_LOG_1320 == 0) ? 0 : roundNumber(PROD_LLS_1320 / PROD_LOG_1320, 4)</t>
  </si>
  <si>
    <t xml:space="preserve">LOG_NON_VENDUS_1318</t>
  </si>
  <si>
    <t xml:space="preserve">Logements en Construction non encore affectes / vendus en 2018</t>
  </si>
  <si>
    <t xml:space="preserve">EXCES_BESOINS_1318 - NOUV_RESSEC_1318 - NOUV_LOGVAC_1318</t>
  </si>
  <si>
    <t xml:space="preserve"># Sitadel</t>
  </si>
  <si>
    <t xml:space="preserve"># Sitadel Logements Autorises</t>
  </si>
  <si>
    <t xml:space="preserve">sit_saut_1316</t>
  </si>
  <si>
    <t xml:space="preserve">Logements Autorises entre 2013 et 2016</t>
  </si>
  <si>
    <t xml:space="preserve">sit_saut_1721</t>
  </si>
  <si>
    <t xml:space="preserve">Logements Autorises entre 2017 et 2021</t>
  </si>
  <si>
    <t xml:space="preserve">sit_eaut_1721</t>
  </si>
  <si>
    <t xml:space="preserve">sit_eaut_1321</t>
  </si>
  <si>
    <t xml:space="preserve">Logements Autorises entre 2013 et 2021</t>
  </si>
  <si>
    <t xml:space="preserve">NB_LGT_TOT_CREES_1721 + NB_LGT_TOT_CREES_1316</t>
  </si>
  <si>
    <t xml:space="preserve">sit_eaut_1320</t>
  </si>
  <si>
    <t xml:space="preserve">Logements Autorises entre 2013 et 2020</t>
  </si>
  <si>
    <t xml:space="preserve">roundNumber(NB_LGT_TOT_CREES_1721/4.5*4 + NB_LGT_TOT_CREES_1316,0)</t>
  </si>
  <si>
    <t xml:space="preserve"># Sitadel Logements Commences</t>
  </si>
  <si>
    <t xml:space="preserve">sit_scom_1316</t>
  </si>
  <si>
    <t xml:space="preserve">sit_scom_1721</t>
  </si>
  <si>
    <t xml:space="preserve"># Sitadel Taux de Realisation</t>
  </si>
  <si>
    <t xml:space="preserve">sit_stxr_1316</t>
  </si>
  <si>
    <t xml:space="preserve">Taux de Realisation entre 2013 et 2016</t>
  </si>
  <si>
    <t xml:space="preserve">sit_f_stxr_1316</t>
  </si>
  <si>
    <t xml:space="preserve">f_taux(NB_LGT_TX_REALISATION_1316 * 100, 1, suffix="%", format="")</t>
  </si>
  <si>
    <t xml:space="preserve">sit_stxr_1721</t>
  </si>
  <si>
    <t xml:space="preserve">Taux de Realisation entre 2017 et 2021</t>
  </si>
  <si>
    <t xml:space="preserve">sit_f_stxr_1721</t>
  </si>
  <si>
    <t xml:space="preserve">f_taux(NB_LGT_TX_REALISATION_1721 * 100, 1, suffix="%", format="")</t>
  </si>
  <si>
    <t xml:space="preserve"># Extrapolation Taux Reel de Realisation</t>
  </si>
  <si>
    <t xml:space="preserve">sit_etxr_1721</t>
  </si>
  <si>
    <t xml:space="preserve">Estimation du Taux de Realisation Reel entre 2017 et 2021</t>
  </si>
  <si>
    <t xml:space="preserve">Hypothese : Stable depuis 2013</t>
  </si>
  <si>
    <t xml:space="preserve">sit_f_etxr_1721</t>
  </si>
  <si>
    <t xml:space="preserve">f_taux(sit_etxr_1721 * 100, 1, suffix="%", format="")</t>
  </si>
  <si>
    <t xml:space="preserve"># Extrapolation Logements Commences</t>
  </si>
  <si>
    <t xml:space="preserve">sit_ecom_1721</t>
  </si>
  <si>
    <t xml:space="preserve">Estimation des Logements Commences Reels entre 2017 et 2021</t>
  </si>
  <si>
    <t xml:space="preserve">roundNumber(sit_eaut_1721 * sit_etxr_1721,0)</t>
  </si>
  <si>
    <t xml:space="preserve">Beaucoup de Logements son autories, mais pas encore commences</t>
  </si>
  <si>
    <t xml:space="preserve"># Extrapolation Logements Commences entre 2013 et 2021</t>
  </si>
  <si>
    <t xml:space="preserve">sit_etxr_1321</t>
  </si>
  <si>
    <t xml:space="preserve">Estimation du Taux de Realisation Reel entre 2013 et 2021</t>
  </si>
  <si>
    <t xml:space="preserve">sit_ecom_1321</t>
  </si>
  <si>
    <t xml:space="preserve">Estimation des Logements Commences Reels entre 2013 et 2021</t>
  </si>
  <si>
    <t xml:space="preserve">roundNumber(sit_eaut_1321 * sit_etxr_1321,0)</t>
  </si>
  <si>
    <t xml:space="preserve">sit_f_etxr_1321</t>
  </si>
  <si>
    <t xml:space="preserve">f_taux(sit_etxr_1321 * 100, 1, suffix="%", format="")</t>
  </si>
  <si>
    <t xml:space="preserve"># Extrapolation Logements Commences entre 2013 et 2020</t>
  </si>
  <si>
    <t xml:space="preserve">sit_etxr_1320</t>
  </si>
  <si>
    <t xml:space="preserve">Estimation du Taux de Realisation Reel entre 2013 et 2020</t>
  </si>
  <si>
    <t xml:space="preserve">sit_ecom_1320</t>
  </si>
  <si>
    <t xml:space="preserve">Estimation des Logements Commences Reels entre 2013 et 2020</t>
  </si>
  <si>
    <t xml:space="preserve">roundNumber(sit_eaut_1320 * sit_etxr_1320,0)</t>
  </si>
  <si>
    <t xml:space="preserve">sit_f_etxr_1320</t>
  </si>
  <si>
    <t xml:space="preserve">f_taux(sit_etxr_1320 * 100, 1, suffix="%", format="")</t>
  </si>
  <si>
    <t xml:space="preserve"># Commences / Extrapolation par an</t>
  </si>
  <si>
    <t xml:space="preserve">sit_scan_1316</t>
  </si>
  <si>
    <t xml:space="preserve">Logements Construits par an entre 2013 et 2016</t>
  </si>
  <si>
    <t xml:space="preserve">roundNumber(sit_scom_1316/(2016-2013+1),0)</t>
  </si>
  <si>
    <t xml:space="preserve">sit_scan_1721</t>
  </si>
  <si>
    <t xml:space="preserve">Logements Construits par an entre 2017 et 2021</t>
  </si>
  <si>
    <t xml:space="preserve">roundNumber(sit_scom_1721/(2021-2017+1),0)</t>
  </si>
  <si>
    <t xml:space="preserve">sit_ecan_1721</t>
  </si>
  <si>
    <t xml:space="preserve">roundNumber(sit_ecom_1721/(2021-2017+1),0)</t>
  </si>
  <si>
    <t xml:space="preserve">sit_ecan_1321</t>
  </si>
  <si>
    <t xml:space="preserve">Logements Construits par an entre 2013 et 2021</t>
  </si>
  <si>
    <t xml:space="preserve">roundNumber(sit_ecom_1321/(2021-2013+1),0)</t>
  </si>
  <si>
    <t xml:space="preserve">sit_ecan_1320</t>
  </si>
  <si>
    <t xml:space="preserve">Logements Construits par an entre 2013 et 2020</t>
  </si>
  <si>
    <t xml:space="preserve">roundNumber(sit_ecom_1321/(2020-2013+1),0)</t>
  </si>
  <si>
    <t xml:space="preserve"># Logements Construits</t>
  </si>
  <si>
    <t xml:space="preserve">sit_lcon_1316</t>
  </si>
  <si>
    <t xml:space="preserve">Logements Construits entre 2013 et 2016</t>
  </si>
  <si>
    <t xml:space="preserve">sit_lcon_1721</t>
  </si>
  <si>
    <t xml:space="preserve">Logements Construits entre 2017 et 2021</t>
  </si>
  <si>
    <t xml:space="preserve">sit_lcon_1321</t>
  </si>
  <si>
    <t xml:space="preserve">Logements Construits entre 2013 et 2021</t>
  </si>
  <si>
    <t xml:space="preserve">sit_lcon_1320</t>
  </si>
  <si>
    <t xml:space="preserve">Logements Construits entre 2013 et 2020</t>
  </si>
  <si>
    <t xml:space="preserve"># Estimation des Besoins</t>
  </si>
  <si>
    <t xml:space="preserve">sit_ebes_1316</t>
  </si>
  <si>
    <t xml:space="preserve">Besoins en Logements entre 2013 et 2016</t>
  </si>
  <si>
    <t xml:space="preserve">roundNumber((rp_1318/5*4),0)</t>
  </si>
  <si>
    <t xml:space="preserve">sit_ebes_1721</t>
  </si>
  <si>
    <t xml:space="preserve">Besoins en Logements entre 2017 et 2021</t>
  </si>
  <si>
    <t xml:space="preserve">roundNumber((rp_1318/5*3)+(rp_2020-rp_2018),0)</t>
  </si>
  <si>
    <t xml:space="preserve">sit_ebes_1321</t>
  </si>
  <si>
    <t xml:space="preserve">Besoins en Logements entre 2013 et 2021</t>
  </si>
  <si>
    <t xml:space="preserve">sit_ebes_1316 + sit_ebes_1721</t>
  </si>
  <si>
    <t xml:space="preserve">sit_ebes_1320</t>
  </si>
  <si>
    <t xml:space="preserve">Besoins en Logements entre 2013 et 2020</t>
  </si>
  <si>
    <t xml:space="preserve">roundNumber((sit_ebes_1316 + sit_ebes_1721/4.5*4),0)</t>
  </si>
  <si>
    <t xml:space="preserve"># Excedents de constructions / besoins</t>
  </si>
  <si>
    <t xml:space="preserve">sit_excd_1316</t>
  </si>
  <si>
    <t xml:space="preserve">Excedents en Logements entre 2013 et 2016</t>
  </si>
  <si>
    <t xml:space="preserve">sit_lcon_1316 - sit_ebes_1316</t>
  </si>
  <si>
    <t xml:space="preserve">sit_excd_1721</t>
  </si>
  <si>
    <t xml:space="preserve">Excedents en Logements entre 2017 et 2021</t>
  </si>
  <si>
    <t xml:space="preserve">sit_lcon_1721 - sit_ebes_1721</t>
  </si>
  <si>
    <t xml:space="preserve">sit_excd_1321</t>
  </si>
  <si>
    <t xml:space="preserve">Excedents en Logements entre 2013 et 2021</t>
  </si>
  <si>
    <t xml:space="preserve">sit_lcon_1321 - sit_ebes_1321</t>
  </si>
  <si>
    <t xml:space="preserve">sit_excd_1320</t>
  </si>
  <si>
    <t xml:space="preserve">Excedents en Logements entre 2013 et 2020</t>
  </si>
  <si>
    <t xml:space="preserve">sit_lcon_1320 - sit_ebes_1320</t>
  </si>
  <si>
    <t xml:space="preserve"># Estimation des RS/LV</t>
  </si>
  <si>
    <t xml:space="preserve">sit_ersv_1316</t>
  </si>
  <si>
    <t xml:space="preserve">Evolutions de Residences Secondaires et Vacantes entre 2013 et 2016</t>
  </si>
  <si>
    <t xml:space="preserve">roundNumber((rs_1318/5*4),0)</t>
  </si>
  <si>
    <t xml:space="preserve">sit_ersv_1721</t>
  </si>
  <si>
    <t xml:space="preserve">Evolutions de Residences Secondaires et Vacantes entre 2017 et 2021</t>
  </si>
  <si>
    <t xml:space="preserve">sit_ersv_1321</t>
  </si>
  <si>
    <t xml:space="preserve">Evolutions de Residences Secondaires et Vacantes entre 2013 et 2021</t>
  </si>
  <si>
    <t xml:space="preserve">sit_ersv_1316 + sit_ersv_1721</t>
  </si>
  <si>
    <t xml:space="preserve">sit_ersv_1320</t>
  </si>
  <si>
    <t xml:space="preserve">Evolutions de Residences Secondaires et Vacantes entre 2013 et 2020</t>
  </si>
  <si>
    <t xml:space="preserve">roundNumber(sit_ersv_1316 + (sit_ersv_1721/4*3),0)</t>
  </si>
  <si>
    <t xml:space="preserve"># Non-Affectes (construction non finies / en VEFA)</t>
  </si>
  <si>
    <t xml:space="preserve">sit_naff_1316</t>
  </si>
  <si>
    <t xml:space="preserve">Logements non-affectes entre 2013 et 2016</t>
  </si>
  <si>
    <t xml:space="preserve">sit_excd_1316 - sit_ersv_1316</t>
  </si>
  <si>
    <t xml:space="preserve">sit_naff_1721</t>
  </si>
  <si>
    <t xml:space="preserve">Logements non-affectes entre 2017 et 2021</t>
  </si>
  <si>
    <t xml:space="preserve">sit_excd_1721 - sit_ersv_1721</t>
  </si>
  <si>
    <t xml:space="preserve">sit_naff_1321</t>
  </si>
  <si>
    <t xml:space="preserve">Logements non-affectes entre 2013 et 2021</t>
  </si>
  <si>
    <t xml:space="preserve">sit_excd_1321 - sit_ersv_1321</t>
  </si>
  <si>
    <t xml:space="preserve">sit_naff_1320</t>
  </si>
  <si>
    <t xml:space="preserve">Logements non-affectes entre 2013 et 2020</t>
  </si>
  <si>
    <t xml:space="preserve">sit_excd_1320 - sit_ersv_1320</t>
  </si>
  <si>
    <t xml:space="preserve"># SRU</t>
  </si>
  <si>
    <t xml:space="preserve"># Objectifs Trienaux 2017-2019</t>
  </si>
  <si>
    <t xml:space="preserve">sru_scar_1719</t>
  </si>
  <si>
    <t xml:space="preserve">Carence en Logements Sociaux en 2017</t>
  </si>
  <si>
    <t xml:space="preserve"> SRU_CARENCE_2017</t>
  </si>
  <si>
    <t xml:space="preserve">sru_sobj_1719</t>
  </si>
  <si>
    <t xml:space="preserve">Objectifs de Constructions de Logements Sociaux entre 2017 et 2019</t>
  </si>
  <si>
    <t xml:space="preserve"> SRU_OBJ_2017_2019</t>
  </si>
  <si>
    <t xml:space="preserve">sru_srea_1719</t>
  </si>
  <si>
    <t xml:space="preserve">Logements Sociaux Realises entre 2017 et 2019</t>
  </si>
  <si>
    <t xml:space="preserve"> SRU_LOGEMENTS_SRU_CONSTRUITS</t>
  </si>
  <si>
    <t xml:space="preserve">sru_stxr_1719</t>
  </si>
  <si>
    <t xml:space="preserve">Taux de Realisation de l'objectif de Constuction de Logements Sociaux entre 2017 et 2019</t>
  </si>
  <si>
    <t xml:space="preserve">0 if (sru_sobj_1719 == 0) else ( sru_srea_1719  / sru_sobj_1719)</t>
  </si>
  <si>
    <t xml:space="preserve"> (sru_sobj_1719 == 0) ? 0 : ( sru_srea_1719  / sru_sobj_1719)</t>
  </si>
  <si>
    <t xml:space="preserve">sru_f_scar_1719</t>
  </si>
  <si>
    <t xml:space="preserve"> f_percent(SRU_CARENCE_2017 , SRU_RP_2017 , rounding=0, suffix = "%", format = "1")</t>
  </si>
  <si>
    <t xml:space="preserve">sru_f_srea_1719</t>
  </si>
  <si>
    <t xml:space="preserve"> f_percent(sru_srea_1719  , SRU_OBJ_2017_2019 , rounding=0, suffix = "%", format = "1")</t>
  </si>
  <si>
    <t xml:space="preserve"># Objectifs Trienaux 2020-2022</t>
  </si>
  <si>
    <t xml:space="preserve">sru_scar_2022</t>
  </si>
  <si>
    <t xml:space="preserve">Carence en Logements Sociaux en 2020</t>
  </si>
  <si>
    <t xml:space="preserve"> SRU_CARENCE_2020</t>
  </si>
  <si>
    <t xml:space="preserve">sru_sobj_2022</t>
  </si>
  <si>
    <t xml:space="preserve">Objectifs de Constructions de Logements Sociaux entre 2020 et 2022</t>
  </si>
  <si>
    <t xml:space="preserve"> SRU_OBJ_2020_2022</t>
  </si>
  <si>
    <t xml:space="preserve">sru_stxr_2022</t>
  </si>
  <si>
    <t xml:space="preserve">Logements Sociaux Realises entre 2020 et 2022</t>
  </si>
  <si>
    <t xml:space="preserve"> sru_stxr_1719</t>
  </si>
  <si>
    <t xml:space="preserve">sru_srea_2022</t>
  </si>
  <si>
    <t xml:space="preserve">Taux de Realisation de l'objectif de Constuction de Logements Sociaux entre 2020 et 2022</t>
  </si>
  <si>
    <t xml:space="preserve"> roundNumber(SRU_OBJ_2020_2022 * sru_stxr_1719,0)</t>
  </si>
  <si>
    <t xml:space="preserve">sru_f_scar_2022</t>
  </si>
  <si>
    <t xml:space="preserve"> f_percent(SRU_CARENCE_2020 , SRU_RP_2020 , rounding=0, suffix = "%", format = "1")</t>
  </si>
  <si>
    <t xml:space="preserve">sru_f_srea_2022</t>
  </si>
  <si>
    <t xml:space="preserve"> f_percent(sru_srea_2022  , sru_sobj_2022 , rounding=0, suffix = "%", format = "1")</t>
  </si>
  <si>
    <t xml:space="preserve"># Objectifs Trienaux au dela de 2023</t>
  </si>
  <si>
    <t xml:space="preserve">sru_scar_2025</t>
  </si>
  <si>
    <t xml:space="preserve">Carence en Logements Sociaux en 2023</t>
  </si>
  <si>
    <t xml:space="preserve"> roundNumber(SRU_CARENCE_2020 - sru_srea_2022,0)</t>
  </si>
  <si>
    <t xml:space="preserve">sru_sobj_2025</t>
  </si>
  <si>
    <t xml:space="preserve">Objectifs de Constructions de Logements Sociaux entre 2023 et 2025</t>
  </si>
  <si>
    <t xml:space="preserve"> sru_scar_2025</t>
  </si>
  <si>
    <t xml:space="preserve">sru_srea_2025</t>
  </si>
  <si>
    <t xml:space="preserve">Logements Sociaux a Realiser entre 2023 et 2025</t>
  </si>
  <si>
    <t xml:space="preserve">sru_stxr_2025</t>
  </si>
  <si>
    <t xml:space="preserve">Taux de Realisation de l'objectif de Constuction de Logements Sociaux entre 2023 et 2025</t>
  </si>
  <si>
    <t xml:space="preserve">sru_f_scar_2025</t>
  </si>
  <si>
    <t xml:space="preserve"> f_percent(sru_scar_2025 , SRU_RP_2020 , rounding=0, suffix = "%", format = "1")</t>
  </si>
  <si>
    <t xml:space="preserve">sru_f_srea_2025</t>
  </si>
  <si>
    <t xml:space="preserve"> f_percent(sru_srea_2025  , sru_sobj_2025 , rounding=0, suffix = "%", format = "1")</t>
  </si>
  <si>
    <t xml:space="preserve"># Impact sur les Logements</t>
  </si>
  <si>
    <t xml:space="preserve">proj_logsru</t>
  </si>
  <si>
    <t xml:space="preserve">Nombre de Logement Sociaux a Construire (hors renouvellement)</t>
  </si>
  <si>
    <t xml:space="preserve">sru_sobj_2025 - scen_conv_logsru</t>
  </si>
  <si>
    <t xml:space="preserve">proj_part_logsru</t>
  </si>
  <si>
    <t xml:space="preserve">Part des Logements Sociaux dans les Programmes Collectifs</t>
  </si>
  <si>
    <t xml:space="preserve">proj_logtot</t>
  </si>
  <si>
    <t xml:space="preserve">Nombre de Logement a Construire (dans ces programmes)</t>
  </si>
  <si>
    <t xml:space="preserve">roundNumber (((proj_logsru )/ proj_part_logsru ) * 100,0)</t>
  </si>
  <si>
    <t xml:space="preserve">proj_part_logtot</t>
  </si>
  <si>
    <t xml:space="preserve">Part des Logements Totaux a Construire dans les Programmes Collectifs</t>
  </si>
  <si>
    <t xml:space="preserve">proj_f_logsru</t>
  </si>
  <si>
    <t xml:space="preserve">f_percent(proj_logsru  , proj_logtot , rounding=0, suffix = "%", format = "1")</t>
  </si>
  <si>
    <t xml:space="preserve">proj_f_logtot</t>
  </si>
  <si>
    <t xml:space="preserve">f_percent(proj_logtot  , proj_logtot , rounding=0, suffix = "%", format = "1")</t>
  </si>
  <si>
    <t xml:space="preserve"># Impact sur l'artificiatisation </t>
  </si>
  <si>
    <t xml:space="preserve">proj_log_ha</t>
  </si>
  <si>
    <t xml:space="preserve">Consommation Fonciere des Logements a Construir</t>
  </si>
  <si>
    <t xml:space="preserve">roundNumber(proj_logtot / scen_log_ha,1)</t>
  </si>
  <si>
    <t xml:space="preserve">proj_habitants</t>
  </si>
  <si>
    <t xml:space="preserve">Potentiel du nombre d'habitants supplementaires</t>
  </si>
  <si>
    <t xml:space="preserve">roundNumber(proj_logtot * tmen_2030,0)</t>
  </si>
  <si>
    <t xml:space="preserve">proj_hab_augm</t>
  </si>
  <si>
    <t xml:space="preserve">Potentiel d'augmentation de la Population</t>
  </si>
  <si>
    <t xml:space="preserve">roundNumber(proj_habitants / pop_2030 * 100,0)</t>
  </si>
  <si>
    <t xml:space="preserve">proj_f_hab</t>
  </si>
  <si>
    <t xml:space="preserve">f_percent(proj_habitants +  pop_2030 , pop_2030 , rounding=0, suffix = "%", format = "1")</t>
  </si>
  <si>
    <t xml:space="preserve">proj_log_terme</t>
  </si>
  <si>
    <t xml:space="preserve">Nombre Total de Logements a terme</t>
  </si>
  <si>
    <t xml:space="preserve">roundNumber(log_2020 + proj_logtot,0)</t>
  </si>
  <si>
    <t xml:space="preserve">proj_excd_terme</t>
  </si>
  <si>
    <t xml:space="preserve">Excedent de Logements à terme par rapport au besoins</t>
  </si>
  <si>
    <t xml:space="preserve">roundNumber(proj_log_terme - rp_2030,0)</t>
  </si>
  <si>
    <t xml:space="preserve">proj_excd_terme_rp</t>
  </si>
  <si>
    <t xml:space="preserve">proj_excd_terme_rp_rs_rv</t>
  </si>
  <si>
    <t xml:space="preserve">Excedent de Logements à terme par rapport au besoins, avec residences secondaires et vacantes</t>
  </si>
  <si>
    <t xml:space="preserve">roundNumber(proj_log_terme - rp_2030 - rs_2030 - rv_2030,0)</t>
  </si>
  <si>
    <t xml:space="preserve">proj_excd_conso</t>
  </si>
  <si>
    <t xml:space="preserve">Consommation foncieres des Excedents de Logements par rapport au besoins</t>
  </si>
  <si>
    <t xml:space="preserve">roundNumber(proj_excd_terme / scen_log_ha,0)</t>
  </si>
  <si>
    <t xml:space="preserve">proj_excd_conso_rp</t>
  </si>
  <si>
    <t xml:space="preserve">roundNumber(proj_excd_terme_rp / scen_log_ha,0)</t>
  </si>
  <si>
    <t xml:space="preserve">proj_excd_conso_rp_rs_rv</t>
  </si>
  <si>
    <t xml:space="preserve">Consommation foncieres des Excedents de Logements par rapport au besoins, avec residences secondaires et vacantes</t>
  </si>
  <si>
    <t xml:space="preserve">roundNumber(proj_excd_terme_rp_rs_rv / scen_log_ha,0)</t>
  </si>
  <si>
    <t xml:space="preserve"># Artificialisation</t>
  </si>
  <si>
    <t xml:space="preserve">ART_ART13HAB18</t>
  </si>
  <si>
    <t xml:space="preserve">Total des flux ART à destination de l'habitat sur la période 2013-2018</t>
  </si>
  <si>
    <t xml:space="preserve">roundNumber((ART_ART13HAB14 + ART_ART14HAB15 + ART_ART15HAB16 + ART_ART16HAB17 + ART_ART17HAB18),2) </t>
  </si>
  <si>
    <t xml:space="preserve">ART_ART13HAB19</t>
  </si>
  <si>
    <t xml:space="preserve">Total des flux ART à destination de l'habitat sur la période 2013-2019</t>
  </si>
  <si>
    <t xml:space="preserve">roundNumber((ART_ART13HAB14 + ART_ART14HAB15 + ART_ART15HAB16 + ART_ART16HAB17 + ART_ART17HAB18 + ART_ART18HAB19),2)</t>
  </si>
  <si>
    <t xml:space="preserve">ART_LOG1318</t>
  </si>
  <si>
    <t xml:space="preserve">Logements crées entre 2013 et 2018</t>
  </si>
  <si>
    <t xml:space="preserve">(P18_RSECOCC - P13_RSECOCC) + (P18_LOGVAC - P13_LOGVAC) + (P18_RP - P13_RP)</t>
  </si>
  <si>
    <t xml:space="preserve">ART_LOG_HECT</t>
  </si>
  <si>
    <t xml:space="preserve">Logements par Hectares (RP, RS, RV)</t>
  </si>
  <si>
    <t xml:space="preserve">0 if (ART_ART13HAB18==0) else roundNumber((ART_LOG1318 / ART_ART13HAB18 ),0)</t>
  </si>
  <si>
    <t xml:space="preserve">(ART_ART13HAB18 == 0) ? 0 : roundNumber((ART_LOG1318 / ART_ART13HAB18 ),0)</t>
  </si>
  <si>
    <t xml:space="preserve">ART_HECT_HAB</t>
  </si>
  <si>
    <t xml:space="preserve">M2 par habitant supplémentaire</t>
  </si>
  <si>
    <t xml:space="preserve">0 if (POP_LEGALE_2019 &lt; P13_POP) else roundNumber((ART_ART13HAB19 / (POP_LEGALE_2019 - P13_POP))*10000,0)</t>
  </si>
  <si>
    <t xml:space="preserve">(POP_LEGALE_2019 &lt; P13_POP) ? 0 : roundNumber((ART_ART13HAB19 / (POP_LEGALE_2019 - P13_POP))*10000,0)</t>
  </si>
  <si>
    <t xml:space="preserve">ART_HECT_RP</t>
  </si>
  <si>
    <t xml:space="preserve">M2 par résidence principale supplémentaire</t>
  </si>
  <si>
    <t xml:space="preserve">0 if (rp_2018 &lt;= rp_2013) else roundNumber((ART_ART13HAB18 / (rp_2018-rp_2013))*10000,0)</t>
  </si>
  <si>
    <t xml:space="preserve">(rp_2018 &lt;= rp_2013) ? 0 : roundNumber((ART_ART13HAB18 / (rp_2018-rp_2013))*10000,0)</t>
  </si>
  <si>
    <t xml:space="preserve">ART_EVOLUTION_1115</t>
  </si>
  <si>
    <t xml:space="preserve">Artificialisation – 2011-2015</t>
  </si>
  <si>
    <t xml:space="preserve">ART_ART10HAB11 + ART_ART11HAB12 + ART_ART12HAB13 + ART_ART13HAB14 + ART_ART14HAB15</t>
  </si>
  <si>
    <t xml:space="preserve">ART_EVOLUTION_1620</t>
  </si>
  <si>
    <t xml:space="preserve">Artificialisation – 2016-2020</t>
  </si>
  <si>
    <t xml:space="preserve">ART_ART15HAB16 + ART_ART16HAB17 + ART_ART17HAB18 + ART_ART18HAB19 + ART_ART19HAB20</t>
  </si>
  <si>
    <t xml:space="preserve">ART_EVOLUTION</t>
  </si>
  <si>
    <t xml:space="preserve">Évolution de l'artificialisation</t>
  </si>
  <si>
    <t xml:space="preserve">0 if (ART_EVOLUTION_1115 == 0) else ART_EVOLUTION_1620 / ART_EVOLUTION_1115</t>
  </si>
  <si>
    <t xml:space="preserve">(ART_EVOLUTION_1115 == 0) ? 0 : ART_EVOLUTION_1620 / ART_EVOLUTION_1115</t>
  </si>
  <si>
    <t xml:space="preserve"># Besoins en Logements</t>
  </si>
  <si>
    <t xml:space="preserve">BESOIN_LOG_ANNUEL_0813</t>
  </si>
  <si>
    <t xml:space="preserve">Besoins annuels en logements entre 2008 et 2013</t>
  </si>
  <si>
    <t xml:space="preserve">roundNumber((men_2013 - men_2008) / 5,0)</t>
  </si>
  <si>
    <t xml:space="preserve">BESOIN_LOG_ANNUEL_1318</t>
  </si>
  <si>
    <t xml:space="preserve">Besoins annuels en logements entre 2013 et 2018</t>
  </si>
  <si>
    <t xml:space="preserve">roundNumber((men_2018 - men_2013) / 5,0)</t>
  </si>
  <si>
    <t xml:space="preserve">BESOIN_LOG_ANNUEL_1820</t>
  </si>
  <si>
    <t xml:space="preserve">Besoins annuels en logements entre 2018 et 2020</t>
  </si>
  <si>
    <t xml:space="preserve">roundNumber((men_2020 - men_2018) / 2,0)</t>
  </si>
  <si>
    <t xml:space="preserve"># Les Formules de la Fede Scot https://www.objectif-zan.com/</t>
  </si>
  <si>
    <t xml:space="preserve">oz</t>
  </si>
  <si>
    <t xml:space="preserve">Les Formules de la Fede Scot https://www.objectif-zan.com/</t>
  </si>
  <si>
    <t xml:space="preserve">#</t>
  </si>
  <si>
    <t xml:space="preserve">OZAN</t>
  </si>
  <si>
    <t xml:space="preserve">"Avec les donnees les plus recentes, et pertinentes au territoire"</t>
  </si>
  <si>
    <t xml:space="preserve">oz_url</t>
  </si>
  <si>
    <t xml:space="preserve">Le Site de la Federation des Scot &amp; Amenageurs</t>
  </si>
  <si>
    <t xml:space="preserve">"https://www.objectif-zan.com/"+""</t>
  </si>
  <si>
    <t xml:space="preserve">oz_scen_an_depart</t>
  </si>
  <si>
    <t xml:space="preserve">Annee de depart du scenario OZ</t>
  </si>
  <si>
    <t xml:space="preserve">oz_scen_an_arrivee</t>
  </si>
  <si>
    <t xml:space="preserve">Annee d'arrivee du scenario OZ</t>
  </si>
  <si>
    <t xml:space="preserve">oz_scen_pop_depart</t>
  </si>
  <si>
    <t xml:space="preserve">Population de depart du scenario OZ</t>
  </si>
  <si>
    <t xml:space="preserve">oz_scen_pop_arrivee</t>
  </si>
  <si>
    <t xml:space="preserve">Population d'arrivee du scenario OZ</t>
  </si>
  <si>
    <t xml:space="preserve">oz_scen_tm_depart</t>
  </si>
  <si>
    <t xml:space="preserve">Taille des Ménages de depart du scenario OZ</t>
  </si>
  <si>
    <t xml:space="preserve">oz_scen_tm_arrivee</t>
  </si>
  <si>
    <t xml:space="preserve">Taille des Ménages d'arrivee du scenario OZ</t>
  </si>
  <si>
    <t xml:space="preserve">oz_scen_vac_depart</t>
  </si>
  <si>
    <t xml:space="preserve">Vacance de depart du scenario OZ</t>
  </si>
  <si>
    <t xml:space="preserve">oz_scen_vac_arrivee</t>
  </si>
  <si>
    <t xml:space="preserve">Vacance d'arrivee du scenario OZ</t>
  </si>
  <si>
    <t xml:space="preserve">oz_scen_sec_depart</t>
  </si>
  <si>
    <t xml:space="preserve">Secondaire de depart du scenario OZ</t>
  </si>
  <si>
    <t xml:space="preserve">oz_scen_sec_arrivee</t>
  </si>
  <si>
    <t xml:space="preserve">Secondaire d'arrivee du scenario OZ</t>
  </si>
  <si>
    <t xml:space="preserve">oz_scen_desaffectations</t>
  </si>
  <si>
    <t xml:space="preserve">Desaffectations du scenario OZ</t>
  </si>
  <si>
    <t xml:space="preserve">roundNumber(P18_LOG * scen_taux_desaffectation,0)</t>
  </si>
  <si>
    <t xml:space="preserve">oz_scen_renouvellement</t>
  </si>
  <si>
    <t xml:space="preserve">Renouvellement du scenario OZ</t>
  </si>
  <si>
    <t xml:space="preserve">oz_scen_log_ha</t>
  </si>
  <si>
    <t xml:space="preserve">oz_population_2018</t>
  </si>
  <si>
    <t xml:space="preserve">oz_population_2030</t>
  </si>
  <si>
    <t xml:space="preserve">oz_population_variation</t>
  </si>
  <si>
    <t xml:space="preserve">Variation de Population 2018-2030</t>
  </si>
  <si>
    <t xml:space="preserve">POP_2030 - P18_POP</t>
  </si>
  <si>
    <t xml:space="preserve">oz_tm_2018</t>
  </si>
  <si>
    <t xml:space="preserve">Taille des Ménages en 2018 (OZ = 2.262)</t>
  </si>
  <si>
    <t xml:space="preserve">oz_tm_2030</t>
  </si>
  <si>
    <t xml:space="preserve">Taille des Ménages en 2030 (OZ = 2.113)</t>
  </si>
  <si>
    <t xml:space="preserve">oz_dde_log_2018</t>
  </si>
  <si>
    <t xml:space="preserve">Demande de Logements en 2018</t>
  </si>
  <si>
    <t xml:space="preserve">roundNumber( oz_population_2018 / oz_tm_2018  ,0)</t>
  </si>
  <si>
    <t xml:space="preserve">oz_dde_log_2030</t>
  </si>
  <si>
    <t xml:space="preserve">Demande de Logements en 2030</t>
  </si>
  <si>
    <t xml:space="preserve">roundNumber( oz_population_2030 / oz_tm_2030  ,0)</t>
  </si>
  <si>
    <t xml:space="preserve">oz_dde_variation</t>
  </si>
  <si>
    <t xml:space="preserve">Variation de la demande de Logements entre 2018 et  2030</t>
  </si>
  <si>
    <t xml:space="preserve">oz_dde_log_2030 - oz_dde_log_2018</t>
  </si>
  <si>
    <t xml:space="preserve">oz_tm_variation</t>
  </si>
  <si>
    <t xml:space="preserve">Variation de la Taille des Ménages 2018-2030</t>
  </si>
  <si>
    <t xml:space="preserve">roundNumber(TM_2030 - TM_2018,3)</t>
  </si>
  <si>
    <t xml:space="preserve">oz_dde_croissance_demo</t>
  </si>
  <si>
    <t xml:space="preserve">Demande liee a la croissance demographique</t>
  </si>
  <si>
    <t xml:space="preserve">roundNumber(oz_population_variation / oz_tm_2030,0)</t>
  </si>
  <si>
    <t xml:space="preserve">oz_dde_diminution_tm</t>
  </si>
  <si>
    <t xml:space="preserve">Demande liee a la diminution de la taille des ménages</t>
  </si>
  <si>
    <t xml:space="preserve">oz_dde_variation - oz_dde_croissance_demo</t>
  </si>
  <si>
    <t xml:space="preserve">oz_parc_res_vac_2018</t>
  </si>
  <si>
    <t xml:space="preserve">oz_parc_res_vac_2030</t>
  </si>
  <si>
    <t xml:space="preserve">oz_parc_res_sec_2018</t>
  </si>
  <si>
    <t xml:space="preserve">oz_parc_res_sec_2030</t>
  </si>
  <si>
    <t xml:space="preserve">oz_parc_res_sec_variation</t>
  </si>
  <si>
    <t xml:space="preserve">Variation des Residences Secondaires en 2018 - 2030</t>
  </si>
  <si>
    <t xml:space="preserve">P30_RSECOCC - P18_RSECOCC</t>
  </si>
  <si>
    <t xml:space="preserve">oz_parc_res_vac_variation</t>
  </si>
  <si>
    <t xml:space="preserve">Variation des Residences Vacantes en 2018 - 2030</t>
  </si>
  <si>
    <t xml:space="preserve">P30_LOGVAC - P18_LOGVAC</t>
  </si>
  <si>
    <t xml:space="preserve">oz_desaffectations</t>
  </si>
  <si>
    <t xml:space="preserve">Désaffectations 2020-2030</t>
  </si>
  <si>
    <t xml:space="preserve">oz_demande_potentielle</t>
  </si>
  <si>
    <t xml:space="preserve">Demande potentielle à l'horizon 2030 (en RP + RS + RV + Desaffectations)</t>
  </si>
  <si>
    <t xml:space="preserve">oz_dde_croissance_demo + oz_dde_diminution_tm + oz_parc_res_vac_variation + oz_parc_res_sec_variation + oz_desaffectations</t>
  </si>
  <si>
    <t xml:space="preserve">Variation des Besoins + RS + RP + Desaffecation</t>
  </si>
  <si>
    <t xml:space="preserve">oz_demande_annuelle_de_logements</t>
  </si>
  <si>
    <t xml:space="preserve">Demande Annuelle Potentielle de Logements</t>
  </si>
  <si>
    <t xml:space="preserve">roundNumber(oz_demande_potentielle / 12,0)</t>
  </si>
  <si>
    <t xml:space="preserve">oz_demande_de_logements_10_ans</t>
  </si>
  <si>
    <t xml:space="preserve">Demande Potentielle de Logements en 10 ans</t>
  </si>
  <si>
    <t xml:space="preserve">oz_demande_annuelle_de_logements * 10</t>
  </si>
  <si>
    <t xml:space="preserve">oz_logement_en_renouvellement</t>
  </si>
  <si>
    <t xml:space="preserve">Nombre de Logements Construits en Renouvellement</t>
  </si>
  <si>
    <t xml:space="preserve">roundNumber(oz_demande_de_logements_10_ans * scen_taux_renouvellement  / 100,0)</t>
  </si>
  <si>
    <t xml:space="preserve">oz_logement_en_extension</t>
  </si>
  <si>
    <t xml:space="preserve">Nombre de Logements Construits en Extension</t>
  </si>
  <si>
    <t xml:space="preserve">oz_demande_de_logements_10_ans - oz_logement_en_renouvellement</t>
  </si>
  <si>
    <t xml:space="preserve">oz_ha_consommes_en_extension</t>
  </si>
  <si>
    <t xml:space="preserve">Nombre d'hectares consommes en Extension</t>
  </si>
  <si>
    <t xml:space="preserve">roundNumber(oz_logement_en_extension / scen_log_ha,1)</t>
  </si>
  <si>
    <t xml:space="preserve">oz_ha_consommes_ha_zan_historique</t>
  </si>
  <si>
    <t xml:space="preserve">Nombre d'hectares consommes les 10 dernieres annees</t>
  </si>
  <si>
    <t xml:space="preserve">roundNumber(ART_TOTAL / 10000,1)</t>
  </si>
  <si>
    <t xml:space="preserve">Peut-etre ART_HABITAT ?</t>
  </si>
  <si>
    <t xml:space="preserve">oz_ha_consommes_ha_zan_2030</t>
  </si>
  <si>
    <t xml:space="preserve">Nombre d'hectares disponibes les 10 prochaines annees</t>
  </si>
  <si>
    <t xml:space="preserve">roundNumber(oz_ha_consommes_ha_zan_historique * 0.5,2)</t>
  </si>
  <si>
    <t xml:space="preserve">oz_ha_consommes_ha_zan_par_an</t>
  </si>
  <si>
    <t xml:space="preserve">Nombre d'hectares disponibes par an</t>
  </si>
  <si>
    <t xml:space="preserve">roundNumber(oz_ha_consommes_ha_zan_2030 / 10,2)</t>
  </si>
  <si>
    <t xml:space="preserve">oz_ha_manquant_pour_logements</t>
  </si>
  <si>
    <t xml:space="preserve">Nombre d'hectares manquant par rapport a l'Objectif ZAN</t>
  </si>
  <si>
    <t xml:space="preserve">roundNumber(oz_ha_consommes_en_extension - oz_ha_consommes_ha_zan_2030,2)</t>
  </si>
  <si>
    <t xml:space="preserve">oz_scen_duree</t>
  </si>
  <si>
    <t xml:space="preserve">Duree OZ Scenario</t>
  </si>
  <si>
    <t xml:space="preserve">oz_scen_an_arrivee - oz_scen_an_depart</t>
  </si>
  <si>
    <t xml:space="preserve">oz_scen_population_variation</t>
  </si>
  <si>
    <t xml:space="preserve">Variation de Population OZ Scenario</t>
  </si>
  <si>
    <t xml:space="preserve">oz_scen_pop_arrivee - oz_scen_pop_depart</t>
  </si>
  <si>
    <t xml:space="preserve">oz_scen_dde_log_depart</t>
  </si>
  <si>
    <t xml:space="preserve">Demande de Logements Depart OZ Scenario</t>
  </si>
  <si>
    <t xml:space="preserve">roundNumber( oz_scen_pop_depart / oz_scen_tm_depart  ,0)</t>
  </si>
  <si>
    <t xml:space="preserve">oz_scen_dde_log_arrivee</t>
  </si>
  <si>
    <t xml:space="preserve">Demande de Logements Arrivee OZ Scenario</t>
  </si>
  <si>
    <t xml:space="preserve">roundNumber( oz_scen_pop_arrivee / oz_scen_tm_arrivee ,0)</t>
  </si>
  <si>
    <t xml:space="preserve">oz_scen_dde_variation</t>
  </si>
  <si>
    <t xml:space="preserve">Variation de la demande de Logements OZ Scenario</t>
  </si>
  <si>
    <t xml:space="preserve">oz_scen_dde_log_arrivee - oz_scen_dde_log_depart</t>
  </si>
  <si>
    <t xml:space="preserve">oz_scen_tm_variation</t>
  </si>
  <si>
    <t xml:space="preserve">Variation de la Taille des Ménages OZ Scenario</t>
  </si>
  <si>
    <t xml:space="preserve">roundNumber(oz_scen_tm_arrivee - oz_scen_tm_depart,3)</t>
  </si>
  <si>
    <t xml:space="preserve">oz_scen_dde_croissance_demo</t>
  </si>
  <si>
    <t xml:space="preserve">Demande liee a la croissance demographique OZ Scenario</t>
  </si>
  <si>
    <t xml:space="preserve">roundNumber(oz_scen_population_variation / oz_scen_tm_arrivee,0)</t>
  </si>
  <si>
    <t xml:space="preserve">oz_scen_dde_diminution_tm</t>
  </si>
  <si>
    <t xml:space="preserve">Demande liee a la diminution de la taille des ménages OZ Scenario</t>
  </si>
  <si>
    <t xml:space="preserve">oz_scen_dde_variation - oz_scen_dde_croissance_demo</t>
  </si>
  <si>
    <t xml:space="preserve">oz_scen_parc_res_sec_depart</t>
  </si>
  <si>
    <t xml:space="preserve">Residences Secondaires Depart OZ Scenario</t>
  </si>
  <si>
    <t xml:space="preserve">oz_scen_parc_res_vac_depart</t>
  </si>
  <si>
    <t xml:space="preserve">Residences Vacantes Depart OZ Scenario</t>
  </si>
  <si>
    <t xml:space="preserve">oz_scen_parc_res_sec_arrivee</t>
  </si>
  <si>
    <t xml:space="preserve">Residences Secondaires Arrivee OZ Scenario</t>
  </si>
  <si>
    <t xml:space="preserve">oz_scen_parc_res_vac_arrivee</t>
  </si>
  <si>
    <t xml:space="preserve">Residences Vacantes Arrivee OZ Scenario</t>
  </si>
  <si>
    <t xml:space="preserve">oz_scen_parc_res_sec_variation</t>
  </si>
  <si>
    <t xml:space="preserve">Variation des Residences Secondaires  OZ Scenario</t>
  </si>
  <si>
    <t xml:space="preserve">oz_scen_sec_arrivee - oz_scen_sec_depart</t>
  </si>
  <si>
    <t xml:space="preserve">oz_scen_parc_res_vac_variation</t>
  </si>
  <si>
    <t xml:space="preserve">Variation des Residences Vacantes  OZ Scenario</t>
  </si>
  <si>
    <t xml:space="preserve">oz_scen_vac_arrivee - oz_scen_vac_depart</t>
  </si>
  <si>
    <t xml:space="preserve"># oz_scen_desaffectations</t>
  </si>
  <si>
    <t xml:space="preserve">Désaffectations  OZ Scenario</t>
  </si>
  <si>
    <t xml:space="preserve">roundNumber(oz_scen_desaffectations,0)</t>
  </si>
  <si>
    <t xml:space="preserve">oz_scen_demande_potentielle</t>
  </si>
  <si>
    <t xml:space="preserve">Demande potentielle à l'Arrivee (en RP + RS + RV + Desaffectations)</t>
  </si>
  <si>
    <t xml:space="preserve">oz_scen_dde_croissance_demo + oz_scen_dde_diminution_tm + oz_scen_parc_res_vac_variation + oz_scen_parc_res_sec_variation + oz_scen_desaffectations</t>
  </si>
  <si>
    <t xml:space="preserve">oz_scen_demande_annuelle_de_logements</t>
  </si>
  <si>
    <t xml:space="preserve">roundNumber(oz_scen_demande_potentielle / oz_scen_duree ,0)</t>
  </si>
  <si>
    <t xml:space="preserve">oz_scen_demande_de_logements_10_ans</t>
  </si>
  <si>
    <t xml:space="preserve">oz_scen_demande_annuelle_de_logements * 10</t>
  </si>
  <si>
    <t xml:space="preserve">oz_scen_logement_en_renouvellement</t>
  </si>
  <si>
    <t xml:space="preserve">roundNumber(oz_scen_demande_de_logements_10_ans * oz_scen_renouvellement / 100,0)</t>
  </si>
  <si>
    <t xml:space="preserve">oz_scen_logement_en_extension</t>
  </si>
  <si>
    <t xml:space="preserve">oz_scen_demande_de_logements_10_ans - oz_scen_logement_en_renouvellement</t>
  </si>
  <si>
    <t xml:space="preserve">oz_scen_ha_consommes_en_extension</t>
  </si>
  <si>
    <t xml:space="preserve">roundNumber(oz_scen_logement_en_extension / oz_scen_log_ha,1)</t>
  </si>
  <si>
    <t xml:space="preserve">oz_scen_ha_consommes_ha_zan_historique</t>
  </si>
  <si>
    <t xml:space="preserve">oz_scen_ha_consommes_ha_zan_2030</t>
  </si>
  <si>
    <t xml:space="preserve">roundNumber(oz_scen_ha_consommes_ha_zan_historique * 0.5,2)</t>
  </si>
  <si>
    <t xml:space="preserve">oz_scen_ha_consommes_ha_zan_par_an</t>
  </si>
  <si>
    <t xml:space="preserve">roundNumber(oz_scen_ha_consommes_ha_zan_2030 / 10,2)</t>
  </si>
  <si>
    <t xml:space="preserve">oz_scen_ha_manquant_pour_logements</t>
  </si>
  <si>
    <t xml:space="preserve">roundNumber(oz_scen_ha_consommes_en_extension - oz_scen_ha_consommes_ha_zan_2030,2)</t>
  </si>
  <si>
    <t xml:space="preserve"># Les Formules de Michel</t>
  </si>
  <si>
    <t xml:space="preserve">michel_an_donnee</t>
  </si>
  <si>
    <t xml:space="preserve">Annee des Donnees</t>
  </si>
  <si>
    <t xml:space="preserve">MICHEL</t>
  </si>
  <si>
    <t xml:space="preserve">michel_pop_donnee</t>
  </si>
  <si>
    <t xml:space="preserve">Population Annee des Donnees</t>
  </si>
  <si>
    <t xml:space="preserve">michel_tm_donnee</t>
  </si>
  <si>
    <t xml:space="preserve">Taille des Ménages Annee des Donnees</t>
  </si>
  <si>
    <t xml:space="preserve">michel_tm_tendance_5_ans</t>
  </si>
  <si>
    <t xml:space="preserve">Taille des Ménages Tx Evolution 5 ans</t>
  </si>
  <si>
    <t xml:space="preserve">michel_tm_tendance_10_ans</t>
  </si>
  <si>
    <t xml:space="preserve">Taille des Ménages Tx Evolution 10 ans</t>
  </si>
  <si>
    <t xml:space="preserve">michel_pop_tendance_5_ans</t>
  </si>
  <si>
    <t xml:space="preserve">Population Tx Evolution 5 ans</t>
  </si>
  <si>
    <t xml:space="preserve">michel_pop_tendance_10_ans</t>
  </si>
  <si>
    <t xml:space="preserve">Population Tx Evolution 10 ans</t>
  </si>
  <si>
    <t xml:space="preserve">michel_pop_hors_menage</t>
  </si>
  <si>
    <t xml:space="preserve">Population Hors Menage Annee des Donnees</t>
  </si>
  <si>
    <t xml:space="preserve">michel_res_an_donnee</t>
  </si>
  <si>
    <t xml:space="preserve">Residence Secondaires</t>
  </si>
  <si>
    <t xml:space="preserve">michel_vac_an_donnee</t>
  </si>
  <si>
    <t xml:space="preserve">Residence Vacantes</t>
  </si>
  <si>
    <t xml:space="preserve">michel_log_an_donnee</t>
  </si>
  <si>
    <t xml:space="preserve">Total Logements</t>
  </si>
  <si>
    <t xml:space="preserve">P18_LOGVAC +  P18_RSECOCC + C18_MEN</t>
  </si>
  <si>
    <t xml:space="preserve">michel_tx_rp_an_donnee</t>
  </si>
  <si>
    <t xml:space="preserve">Part de RP</t>
  </si>
  <si>
    <t xml:space="preserve">roundNumber(C18_MEN / michel_log_an_donnee,3)</t>
  </si>
  <si>
    <t xml:space="preserve">michel_tx_rs_an_donnee</t>
  </si>
  <si>
    <t xml:space="preserve">Part de RS</t>
  </si>
  <si>
    <t xml:space="preserve">roundNumber(P18_RSECOCC / michel_log_an_donnee,3)</t>
  </si>
  <si>
    <t xml:space="preserve">michel_tx_rv_an_donnee</t>
  </si>
  <si>
    <t xml:space="preserve">Part de RV</t>
  </si>
  <si>
    <t xml:space="preserve">roundNumber(P18_LOGVAC / michel_log_an_donnee,3)</t>
  </si>
  <si>
    <t xml:space="preserve">michel_an_depart</t>
  </si>
  <si>
    <t xml:space="preserve">Annee de Depart</t>
  </si>
  <si>
    <t xml:space="preserve">michel_an_arrivee</t>
  </si>
  <si>
    <t xml:space="preserve">Annee Horizon</t>
  </si>
  <si>
    <t xml:space="preserve">michel_duree</t>
  </si>
  <si>
    <t xml:space="preserve">Duree</t>
  </si>
  <si>
    <t xml:space="preserve">michel_an_arrivee - michel_an_depart</t>
  </si>
  <si>
    <t xml:space="preserve">michel_pop_depart</t>
  </si>
  <si>
    <t xml:space="preserve">Population Annee de Depart</t>
  </si>
  <si>
    <t xml:space="preserve">calc_after(michel_an_donnee, michel_pop_donnee, michel_an_depart, michel_pop_tendance_5_ans,0)</t>
  </si>
  <si>
    <t xml:space="preserve">michel_pop_taux</t>
  </si>
  <si>
    <t xml:space="preserve">michel_pop_arrivee</t>
  </si>
  <si>
    <t xml:space="preserve">Population Annee Arrivee</t>
  </si>
  <si>
    <t xml:space="preserve">calc_after(michel_an_depart, michel_pop_depart, michel_an_arrivee, michel_pop_taux,0)</t>
  </si>
  <si>
    <t xml:space="preserve">michel_pop_hm_depart</t>
  </si>
  <si>
    <t xml:space="preserve">Population Hors Menage Annee de Depart</t>
  </si>
  <si>
    <t xml:space="preserve">calc_after(michel_an_donnee, michel_pop_hors_menage, michel_an_depart, michel_pop_tendance_5_ans,0)</t>
  </si>
  <si>
    <t xml:space="preserve">michel_pop_hm_arrivee</t>
  </si>
  <si>
    <t xml:space="preserve">Population Hors Menage Annee de Arrivee</t>
  </si>
  <si>
    <t xml:space="preserve">calc_after(michel_an_depart, michel_pop_hm_depart, michel_an_arrivee, michel_pop_taux,0)</t>
  </si>
  <si>
    <t xml:space="preserve">michel_pop_hm_delta</t>
  </si>
  <si>
    <t xml:space="preserve">Population Hors Menage Delta</t>
  </si>
  <si>
    <t xml:space="preserve">michel_pop_hm_arrivee - michel_pop_hm_depart</t>
  </si>
  <si>
    <t xml:space="preserve">michel_pop_men_depart</t>
  </si>
  <si>
    <t xml:space="preserve">Population Ménages Annee de Depart</t>
  </si>
  <si>
    <t xml:space="preserve">michel_pop_depart - michel_pop_hm_depart</t>
  </si>
  <si>
    <t xml:space="preserve">michel_pop_men_arrivee</t>
  </si>
  <si>
    <t xml:space="preserve">Population Ménages Annee de Arrivee</t>
  </si>
  <si>
    <t xml:space="preserve">michel_pop_arrivee - michel_pop_hm_arrivee</t>
  </si>
  <si>
    <t xml:space="preserve">michel_pop_men_delta</t>
  </si>
  <si>
    <t xml:space="preserve">Population Menage Delta</t>
  </si>
  <si>
    <t xml:space="preserve">michel_pop_men_arrivee - michel_pop_men_depart</t>
  </si>
  <si>
    <t xml:space="preserve">michel_tm_depart</t>
  </si>
  <si>
    <t xml:space="preserve">Taille des Ménages Annee de Depart</t>
  </si>
  <si>
    <t xml:space="preserve">calc_after(michel_an_donnee, michel_tm_donnee, michel_an_depart, michel_tm_tendance_5_ans,3)</t>
  </si>
  <si>
    <t xml:space="preserve">michel_tm_arrivee</t>
  </si>
  <si>
    <t xml:space="preserve">Taille des Ménages Annee Arrivee</t>
  </si>
  <si>
    <t xml:space="preserve">calc_after(michel_an_depart, michel_tm_depart, michel_an_arrivee, michel_tm_tendance_5_ans,3)</t>
  </si>
  <si>
    <t xml:space="preserve">michel_tm_delta</t>
  </si>
  <si>
    <t xml:space="preserve">roundNumber(michel_tm_arrivee - michel_tm_depart  , 3 )</t>
  </si>
  <si>
    <t xml:space="preserve">michel_rp_depart</t>
  </si>
  <si>
    <t xml:space="preserve">Residences Principales Depart</t>
  </si>
  <si>
    <t xml:space="preserve">roundNumber((michel_pop_depart - michel_pop_hm_depart) / michel_tm_depart,0)</t>
  </si>
  <si>
    <t xml:space="preserve">michel_rp_arrivee</t>
  </si>
  <si>
    <t xml:space="preserve">Residences Principales Arrivee</t>
  </si>
  <si>
    <t xml:space="preserve">roundNumber((michel_pop_arrivee - michel_pop_hm_arrivee) / michel_tm_arrivee,0)</t>
  </si>
  <si>
    <t xml:space="preserve">michel_rp_delta</t>
  </si>
  <si>
    <t xml:space="preserve">Delta Residences Principales</t>
  </si>
  <si>
    <t xml:space="preserve">michel_rp_arrivee - michel_rp_depart</t>
  </si>
  <si>
    <t xml:space="preserve">michel_rs_depart</t>
  </si>
  <si>
    <t xml:space="preserve">Residences Secondaires Depart</t>
  </si>
  <si>
    <t xml:space="preserve">roundNumber(michel_rp_depart / michel_tx_rp_an_donnee * michel_tx_rs_an_donnee,0)</t>
  </si>
  <si>
    <t xml:space="preserve">michel_rs_arrivee</t>
  </si>
  <si>
    <t xml:space="preserve">Residences Secondaires Arrivee</t>
  </si>
  <si>
    <t xml:space="preserve">roundNumber(michel_rp_arrivee / michel_tx_rp_an_donnee * michel_tx_rs_an_donnee,0)</t>
  </si>
  <si>
    <t xml:space="preserve">michel_rs_delta</t>
  </si>
  <si>
    <t xml:space="preserve">Delta Secondaires Principales</t>
  </si>
  <si>
    <t xml:space="preserve">michel_rs_arrivee - michel_rs_depart</t>
  </si>
  <si>
    <t xml:space="preserve">michel_rv_depart</t>
  </si>
  <si>
    <t xml:space="preserve">Residences Vacantes Depart</t>
  </si>
  <si>
    <t xml:space="preserve">roundNumber(michel_rp_depart / michel_tx_rp_an_donnee * michel_tx_rv_an_donnee,0)</t>
  </si>
  <si>
    <t xml:space="preserve">michel_rv_arrivee</t>
  </si>
  <si>
    <t xml:space="preserve">Residences Vacantes Arrivee</t>
  </si>
  <si>
    <t xml:space="preserve">roundNumber(michel_rp_arrivee / michel_tx_rp_an_donnee * michel_tx_rv_an_donnee,0)</t>
  </si>
  <si>
    <t xml:space="preserve">michel_rv_delta</t>
  </si>
  <si>
    <t xml:space="preserve">Delta Vacantes Principales</t>
  </si>
  <si>
    <t xml:space="preserve">michel_rv_arrivee - michel_rv_depart</t>
  </si>
  <si>
    <t xml:space="preserve">michel_log_depart</t>
  </si>
  <si>
    <t xml:space="preserve">Parc Total des Logements Depart</t>
  </si>
  <si>
    <t xml:space="preserve">michel_rv_depart + michel_rp_depart + michel_rs_depart</t>
  </si>
  <si>
    <t xml:space="preserve">michel_log_arrivee</t>
  </si>
  <si>
    <t xml:space="preserve">Parc Total des Logements Arrivee</t>
  </si>
  <si>
    <t xml:space="preserve">michel_rv_arrivee + michel_rs_arrivee + michel_rp_arrivee</t>
  </si>
  <si>
    <t xml:space="preserve">michel_log_delta</t>
  </si>
  <si>
    <t xml:space="preserve">Parc Total des Logements Delta</t>
  </si>
  <si>
    <t xml:space="preserve">michel_log_arrivee - michel_log_depart</t>
  </si>
  <si>
    <t xml:space="preserve"># Calcul du Taux de Renouvellement</t>
  </si>
  <si>
    <t xml:space="preserve">michel_evolution_parc_5_ans</t>
  </si>
  <si>
    <t xml:space="preserve">Evolution du parc (entre années n-5 et n)</t>
  </si>
  <si>
    <t xml:space="preserve">P18_LOGVAC +  P18_RSECOCC + C18_MEN - P13_LOGVAC -  P13_RSECOCC - C13_MEN</t>
  </si>
  <si>
    <t xml:space="preserve">michel_construits_5_ans</t>
  </si>
  <si>
    <t xml:space="preserve">Logements commencés (somme années n-6 à n-1)</t>
  </si>
  <si>
    <t xml:space="preserve">LOG_COMMENCES_2013 + LOG_COMMENCES_2014 + LOG_COMMENCES_2015 + LOG_COMMENCES_2016 + LOG_COMMENCES_2017</t>
  </si>
  <si>
    <t xml:space="preserve">michel_renouvellement_5_ans</t>
  </si>
  <si>
    <t xml:space="preserve">Renouvellement en 5 ans</t>
  </si>
  <si>
    <t xml:space="preserve">(michel_evolution_parc_5_ans - michel_construits_5_ans) if (michel_evolution_parc_5_ans - michel_construits_5_ans &gt; 0) else 0</t>
  </si>
  <si>
    <t xml:space="preserve">((michel_evolution_parc_5_ans - michel_construits_5_ans)&gt;0) ? (michel_evolution_parc_5_ans - michel_construits_5_ans) : 0</t>
  </si>
  <si>
    <t xml:space="preserve">michel_renouvellement_an</t>
  </si>
  <si>
    <t xml:space="preserve">Renouvellement par an</t>
  </si>
  <si>
    <t xml:space="preserve">roundNumber(michel_renouvellement_5_ans / 5,0)</t>
  </si>
  <si>
    <t xml:space="preserve">michel_renouvellement_taux</t>
  </si>
  <si>
    <t xml:space="preserve">Taux de Renouvellement annuel</t>
  </si>
  <si>
    <t xml:space="preserve">roundNumber(michel_renouvellement_an / (P13_LOGVAC +  P13_RSECOCC + C13_MEN),3)</t>
  </si>
  <si>
    <t xml:space="preserve">michel_renouvellement_nombre_an</t>
  </si>
  <si>
    <t xml:space="preserve">Renouvellement annuel</t>
  </si>
  <si>
    <t xml:space="preserve">roundNumber(michel_renouvellement_taux * michel_log_depart / 100,0)</t>
  </si>
  <si>
    <t xml:space="preserve">roundNumber(michel_renouvellement_taux * michel_log_depart,0)</t>
  </si>
  <si>
    <t xml:space="preserve">michel_renouvellement_arrivee</t>
  </si>
  <si>
    <t xml:space="preserve">Logements Renouvelles sur a l'arrivee</t>
  </si>
  <si>
    <t xml:space="preserve">roundNumber(michel_duree * michel_renouvellement_nombre_an,0)</t>
  </si>
  <si>
    <t xml:space="preserve">michel_besoin_logements_sur_foncier_vierge</t>
  </si>
  <si>
    <t xml:space="preserve">Besoin en logements sur foncier vierge</t>
  </si>
  <si>
    <t xml:space="preserve">(michel_rv_delta + michel_rs_delta + michel_rp_delta) - michel_renouvellement_arrivee</t>
  </si>
  <si>
    <t xml:space="preserve"># Zones Armature Urbaine</t>
  </si>
  <si>
    <t xml:space="preserve">michel_6a_repartition_log_N1</t>
  </si>
  <si>
    <t xml:space="preserve">Répartition des logts départ (info) - Zone 1</t>
  </si>
  <si>
    <t xml:space="preserve">michel_6a_repartition_log_N2</t>
  </si>
  <si>
    <t xml:space="preserve">Répartition des logts départ (info) - Zone 2</t>
  </si>
  <si>
    <t xml:space="preserve">michel_6a_repartition_log_N3</t>
  </si>
  <si>
    <t xml:space="preserve">Répartition des logts départ (info) - Zone 3</t>
  </si>
  <si>
    <t xml:space="preserve">michel_6a_repartition_log_N4</t>
  </si>
  <si>
    <t xml:space="preserve">Répartition des logts départ (info) - Zone 4</t>
  </si>
  <si>
    <t xml:space="preserve">michel_6a_repartition_log_N5</t>
  </si>
  <si>
    <t xml:space="preserve">Répartition des logts départ (info) - Zone 5</t>
  </si>
  <si>
    <t xml:space="preserve">michel_6a_repartition_log_N6</t>
  </si>
  <si>
    <t xml:space="preserve">Répartition des logts départ (info) - Zone 6</t>
  </si>
  <si>
    <t xml:space="preserve">100 - michel_6a_repartition_log_N5 - michel_6a_repartition_log_N4 - michel_6a_repartition_log_N3 - michel_6a_repartition_log_N2 - michel_6a_repartition_log_N1</t>
  </si>
  <si>
    <t xml:space="preserve">michel_6a_repartition_log_Total</t>
  </si>
  <si>
    <t xml:space="preserve">Répartition des logts départ (info) - Total</t>
  </si>
  <si>
    <t xml:space="preserve">michel_6b_repartition_nouv_log_N1</t>
  </si>
  <si>
    <t xml:space="preserve">Répartition des nouveau logts - Zone 1</t>
  </si>
  <si>
    <t xml:space="preserve">michel_6b_repartition_nouv_log_N2</t>
  </si>
  <si>
    <t xml:space="preserve">Répartition des nouveau logts - Zone 2</t>
  </si>
  <si>
    <t xml:space="preserve">michel_6b_repartition_nouv_log_N3</t>
  </si>
  <si>
    <t xml:space="preserve">Répartition des nouveau logts - Zone 4</t>
  </si>
  <si>
    <t xml:space="preserve">michel_6b_repartition_nouv_log_N4</t>
  </si>
  <si>
    <t xml:space="preserve">michel_6b_repartition_nouv_log_N5</t>
  </si>
  <si>
    <t xml:space="preserve">Répartition des nouveau logts - Zone 5</t>
  </si>
  <si>
    <t xml:space="preserve">michel_6b_repartition_nouv_log_N6</t>
  </si>
  <si>
    <t xml:space="preserve">Répartition des nouveau logts - Zone 6</t>
  </si>
  <si>
    <t xml:space="preserve">100 - michel_6b_repartition_nouv_log_N5 - michel_6b_repartition_nouv_log_N4 - michel_6b_repartition_nouv_log_N3 - michel_6b_repartition_nouv_log_N2 - michel_6b_repartition_nouv_log_N1</t>
  </si>
  <si>
    <t xml:space="preserve">michel_6b_repartition_nouv_log_Total</t>
  </si>
  <si>
    <t xml:space="preserve">Répartition des nouveau logts - Total</t>
  </si>
  <si>
    <t xml:space="preserve">michel_6c_repartition_besoins_log_N1</t>
  </si>
  <si>
    <t xml:space="preserve">Répartition des besoins en logts - Zone 1</t>
  </si>
  <si>
    <t xml:space="preserve">roundNumber ( michel_besoin_logements_sur_foncier_vierge *  michel_6b_repartition_nouv_log_N1 / 100,0)</t>
  </si>
  <si>
    <t xml:space="preserve">michel_6c_repartition_besoins_log_N2</t>
  </si>
  <si>
    <t xml:space="preserve">Répartition des besoins en logts - Zone 2</t>
  </si>
  <si>
    <t xml:space="preserve">roundNumber ( michel_besoin_logements_sur_foncier_vierge *  michel_6b_repartition_nouv_log_N2 / 100,0)</t>
  </si>
  <si>
    <t xml:space="preserve">michel_6c_repartition_besoins_log_N3</t>
  </si>
  <si>
    <t xml:space="preserve">Répartition des besoins en logts - Zone 3</t>
  </si>
  <si>
    <t xml:space="preserve">roundNumber ( michel_besoin_logements_sur_foncier_vierge *  michel_6b_repartition_nouv_log_N3 / 100,0)</t>
  </si>
  <si>
    <t xml:space="preserve">michel_6c_repartition_besoins_log_N4</t>
  </si>
  <si>
    <t xml:space="preserve">Répartition des besoins en logts - Zone 4</t>
  </si>
  <si>
    <t xml:space="preserve">roundNumber ( michel_besoin_logements_sur_foncier_vierge *  michel_6b_repartition_nouv_log_N4 / 100,0)</t>
  </si>
  <si>
    <t xml:space="preserve">michel_6c_repartition_besoins_log_N5</t>
  </si>
  <si>
    <t xml:space="preserve">Répartition des besoins en logts - Zone 5</t>
  </si>
  <si>
    <t xml:space="preserve">roundNumber ( michel_besoin_logements_sur_foncier_vierge *  michel_6b_repartition_nouv_log_N5 / 100,0)</t>
  </si>
  <si>
    <t xml:space="preserve">michel_6c_repartition_besoins_log_N6</t>
  </si>
  <si>
    <t xml:space="preserve">Répartition des besoins en logts - Zone 6</t>
  </si>
  <si>
    <t xml:space="preserve">roundNumber ( michel_besoin_logements_sur_foncier_vierge *  michel_6b_repartition_nouv_log_N6 / 100,0)</t>
  </si>
  <si>
    <t xml:space="preserve">michel_6c_repartition_besoins_log_Total</t>
  </si>
  <si>
    <t xml:space="preserve">Répartition des besoins en logts - Total</t>
  </si>
  <si>
    <t xml:space="preserve">roundNumber(michel_6c_repartition_besoins_log_N6 + michel_6c_repartition_besoins_log_N5 + michel_6c_repartition_besoins_log_N4 + michel_6c_repartition_besoins_log_N3 + michel_6c_repartition_besoins_log_N2 + michel_6c_repartition_besoins_log_N1,2)</t>
  </si>
  <si>
    <t xml:space="preserve">michel_7a_densification_N1</t>
  </si>
  <si>
    <t xml:space="preserve">Possibilite de Densification (en nombre) - Zone 1</t>
  </si>
  <si>
    <t xml:space="preserve">michel_7a_densification_N2</t>
  </si>
  <si>
    <t xml:space="preserve">Possibilite de Densification (en nombre) - Zone 2</t>
  </si>
  <si>
    <t xml:space="preserve">michel_7a_densification_N3</t>
  </si>
  <si>
    <t xml:space="preserve">Possibilite de Densification (en nombre) - Zone 3</t>
  </si>
  <si>
    <t xml:space="preserve">michel_7a_densification_N4</t>
  </si>
  <si>
    <t xml:space="preserve">Possibilite de Densification (en nombre) - Zone 4</t>
  </si>
  <si>
    <t xml:space="preserve">michel_7a_densification_N5</t>
  </si>
  <si>
    <t xml:space="preserve">Possibilite de Densification (en nombre) - Zone 5</t>
  </si>
  <si>
    <t xml:space="preserve">michel_7a_densification_N6</t>
  </si>
  <si>
    <t xml:space="preserve">Possibilite de Densification (en nombre) - Zone 6</t>
  </si>
  <si>
    <t xml:space="preserve">michel_7a_densification_Total</t>
  </si>
  <si>
    <t xml:space="preserve">Possibilite de Densification (en nombre) - Total</t>
  </si>
  <si>
    <t xml:space="preserve">michel_7a_densification_N6 + michel_7a_densification_N5 + michel_7a_densification_N4 + michel_7a_densification_N3 + michel_7a_densification_N2 + michel_7a_densification_N1</t>
  </si>
  <si>
    <t xml:space="preserve">michel_7b_extension_N1</t>
  </si>
  <si>
    <t xml:space="preserve">Constructions en Extension  (en nombre) - Zone 1</t>
  </si>
  <si>
    <t xml:space="preserve">0 if (michel_7a_densification_N1 &gt;= michel_6c_repartition_besoins_log_N1) else ( michel_6c_repartition_besoins_log_N1  - michel_7a_densification_N1)</t>
  </si>
  <si>
    <t xml:space="preserve">(michel_7a_densification_N1 &gt;= michel_6c_repartition_besoins_log_N1) ? 0 :  ( michel_6c_repartition_besoins_log_N1  - michel_7a_densification_N1)</t>
  </si>
  <si>
    <t xml:space="preserve">michel_7b_extension_N2</t>
  </si>
  <si>
    <t xml:space="preserve">Constructions en Extension  (en nombre) - Zone 2</t>
  </si>
  <si>
    <t xml:space="preserve">0 if (michel_7a_densification_N2 &gt;= michel_6c_repartition_besoins_log_N2) else ( michel_6c_repartition_besoins_log_N2 - michel_7a_densification_N2)</t>
  </si>
  <si>
    <t xml:space="preserve">(michel_7a_densification_N2 &gt;= michel_6c_repartition_besoins_log_N2) ? 0 : ( michel_6c_repartition_besoins_log_N2 - michel_7a_densification_N2)</t>
  </si>
  <si>
    <t xml:space="preserve">michel_7b_extension_N3</t>
  </si>
  <si>
    <t xml:space="preserve">Constructions en Extension  (en nombre) - Zone 3</t>
  </si>
  <si>
    <t xml:space="preserve">0 if (michel_7a_densification_N3 &gt;= michel_6c_repartition_besoins_log_N3) else ( michel_6c_repartition_besoins_log_N3 - michel_7a_densification_N3)</t>
  </si>
  <si>
    <t xml:space="preserve">(michel_7a_densification_N3 &gt;= michel_6c_repartition_besoins_log_N3) ? 0 : ( michel_6c_repartition_besoins_log_N3 - michel_7a_densification_N3)</t>
  </si>
  <si>
    <t xml:space="preserve">michel_7b_extension_N4</t>
  </si>
  <si>
    <t xml:space="preserve">Constructions en Extension  (en nombre) - Zone 4</t>
  </si>
  <si>
    <t xml:space="preserve">0 if (michel_7a_densification_N4 &gt;= michel_6c_repartition_besoins_log_N4) else ( michel_6c_repartition_besoins_log_N4  - michel_7a_densification_N4)</t>
  </si>
  <si>
    <t xml:space="preserve">(michel_7a_densification_N4 &gt;= michel_6c_repartition_besoins_log_N4) ? 0 : ( michel_6c_repartition_besoins_log_N4  - michel_7a_densification_N4)</t>
  </si>
  <si>
    <t xml:space="preserve">michel_7b_extension_N5</t>
  </si>
  <si>
    <t xml:space="preserve">Constructions en Extension  (en nombre) - Zone 5</t>
  </si>
  <si>
    <t xml:space="preserve">0 if (michel_7a_densification_N5 &gt;= michel_6c_repartition_besoins_log_N5) else ( michel_6c_repartition_besoins_log_N5  - michel_7a_densification_N5)</t>
  </si>
  <si>
    <t xml:space="preserve">(michel_7a_densification_N5 &gt;= michel_6c_repartition_besoins_log_N5) ? 0 : ( michel_6c_repartition_besoins_log_N5  - michel_7a_densification_N5)</t>
  </si>
  <si>
    <t xml:space="preserve">michel_7b_extension_N6</t>
  </si>
  <si>
    <t xml:space="preserve">Constructions en Extension  (en nombre) - Zone 6</t>
  </si>
  <si>
    <t xml:space="preserve">0 if (michel_7a_densification_N6 &gt;= michel_6c_repartition_besoins_log_N6) else ( michel_6c_repartition_besoins_log_N6  - michel_7a_densification_N6)</t>
  </si>
  <si>
    <t xml:space="preserve">(michel_7a_densification_N6 &gt;= michel_6c_repartition_besoins_log_N6) ? 0 : ( michel_6c_repartition_besoins_log_N6  - michel_7a_densification_N6)</t>
  </si>
  <si>
    <t xml:space="preserve">michel_7b_extension_Total</t>
  </si>
  <si>
    <t xml:space="preserve">Constructions en Extension  (en nombre) - Total</t>
  </si>
  <si>
    <t xml:space="preserve">roundNumber(michel_7b_extension_N6 + michel_7b_extension_N5 + michel_7b_extension_N4 + michel_7b_extension_N3 + michel_7b_extension_N2 + michel_7b_extension_N1,2)</t>
  </si>
  <si>
    <t xml:space="preserve">michel_8a_densite_nette_N1</t>
  </si>
  <si>
    <t xml:space="preserve">Densite Nette en Log/Ha - Zone 1</t>
  </si>
  <si>
    <t xml:space="preserve">michel_8a_densite_nette_N2</t>
  </si>
  <si>
    <t xml:space="preserve">Densite Nette en Log/Ha - Zone 2</t>
  </si>
  <si>
    <t xml:space="preserve">michel_8a_densite_nette_N3</t>
  </si>
  <si>
    <t xml:space="preserve">Densite Nette en Log/Ha - Zone 3</t>
  </si>
  <si>
    <t xml:space="preserve">michel_8a_densite_nette_N4</t>
  </si>
  <si>
    <t xml:space="preserve">Densite Nette en Log/Ha - Zone 4</t>
  </si>
  <si>
    <t xml:space="preserve">michel_8a_densite_nette_N5</t>
  </si>
  <si>
    <t xml:space="preserve">Densite Nette en Log/Ha - Zone 5</t>
  </si>
  <si>
    <t xml:space="preserve">michel_8a_densite_nette_N6</t>
  </si>
  <si>
    <t xml:space="preserve">Densite Nette en Log/Ha - Zone 6</t>
  </si>
  <si>
    <t xml:space="preserve">michel_8a_densite_nette_Total</t>
  </si>
  <si>
    <t xml:space="preserve">Densite Nette en Log/Ha - Total</t>
  </si>
  <si>
    <t xml:space="preserve">""</t>
  </si>
  <si>
    <t xml:space="preserve">michel_8b_surface_nette_N1</t>
  </si>
  <si>
    <t xml:space="preserve">Surface Nette en extension - Zone 1</t>
  </si>
  <si>
    <t xml:space="preserve">roundNumber(michel_7b_extension_N1 / michel_8a_densite_nette_N1,2)  if (michel_8a_densite_nette_N1!=0) else 0</t>
  </si>
  <si>
    <t xml:space="preserve">(michel_8a_densite_nette_N1==0) ? 0 : roundNumber(michel_7b_extension_N1 / michel_8a_densite_nette_N1,2)</t>
  </si>
  <si>
    <t xml:space="preserve">michel_8b_surface_nette_N2</t>
  </si>
  <si>
    <t xml:space="preserve">Surface Nette en extension - Zone 2</t>
  </si>
  <si>
    <t xml:space="preserve">roundNumber(michel_7b_extension_N2 / michel_8a_densite_nette_N2,2) if (michel_8a_densite_nette_N2!=0) else 0</t>
  </si>
  <si>
    <t xml:space="preserve">(michel_8a_densite_nette_N2==0) ? 0 :roundNumber(michel_7b_extension_N2 / michel_8a_densite_nette_N2,2)</t>
  </si>
  <si>
    <t xml:space="preserve">michel_8b_surface_nette_N3</t>
  </si>
  <si>
    <t xml:space="preserve">Surface Nette en extension - Zone 3</t>
  </si>
  <si>
    <t xml:space="preserve">roundNumber(michel_7b_extension_N3 / michel_8a_densite_nette_N3,2) if (michel_8a_densite_nette_N3!=0) else 0</t>
  </si>
  <si>
    <t xml:space="preserve">(michel_8a_densite_nette_N3==0) ? 0 :roundNumber(michel_7b_extension_N3 / michel_8a_densite_nette_N3,2)</t>
  </si>
  <si>
    <t xml:space="preserve">michel_8b_surface_nette_N4</t>
  </si>
  <si>
    <t xml:space="preserve">Surface Nette en extension - Zone 4</t>
  </si>
  <si>
    <t xml:space="preserve">roundNumber(michel_7b_extension_N4 / michel_8a_densite_nette_N4,2) if (michel_8a_densite_nette_N4!=0) else 0</t>
  </si>
  <si>
    <t xml:space="preserve">(michel_8a_densite_nette_N4==0) ? 0 :roundNumber(michel_7b_extension_N4 / michel_8a_densite_nette_N4,2)</t>
  </si>
  <si>
    <t xml:space="preserve">michel_8b_surface_nette_N5</t>
  </si>
  <si>
    <t xml:space="preserve">Surface Nette en extension - Zone 5</t>
  </si>
  <si>
    <t xml:space="preserve">roundNumber(michel_7b_extension_N5 / michel_8a_densite_nette_N5,2) if (michel_8a_densite_nette_N5!=0) else 0</t>
  </si>
  <si>
    <t xml:space="preserve">(michel_8a_densite_nette_N5==0) ? 0 :roundNumber(michel_7b_extension_N5 / michel_8a_densite_nette_N5,2)</t>
  </si>
  <si>
    <t xml:space="preserve">michel_8b_surface_nette_N6</t>
  </si>
  <si>
    <t xml:space="preserve">Surface Nette en extension - Zone 6</t>
  </si>
  <si>
    <t xml:space="preserve">roundNumber(michel_7b_extension_N6 / michel_8a_densite_nette_N6,2) if (michel_8a_densite_nette_N6!=0) else 0</t>
  </si>
  <si>
    <t xml:space="preserve">(michel_8a_densite_nette_N6==0) ? 0 :roundNumber(michel_7b_extension_N6 / michel_8a_densite_nette_N6,2)</t>
  </si>
  <si>
    <t xml:space="preserve">michel_8b_surface_nette_Total</t>
  </si>
  <si>
    <t xml:space="preserve">Surface Nette en extension - Total</t>
  </si>
  <si>
    <t xml:space="preserve">roundNumber(michel_8b_surface_nette_N6 + michel_8b_surface_nette_N5 + michel_8b_surface_nette_N4 + michel_8b_surface_nette_N3 + michel_8b_surface_nette_N2 + michel_8b_surface_nette_N1,2)</t>
  </si>
  <si>
    <t xml:space="preserve">michel_8c_surface_equipements_N1</t>
  </si>
  <si>
    <t xml:space="preserve">Rajout Equipements en pourcent - Zone 1</t>
  </si>
  <si>
    <t xml:space="preserve">michel_8c_surface_equipements_N2</t>
  </si>
  <si>
    <t xml:space="preserve">Rajout Equipements en pourcent - Zone 2</t>
  </si>
  <si>
    <t xml:space="preserve">michel_8c_surface_equipements_N3</t>
  </si>
  <si>
    <t xml:space="preserve">Rajout Equipements en pourcent - Zone 3</t>
  </si>
  <si>
    <t xml:space="preserve">michel_8c_surface_equipements_N4</t>
  </si>
  <si>
    <t xml:space="preserve">Rajout Equipements en pourcent - Zone 4</t>
  </si>
  <si>
    <t xml:space="preserve">michel_8c_surface_equipements_N5</t>
  </si>
  <si>
    <t xml:space="preserve">Rajout Equipements en pourcent - Zone 5</t>
  </si>
  <si>
    <t xml:space="preserve">michel_8c_surface_equipements_N6</t>
  </si>
  <si>
    <t xml:space="preserve">Rajout Equipements en pourcent - Zone 6</t>
  </si>
  <si>
    <t xml:space="preserve">michel_8c_surface_equipements_Total</t>
  </si>
  <si>
    <t xml:space="preserve">Rajout Equipements  - Total</t>
  </si>
  <si>
    <t xml:space="preserve">michel_8c2_surface_equipements_N1</t>
  </si>
  <si>
    <t xml:space="preserve">Rajout Equipements en surface - Zone 1</t>
  </si>
  <si>
    <t xml:space="preserve">roundNumber(michel_8b_surface_nette_N1 * michel_8c_surface_equipements_N1 / 100,2)</t>
  </si>
  <si>
    <t xml:space="preserve">michel_8c2_surface_equipements_N2</t>
  </si>
  <si>
    <t xml:space="preserve">Rajout Equipements en surface - Zone 2</t>
  </si>
  <si>
    <t xml:space="preserve">roundNumber(michel_8b_surface_nette_N2 * michel_8c_surface_equipements_N2 / 100,2)</t>
  </si>
  <si>
    <t xml:space="preserve">michel_8c2_surface_equipements_N3</t>
  </si>
  <si>
    <t xml:space="preserve">Rajout Equipements en surface - Zone 3</t>
  </si>
  <si>
    <t xml:space="preserve">roundNumber(michel_8b_surface_nette_N3 * michel_8c_surface_equipements_N3 / 100,2)</t>
  </si>
  <si>
    <t xml:space="preserve">michel_8c2_surface_equipements_N4</t>
  </si>
  <si>
    <t xml:space="preserve">Rajout Equipements en surface - Zone 4</t>
  </si>
  <si>
    <t xml:space="preserve">roundNumber(michel_8b_surface_nette_N4 * michel_8c_surface_equipements_N4 / 100,2)</t>
  </si>
  <si>
    <t xml:space="preserve">michel_8c2_surface_equipements_N5</t>
  </si>
  <si>
    <t xml:space="preserve">Rajout Equipements en surface - Zone 5</t>
  </si>
  <si>
    <t xml:space="preserve">roundNumber(michel_8b_surface_nette_N5 * michel_8c_surface_equipements_N5 / 100,2)</t>
  </si>
  <si>
    <t xml:space="preserve">michel_8c2_surface_equipements_N6</t>
  </si>
  <si>
    <t xml:space="preserve">Rajout Equipements en surface - Zone 6</t>
  </si>
  <si>
    <t xml:space="preserve">roundNumber(michel_8b_surface_nette_N6 * michel_8c_surface_equipements_N6 / 100,2)</t>
  </si>
  <si>
    <t xml:space="preserve">michel_8c2_surface_equipements_Total</t>
  </si>
  <si>
    <t xml:space="preserve">Rajout Equipements en surface - Total</t>
  </si>
  <si>
    <t xml:space="preserve">roundNumber(michel_8c2_surface_equipements_N6 + michel_8c2_surface_equipements_N5 + michel_8c2_surface_equipements_N4 + michel_8c2_surface_equipements_N3 + michel_8c2_surface_equipements_N2 + michel_8c2_surface_equipements_N1,2)</t>
  </si>
  <si>
    <t xml:space="preserve">michel_8d_hectares_necessaires_N1</t>
  </si>
  <si>
    <t xml:space="preserve">Hectares Necessaires - Zone 1</t>
  </si>
  <si>
    <t xml:space="preserve">roundNumber(michel_8b_surface_nette_N1 * ( 1 + michel_8c_surface_equipements_N1 / 100),2)</t>
  </si>
  <si>
    <t xml:space="preserve">michel_8d_hectares_necessaires_N2</t>
  </si>
  <si>
    <t xml:space="preserve">Hectares Necessaires - Zone 2</t>
  </si>
  <si>
    <t xml:space="preserve">roundNumber(michel_8b_surface_nette_N2 * ( 1 + michel_8c_surface_equipements_N2/ 100),2)</t>
  </si>
  <si>
    <t xml:space="preserve">michel_8d_hectares_necessaires_N3</t>
  </si>
  <si>
    <t xml:space="preserve">Hectares Necessaires - Zone 3</t>
  </si>
  <si>
    <t xml:space="preserve">roundNumber(michel_8b_surface_nette_N3 * ( 1 + michel_8c_surface_equipements_N3/ 100),2)</t>
  </si>
  <si>
    <t xml:space="preserve">michel_8d_hectares_necessaires_N4</t>
  </si>
  <si>
    <t xml:space="preserve">Hectares Necessaires - Zone 4</t>
  </si>
  <si>
    <t xml:space="preserve">roundNumber(michel_8b_surface_nette_N4 * ( 1 + michel_8c_surface_equipements_N4/ 100),2)</t>
  </si>
  <si>
    <t xml:space="preserve">michel_8d_hectares_necessaires_N5</t>
  </si>
  <si>
    <t xml:space="preserve">Hectares Necessaires - Zone 5</t>
  </si>
  <si>
    <t xml:space="preserve">roundNumber(michel_8b_surface_nette_N5 * ( 1 + michel_8c_surface_equipements_N5/ 100),2)</t>
  </si>
  <si>
    <t xml:space="preserve">michel_8d_hectares_necessaires_N6</t>
  </si>
  <si>
    <t xml:space="preserve">Hectares Necessaires - Zone 6</t>
  </si>
  <si>
    <t xml:space="preserve">roundNumber(michel_8b_surface_nette_N6 * ( 1 + michel_8c_surface_equipements_N6/ 100),2)</t>
  </si>
  <si>
    <t xml:space="preserve">michel_8d_hectares_necessaires_Total</t>
  </si>
  <si>
    <t xml:space="preserve">Hectares Necessaires - Total</t>
  </si>
  <si>
    <t xml:space="preserve">roundNumber(michel_8d_hectares_necessaires_N6 + michel_8d_hectares_necessaires_N5 + michel_8d_hectares_necessaires_N4 + michel_8d_hectares_necessaires_N3 + michel_8d_hectares_necessaires_N2 + michel_8d_hectares_necessaires_N1,2)</t>
  </si>
  <si>
    <t xml:space="preserve">michel_8a_consomation_cerema_10_ans</t>
  </si>
  <si>
    <t xml:space="preserve">Consommation Fonciere en 10 ans</t>
  </si>
  <si>
    <t xml:space="preserve">michel_8b_consomation_cerema_annuelle</t>
  </si>
  <si>
    <t xml:space="preserve">Consommation Fonciere annuelle</t>
  </si>
  <si>
    <t xml:space="preserve">roundNumber(michel_8a_consomation_cerema_10_ans / 10,2)</t>
  </si>
  <si>
    <t xml:space="preserve">michel_8c_consomation_prevue_annuelle</t>
  </si>
  <si>
    <t xml:space="preserve">Consommation annuelle prevue</t>
  </si>
  <si>
    <t xml:space="preserve">roundNumber (michel_8d_hectares_necessaires_Total / michel_duree,2) if (michel_duree!=0) else 0</t>
  </si>
  <si>
    <t xml:space="preserve">(michel_duree==0) ? 0 : roundNumber (michel_8d_hectares_necessaires_Total / michel_duree,2) </t>
  </si>
  <si>
    <t xml:space="preserve">michel_8d_niveau_sobriete</t>
  </si>
  <si>
    <t xml:space="preserve">Niveau de Sobriete</t>
  </si>
  <si>
    <t xml:space="preserve">roundNumber((michel_8c_consomation_prevue_annuelle / michel_8b_consomation_cerema_annuelle) * 100,0) if (michel_8b_consomation_cerema_annuelle!=0) else 0</t>
  </si>
  <si>
    <t xml:space="preserve">(michel_8b_consomation_cerema_annuelle==0) ? 0  : roundNumber((michel_8c_consomation_prevue_annuelle / michel_8b_consomation_cerema_annuelle) * 100,0)</t>
  </si>
  <si>
    <t xml:space="preserve">michel_8e_message_sobriete0</t>
  </si>
  <si>
    <t xml:space="preserve">Message de Sobriete</t>
  </si>
  <si>
    <t xml:space="preserve">"Territoire de reconquete"  if  (michel_8d_niveau_sobriete &lt; 0 ) else "Consommation Exemplaire"</t>
  </si>
  <si>
    <t xml:space="preserve"> (michel_8d_niveau_sobriete &lt; 0 ) ?  "Territoire de reconquete" :  "Consommation Exemplaire"</t>
  </si>
  <si>
    <t xml:space="preserve">michel_8e_message_sobriete1</t>
  </si>
  <si>
    <t xml:space="preserve">"Objectif ZAN atteint"  if  (michel_8d_niveau_sobriete &gt; 25 ) else michel_8e_message_sobriete0</t>
  </si>
  <si>
    <t xml:space="preserve"> (michel_8d_niveau_sobriete &gt;= 25 ) ?  "Objectif ZAN atteint" :  michel_8e_message_sobriete0</t>
  </si>
  <si>
    <t xml:space="preserve">michel_8e_message_sobriete2</t>
  </si>
  <si>
    <t xml:space="preserve">"Consommation Excessive"  if  (michel_8d_niveau_sobriete &gt;= 51 ) else michel_8e_message_sobriete1</t>
  </si>
  <si>
    <t xml:space="preserve"> (michel_8d_niveau_sobriete &gt;= 51 ) ?  "Consommation Excessive" :  michel_8e_message_sobriete1</t>
  </si>
  <si>
    <t xml:space="preserve">michel_8e_message_sobriete3</t>
  </si>
  <si>
    <t xml:space="preserve">"Consommation Abusive"  if  (michel_8d_niveau_sobriete &gt;= 100 ) else michel_8e_message_sobriete2</t>
  </si>
  <si>
    <t xml:space="preserve"> (michel_8d_niveau_sobriete &gt;= 100 ) ?  "Consommation Abusive" :  michel_8e_message_sobriete2</t>
  </si>
  <si>
    <t xml:space="preserve">michel_8e_message_sobriete</t>
  </si>
  <si>
    <t xml:space="preserve">Categorie</t>
  </si>
  <si>
    <t xml:space="preserve">MessageSiVrai</t>
  </si>
  <si>
    <t xml:space="preserve">MessageSiFaux</t>
  </si>
  <si>
    <t xml:space="preserve"># Categories : TEST / SRU / ART / LOG / HIST / PROJ </t>
  </si>
  <si>
    <t xml:space="preserve"># Types : TEST / DIAG / NOTE </t>
  </si>
  <si>
    <t xml:space="preserve"># Les Messages doivent commencer par " si ils contiennent des variables (ex : "Commune de plus de 20000 Habitants : " + round0str(P08_POP))</t>
  </si>
  <si>
    <t xml:space="preserve"># Test Diganostics</t>
  </si>
  <si>
    <t xml:space="preserve">#VALIDATE</t>
  </si>
  <si>
    <t xml:space="preserve">Test Diagnostic</t>
  </si>
  <si>
    <t xml:space="preserve">Test Diagnostic OK</t>
  </si>
  <si>
    <t xml:space="preserve">Test Diagnostic Failed</t>
  </si>
  <si>
    <t xml:space="preserve">#TEST2</t>
  </si>
  <si>
    <t xml:space="preserve">Test2 Diagnostic2</t>
  </si>
  <si>
    <t xml:space="preserve">Test Diagnostic NOK</t>
  </si>
  <si>
    <t xml:space="preserve">#TEST4</t>
  </si>
  <si>
    <t xml:space="preserve">Test2 Diagnostic4</t>
  </si>
  <si>
    <t xml:space="preserve">(5+6)==11</t>
  </si>
  <si>
    <t xml:space="preserve">C'est 11</t>
  </si>
  <si>
    <t xml:space="preserve">Comment ca c'est pas 11 ?</t>
  </si>
  <si>
    <t xml:space="preserve">#TEST_REG</t>
  </si>
  <si>
    <t xml:space="preserve">Test Region</t>
  </si>
  <si>
    <t xml:space="preserve">REG=="93"</t>
  </si>
  <si>
    <t xml:space="preserve">En Paca</t>
  </si>
  <si>
    <t xml:space="preserve">Comment ca c'est pas PACA ?</t>
  </si>
  <si>
    <t xml:space="preserve">#TEST_POP</t>
  </si>
  <si>
    <t xml:space="preserve">Test Population</t>
  </si>
  <si>
    <t xml:space="preserve">P08_POP &gt; 20000</t>
  </si>
  <si>
    <t xml:space="preserve">"Commune de plus de 20000 Habitants : " + P08_POP</t>
  </si>
  <si>
    <t xml:space="preserve">"Commune de moins de 20000 Habitants : " + P08_POP</t>
  </si>
  <si>
    <t xml:space="preserve">#  Diganostics SRU</t>
  </si>
  <si>
    <t xml:space="preserve">CARENCE_SRU</t>
  </si>
  <si>
    <t xml:space="preserve">DIAG</t>
  </si>
  <si>
    <t xml:space="preserve">Carence SRU</t>
  </si>
  <si>
    <t xml:space="preserve">SRU_EN_CARENCE==0</t>
  </si>
  <si>
    <t xml:space="preserve">Pas de Carence SRU</t>
  </si>
  <si>
    <t xml:space="preserve">Commune en Carence SRU</t>
  </si>
  <si>
    <t xml:space="preserve">#  Diagnostics Artificialisation</t>
  </si>
  <si>
    <t xml:space="preserve">ARTIFICIALISATION_15</t>
  </si>
  <si>
    <t xml:space="preserve">ORANGE</t>
  </si>
  <si>
    <t xml:space="preserve">Artificialisation ces 10 dernieres annees - 0,15%</t>
  </si>
  <si>
    <t xml:space="preserve">not ((ART_POURCENT &gt; 0.15) and (ART_POURCENT &lt; 0.15)) </t>
  </si>
  <si>
    <t xml:space="preserve">"Plus de 0,15% d'Artificialisation en 10 ans : " + f_val(f_round(ART_POURCENT,2)) + "%"</t>
  </si>
  <si>
    <t xml:space="preserve">ARTIFICIALISATION_45</t>
  </si>
  <si>
    <t xml:space="preserve">Artificialisation ces 10 dernieres annees - 0,45%</t>
  </si>
  <si>
    <t xml:space="preserve">not (ART_POURCENT &gt; 0.45)</t>
  </si>
  <si>
    <t xml:space="preserve">"Plus de 0,45% d'Artificialisation en 10 ans : " + f_val(f_round(ART_POURCENT,2)) + "%"</t>
  </si>
  <si>
    <t xml:space="preserve">ARTIFICIALISATION_M2_200</t>
  </si>
  <si>
    <t xml:space="preserve">M2 artificialises par habitant supplementaire - 200</t>
  </si>
  <si>
    <t xml:space="preserve">not ((ART_HECT_HAB &gt; 200) and (ART_HECT_HAB &lt; 400))</t>
  </si>
  <si>
    <t xml:space="preserve">"M2 / Hab Supplementaires &gt; 200 m2 : " + f_val(ART_HECT_HAB) + " m2"</t>
  </si>
  <si>
    <t xml:space="preserve">ARTIFICIALISATION_M2_400</t>
  </si>
  <si>
    <t xml:space="preserve">M2 artificialises par habitant supplementaire - 400</t>
  </si>
  <si>
    <t xml:space="preserve">not (ART_HECT_HAB &gt; 400)</t>
  </si>
  <si>
    <t xml:space="preserve">"M2 / Hab Supplementaires &gt; 400 m2 : " + f_val(ART_HECT_HAB) + " m2"</t>
  </si>
  <si>
    <t xml:space="preserve">ARTIFICIALISATION_EVOL</t>
  </si>
  <si>
    <t xml:space="preserve">Evolution de l'artificialisation</t>
  </si>
  <si>
    <t xml:space="preserve">not (ART_EVOLUTION &gt; 1)</t>
  </si>
  <si>
    <t xml:space="preserve">"Acceleration ces 5 dernieres annees. (" + f_val(f_round((ART_EVOLUTION-1)*100,2))+"%)"</t>
  </si>
  <si>
    <t xml:space="preserve">ARTIFICIALISATION_SCOT_50</t>
  </si>
  <si>
    <t xml:space="preserve">Objectif Artificialisation SCoT Ouest Alpes-Maritimes - 50%</t>
  </si>
  <si>
    <t xml:space="preserve">not ((SCOT_2030_OBJ &gt; 0.5) and (SCOT_2030_OBJ &lt; 0.75))</t>
  </si>
  <si>
    <t xml:space="preserve">"Consommation Fonciere &gt; 50% : " + f_round(SCOT_2030_OBJ*100,0) + " %"</t>
  </si>
  <si>
    <t xml:space="preserve">ARTIFICIALISATION_SCOT_75</t>
  </si>
  <si>
    <t xml:space="preserve">Objectif Artificialisation SCoT Ouest Alpes-Maritimes - 75%</t>
  </si>
  <si>
    <t xml:space="preserve">not (SCOT_2030_OBJ &gt; 0.75)</t>
  </si>
  <si>
    <t xml:space="preserve">"Consommation Fonciere &gt; 75% : " + f_round(SCOT_2030_OBJ*100,0) + " %"</t>
  </si>
  <si>
    <t xml:space="preserve">#  Diagnostics Logements</t>
  </si>
  <si>
    <t xml:space="preserve">LOG_VACANTS_6</t>
  </si>
  <si>
    <t xml:space="preserve">LOG</t>
  </si>
  <si>
    <t xml:space="preserve">Logements Vacants &gt; 6%</t>
  </si>
  <si>
    <t xml:space="preserve">not ((TX_RES_VAC_18 &gt; 0.06) and (TX_RES_VAC_18 &lt; 0.09))</t>
  </si>
  <si>
    <t xml:space="preserve">"Taux de Residences Vacantes - plus de 6% : " + f_val(f_round(TX_RES_VAC_18*100,2)) + "%"</t>
  </si>
  <si>
    <t xml:space="preserve">LOG_VACANTS_9</t>
  </si>
  <si>
    <t xml:space="preserve">Logements Vacants &gt; 9%</t>
  </si>
  <si>
    <t xml:space="preserve">not (TX_RES_VAC_18 &gt; 0.09)</t>
  </si>
  <si>
    <t xml:space="preserve">"Taux de Residences Vacantes - plus de 9% : " + f_val(f_round(TX_RES_VAC_18*100,2)) + "%"</t>
  </si>
  <si>
    <t xml:space="preserve">LOG_VACANTS_EVOL</t>
  </si>
  <si>
    <t xml:space="preserve">Logements Vacants Evolution &gt; 10% en 10 ans</t>
  </si>
  <si>
    <t xml:space="preserve">not (evol_log_vac_0818 &gt; 10)</t>
  </si>
  <si>
    <t xml:space="preserve">"Evolution Logements Vacants 2008-2018 - plus de 10% : "   + f_val(f_round(evol_log_vac_0818,2)) + "%"</t>
  </si>
  <si>
    <t xml:space="preserve">LOG_VACANTS_EVOLN</t>
  </si>
  <si>
    <t xml:space="preserve">Logements Vacants Evolution &lt; -10% en 10 ans</t>
  </si>
  <si>
    <t xml:space="preserve">(evol_log_vac_0818 &lt; (-10))</t>
  </si>
  <si>
    <t xml:space="preserve">"Diminution significative des Logements Vacants 2008-2018 - plus de 10% : "   + f_val(f_round(evol_log_vac_0818)) + "%"</t>
  </si>
  <si>
    <t xml:space="preserve">LOG_SECONDAIRES_10</t>
  </si>
  <si>
    <t xml:space="preserve">Residences Secondaires &gt; 10%</t>
  </si>
  <si>
    <t xml:space="preserve">not ((TX_RES_SEC_18 &gt; 0.10) and (TX_RES_SEC_18 &lt; 0.20))</t>
  </si>
  <si>
    <t xml:space="preserve">"Taux de Residences Secondaires - plus de 10% : " + f_val(f_round(TX_RES_SEC_18*100,2)) + "%"</t>
  </si>
  <si>
    <t xml:space="preserve">LOG_SECONDAIRES_20</t>
  </si>
  <si>
    <t xml:space="preserve">Residences Secondaires &gt; 20%</t>
  </si>
  <si>
    <t xml:space="preserve">not (TX_RES_SEC_18 &gt; 0.20)</t>
  </si>
  <si>
    <t xml:space="preserve">"Taux de Residences Secondaires - plus de 20% : " + f_val(f_round(TX_RES_SEC_18*100,2)) + "%"</t>
  </si>
  <si>
    <t xml:space="preserve">LOG_SECONDAIRES_EVOL</t>
  </si>
  <si>
    <t xml:space="preserve">Residences Secondaires Evolution &gt; 10% en 10 ans</t>
  </si>
  <si>
    <t xml:space="preserve">not (evol_res_sec_0818 &gt; 10)</t>
  </si>
  <si>
    <t xml:space="preserve">"Evolution Residences Secondaires 2008-2018 - plus de 10% : "  + f_val(f_round(evol_res_sec_0818)) + "%"</t>
  </si>
  <si>
    <t xml:space="preserve">LOG_SECONDAIRES_EVOLN</t>
  </si>
  <si>
    <t xml:space="preserve">Residences Secondaires Evolution &lt; -10% en 10 ans</t>
  </si>
  <si>
    <t xml:space="preserve">(evol_res_sec_0818 &lt; (-10))</t>
  </si>
  <si>
    <t xml:space="preserve">"Diminution significative des Residences Secondaires 2008-2018 - plus de 10% : "  + f_val(f_round(evol_res_sec_0818)) + "%"</t>
  </si>
  <si>
    <t xml:space="preserve">TAILLE_DES_MENAGES</t>
  </si>
  <si>
    <t xml:space="preserve">POP</t>
  </si>
  <si>
    <t xml:space="preserve">Test de la Taille des Menages</t>
  </si>
  <si>
    <t xml:space="preserve">TM_2018 &gt; 1.95</t>
  </si>
  <si>
    <t xml:space="preserve">Taille des Menages anormalement basse</t>
  </si>
  <si>
    <t xml:space="preserve">TAILLE_DES_MENAGES_EVOL_1</t>
  </si>
  <si>
    <t xml:space="preserve">Evolution de la Taille des Menages</t>
  </si>
  <si>
    <t xml:space="preserve">tmen_0818 &lt; (-0.1)</t>
  </si>
  <si>
    <t xml:space="preserve">"Diminution de la Taille des Menages 2008-2018 - plus de 0,1 : "  + f_val(f_round(tmen_0818,2)) + "%"</t>
  </si>
  <si>
    <t xml:space="preserve">TAILLE_DES_MENAGES_EVOL_2</t>
  </si>
  <si>
    <t xml:space="preserve">tmen_0818 &lt; (-0.2)</t>
  </si>
  <si>
    <t xml:space="preserve">"Diminution significative de la Taille des Menages 2008-2018 - plus de 0,2 : "  + f_val(f_round(tmen_0818,2)) + "%"</t>
  </si>
  <si>
    <t xml:space="preserve">Load ?</t>
  </si>
  <si>
    <t xml:space="preserve">COD_VAR</t>
  </si>
  <si>
    <t xml:space="preserve">LIB_VAR</t>
  </si>
  <si>
    <t xml:space="preserve">LIB_VAR_LONG</t>
  </si>
  <si>
    <t xml:space="preserve">TYPE_VAR</t>
  </si>
  <si>
    <t xml:space="preserve">Column1</t>
  </si>
  <si>
    <t xml:space="preserve">X</t>
  </si>
  <si>
    <t xml:space="preserve">Population en 2018 (princ)</t>
  </si>
  <si>
    <t xml:space="preserve">NUM</t>
  </si>
  <si>
    <t xml:space="preserve">P18_POP0014</t>
  </si>
  <si>
    <t xml:space="preserve">Pop 0-14 ans en 2018 (princ)</t>
  </si>
  <si>
    <t xml:space="preserve">Nombre de personnes de 0 Ã  14 ans en 2018</t>
  </si>
  <si>
    <t xml:space="preserve">P18_POP1529</t>
  </si>
  <si>
    <t xml:space="preserve">Pop 15-29 ans en 2018 (princ)</t>
  </si>
  <si>
    <t xml:space="preserve">Nombre de personnes de 15 Ã  29 ans en 2018</t>
  </si>
  <si>
    <t xml:space="preserve">P18_POP3044</t>
  </si>
  <si>
    <t xml:space="preserve">Pop 30-44 ans en 2018 (princ)</t>
  </si>
  <si>
    <t xml:space="preserve">Nombre de personnes de 30 Ã  44 ans en 2018</t>
  </si>
  <si>
    <t xml:space="preserve">P18_POP4559</t>
  </si>
  <si>
    <t xml:space="preserve">Pop 45-59 ans en 2018 (princ)</t>
  </si>
  <si>
    <t xml:space="preserve">Nombre de personnes de 45 Ã  59 ans en 2018</t>
  </si>
  <si>
    <t xml:space="preserve">P18_POP6074</t>
  </si>
  <si>
    <t xml:space="preserve">Pop 60-74 ans en 2018 (princ)</t>
  </si>
  <si>
    <t xml:space="preserve">Nombre de personnes de 60 Ã  74 ans en 2018</t>
  </si>
  <si>
    <t xml:space="preserve">P18_POP7589</t>
  </si>
  <si>
    <t xml:space="preserve">Pop 75-89 ans en 2018 (princ)</t>
  </si>
  <si>
    <t xml:space="preserve">Nombre de personnes de 75 Ã  89 ans en 2018</t>
  </si>
  <si>
    <t xml:space="preserve">P18_POP90P</t>
  </si>
  <si>
    <t xml:space="preserve">Pop 90 ans ou plus en 2018 (princ)</t>
  </si>
  <si>
    <t xml:space="preserve">Nombre de personnes de 90 ans ou plus en 2018</t>
  </si>
  <si>
    <t xml:space="preserve">P18_POPH</t>
  </si>
  <si>
    <t xml:space="preserve">Pop Hommes en 2018 (princ)</t>
  </si>
  <si>
    <t xml:space="preserve">Nombre total d'hommes en 2018</t>
  </si>
  <si>
    <t xml:space="preserve">P18_H0014</t>
  </si>
  <si>
    <t xml:space="preserve">Pop Hommes 0-14 ans en 2018 (princ)</t>
  </si>
  <si>
    <t xml:space="preserve">Nombre d'hommes de 0 Ã  14 ans en 2018</t>
  </si>
  <si>
    <t xml:space="preserve">P18_H1529</t>
  </si>
  <si>
    <t xml:space="preserve">Pop Hommes 15-29 ans en 2018 (princ)</t>
  </si>
  <si>
    <t xml:space="preserve">Nombre d'hommes de 15 Ã  29 ans en 2018</t>
  </si>
  <si>
    <t xml:space="preserve">P18_H3044</t>
  </si>
  <si>
    <t xml:space="preserve">Pop Hommes 30-44 ans en 2018 (princ)</t>
  </si>
  <si>
    <t xml:space="preserve">Nombre d'hommes de 30 Ã  44 ans en 2018</t>
  </si>
  <si>
    <t xml:space="preserve">P18_H4559</t>
  </si>
  <si>
    <t xml:space="preserve">Pop Hommes 45-59 ans en 2018 (princ)</t>
  </si>
  <si>
    <t xml:space="preserve">Nombre d'hommes de 45 Ã  59 ans en 2018</t>
  </si>
  <si>
    <t xml:space="preserve">P18_H6074</t>
  </si>
  <si>
    <t xml:space="preserve">Pop Hommes 60-74 ans en 2018 (princ)</t>
  </si>
  <si>
    <t xml:space="preserve">Nombre d'hommes de 60 Ã  74 ans en 2018</t>
  </si>
  <si>
    <t xml:space="preserve">P18_H7589</t>
  </si>
  <si>
    <t xml:space="preserve">Pop Hommes 75-89 ans en 2018 (princ)</t>
  </si>
  <si>
    <t xml:space="preserve">Nombre d'hommes de 75 Ã  89 ans en 2018</t>
  </si>
  <si>
    <t xml:space="preserve">P18_H90P</t>
  </si>
  <si>
    <t xml:space="preserve">Pop Hommes 90 ans ou plus en 2018 (princ)</t>
  </si>
  <si>
    <t xml:space="preserve">Nombre d'hommes de 90 ans ou plus en 2018</t>
  </si>
  <si>
    <t xml:space="preserve">P18_H0019</t>
  </si>
  <si>
    <t xml:space="preserve">Pop Hommes 0-19 ans en 2018  (princ)</t>
  </si>
  <si>
    <t xml:space="preserve">Nombre d'hommes de 0 Ã  19 ans en 2018</t>
  </si>
  <si>
    <t xml:space="preserve">P18_H2064</t>
  </si>
  <si>
    <t xml:space="preserve">Pop Hommes 20-64 ans en 2018 (princ)</t>
  </si>
  <si>
    <t xml:space="preserve">Nombre d'hommes de 20 Ã  64 ans en 2018</t>
  </si>
  <si>
    <t xml:space="preserve">P18_H65P</t>
  </si>
  <si>
    <t xml:space="preserve">Pop Hommes 65 ans ou plus en 2018 (princ)</t>
  </si>
  <si>
    <t xml:space="preserve">Nombre d'hommes de 65 ans ou plus en 2018</t>
  </si>
  <si>
    <t xml:space="preserve">P18_POPF</t>
  </si>
  <si>
    <t xml:space="preserve">Pop Femmes en 2018 (princ)</t>
  </si>
  <si>
    <t xml:space="preserve">Nombre total de femmes en 2018</t>
  </si>
  <si>
    <t xml:space="preserve">P18_F0014</t>
  </si>
  <si>
    <t xml:space="preserve">Pop Femmes 0-14 ans en 2018 (princ)</t>
  </si>
  <si>
    <t xml:space="preserve">Nombre de femmes de 0 Ã  14 ans en 2018</t>
  </si>
  <si>
    <t xml:space="preserve">P18_F1529</t>
  </si>
  <si>
    <t xml:space="preserve">Pop Femmes 15-29 ans en 2018 (princ)</t>
  </si>
  <si>
    <t xml:space="preserve">Nombre de femmes de 15 Ã  29 ans en 2018</t>
  </si>
  <si>
    <t xml:space="preserve">P18_F3044</t>
  </si>
  <si>
    <t xml:space="preserve">Pop Femmes 30-44 ans en 2018 (princ)</t>
  </si>
  <si>
    <t xml:space="preserve">Nombre de femmes de 30 Ã  44 ans en 2018</t>
  </si>
  <si>
    <t xml:space="preserve">P18_F4559</t>
  </si>
  <si>
    <t xml:space="preserve">Pop Femmes 45-59 ans en 2018 (princ)</t>
  </si>
  <si>
    <t xml:space="preserve">Nombre de femmes de 45 Ã  59 ans en 2018</t>
  </si>
  <si>
    <t xml:space="preserve">P18_F6074</t>
  </si>
  <si>
    <t xml:space="preserve">Pop Femmes 60-74 ans en 2018 (princ)</t>
  </si>
  <si>
    <t xml:space="preserve">Nombre de femmes de 60 Ã  74 ans en 2018</t>
  </si>
  <si>
    <t xml:space="preserve">P18_F7589</t>
  </si>
  <si>
    <t xml:space="preserve">Pop Femmes 75-89 ans en 2018 (princ)</t>
  </si>
  <si>
    <t xml:space="preserve">Nombre de femmes de 75 Ã  89 ans en 2018</t>
  </si>
  <si>
    <t xml:space="preserve">P18_F90P</t>
  </si>
  <si>
    <t xml:space="preserve">Pop Femmes 90 ans ou plus en 2018 (princ)</t>
  </si>
  <si>
    <t xml:space="preserve">Nombre de femmes de 90 ans ou plus en 2018</t>
  </si>
  <si>
    <t xml:space="preserve">P18_F0019</t>
  </si>
  <si>
    <t xml:space="preserve">Pop Femmes 0-19 ans en 2018 (princ)</t>
  </si>
  <si>
    <t xml:space="preserve">Nombre de femmes de 0 Ã  19 ans en 2018</t>
  </si>
  <si>
    <t xml:space="preserve">P18_F2064</t>
  </si>
  <si>
    <t xml:space="preserve">Pop Femmes 20-64 ans en 2018 (princ)</t>
  </si>
  <si>
    <t xml:space="preserve">Nombre de femmes de 20 Ã  64 ans en 2018</t>
  </si>
  <si>
    <t xml:space="preserve">P18_F65P</t>
  </si>
  <si>
    <t xml:space="preserve">Pop Femmes 65 ans ou plus en 2018 (princ)</t>
  </si>
  <si>
    <t xml:space="preserve">Nombre de femmes de 65 ans ou plus en 2018</t>
  </si>
  <si>
    <t xml:space="preserve">P18_POP01P</t>
  </si>
  <si>
    <t xml:space="preserve">Pop 1 an ou plus en 2018 localisÃ©e 1 an auparavant (princ)</t>
  </si>
  <si>
    <t xml:space="preserve">Nombre de personnes de 1 an ou plus localisÃ© 1 an auparavant en 2018</t>
  </si>
  <si>
    <t xml:space="preserve">P18_POP01P_IRAN1</t>
  </si>
  <si>
    <t xml:space="preserve">Pop 1 an ou plus habitant 1 an avt mÃªme logt en 2018 (princ)</t>
  </si>
  <si>
    <t xml:space="preserve">Nombre de personnes de 1 an ou plus habitant 1 an auparavant le mÃªme logement en 2018</t>
  </si>
  <si>
    <t xml:space="preserve">P18_POP01P_IRAN2</t>
  </si>
  <si>
    <t xml:space="preserve">Pop 1 an ou plus habitant 1 an avt autre logt mÃªme commune en 2018 (princ)</t>
  </si>
  <si>
    <t xml:space="preserve">Nombre de personnes de 1 an ou plus habitant 1 an auparavant un autre logement de la mÃªme commune en 2018</t>
  </si>
  <si>
    <t xml:space="preserve">P18_POP01P_IRAN3</t>
  </si>
  <si>
    <t xml:space="preserve">Pop 1 an ou plus habitant 1 an avt autre commune mÃªme dÃ©pt en 2018 (princ)</t>
  </si>
  <si>
    <t xml:space="preserve">Nombre de personnes de 1 an ou plus habitant 1 an auparavant une autre commune du mÃªme dÃ©partement en 2018</t>
  </si>
  <si>
    <t xml:space="preserve">P18_POP01P_IRAN4</t>
  </si>
  <si>
    <t xml:space="preserve">Pop 1 an ou plus habitant 1 an avt autre dÃ©pt mÃªme rÃ©gion en 2018 (princ)</t>
  </si>
  <si>
    <t xml:space="preserve">Nombre de personnes de 1 an ou plus habitant 1 an auparavant un autre dÃ©partement de la mÃªme rÃ©gion en 2018</t>
  </si>
  <si>
    <t xml:space="preserve">P18_POP01P_IRAN5</t>
  </si>
  <si>
    <t xml:space="preserve">Pop 1 an ou plus habitant 1 an avt autre rÃ©gion mÃ©tropole en 2018 (princ)</t>
  </si>
  <si>
    <t xml:space="preserve">Nombre de personnes de 1 an ou plus habitant 1 an auparavant une autre rÃ©gion de France mÃ©tropolitaine en 2018</t>
  </si>
  <si>
    <t xml:space="preserve">P18_POP01P_IRAN6</t>
  </si>
  <si>
    <t xml:space="preserve">Pop 1 an ou plus habitant 1 an avt un Dom en 2018 (princ)</t>
  </si>
  <si>
    <t xml:space="preserve">Nombre de personnes de 1 an ou plus habitant 1 an auparavant dans un dÃ©partement d'outre-mer en 2018</t>
  </si>
  <si>
    <t xml:space="preserve">P18_POP01P_IRAN7</t>
  </si>
  <si>
    <t xml:space="preserve">Pop 1 an ou plus habitant 1 an avt hors mÃ©tro ou Dom en 2018 (princ)</t>
  </si>
  <si>
    <t xml:space="preserve">Nombre de personnes de 1 an ou plus habitant 1 an auparavant hors de France mÃ©tropolitaine ou d'un DÃ©partement d'outre-mer en 2018</t>
  </si>
  <si>
    <t xml:space="preserve">P18_POP0114_IRAN2P</t>
  </si>
  <si>
    <t xml:space="preserve">Pop 1-14 ans habitant 1 an avt autre logt en 2018 (princ)</t>
  </si>
  <si>
    <t xml:space="preserve">Nombre de personnes de 1 Ã  14 ans habitant 1 an auparavant un autre logement en 2018</t>
  </si>
  <si>
    <t xml:space="preserve">P18_POP0114_IRAN2</t>
  </si>
  <si>
    <t xml:space="preserve">Pop 1-14 ans habitant 1 an avt autre logt mÃªme commune en 2018 (princ)</t>
  </si>
  <si>
    <t xml:space="preserve">Nombre de personnes de 1 Ã  14 ans habitant 1 an auparavant un autre logement de la mÃªme commune en 2018</t>
  </si>
  <si>
    <t xml:space="preserve">P18_POP0114_IRAN3P</t>
  </si>
  <si>
    <t xml:space="preserve">Pop 1-14 ans habitant 1 an avt autre commune en 2018 (princ)</t>
  </si>
  <si>
    <t xml:space="preserve">Nombre de personnes de 1 Ã  14 ans habitant 1 an auparavant une autre commune en 2018</t>
  </si>
  <si>
    <t xml:space="preserve">P18_POP1524_IRAN2P</t>
  </si>
  <si>
    <t xml:space="preserve">Pop 15-24 ans habitant 1 an avt autre logt en 2018 (princ)</t>
  </si>
  <si>
    <t xml:space="preserve">Nombre de personnes de 15 Ã  24 ans habitant 1 an auparavant un autre logement en 2018</t>
  </si>
  <si>
    <t xml:space="preserve">P18_POP1524_IRAN2</t>
  </si>
  <si>
    <t xml:space="preserve">Pop 15-24 ans habitant 1 an avt autre logt mÃªme commune en 2018 (princ)</t>
  </si>
  <si>
    <t xml:space="preserve">Nombre de personnes de 15 Ã  24 ans habitant 1 an auparavant un autre logement de la mÃªme commune en 2018</t>
  </si>
  <si>
    <t xml:space="preserve">P18_POP1524_IRAN3P</t>
  </si>
  <si>
    <t xml:space="preserve">Pop 15-24 ans habitant 1 an avt autre commune en 2018 (princ)</t>
  </si>
  <si>
    <t xml:space="preserve">Nombre de personnes de 15 Ã  24 ans habitant 1 an auparavant une autre commune en 2018</t>
  </si>
  <si>
    <t xml:space="preserve">P18_POP2554_IRAN2P</t>
  </si>
  <si>
    <t xml:space="preserve">Pop 25-54 ans habitant 1 an avt autre logt en 2018 (princ)</t>
  </si>
  <si>
    <t xml:space="preserve">Nombre de personnes de 25 Ã  54 ans habitant 1 an auparavant un autre logement en 2018</t>
  </si>
  <si>
    <t xml:space="preserve">P18_POP2554_IRAN2</t>
  </si>
  <si>
    <t xml:space="preserve">Pop 25-54 ans habitant 1 an avt autre logt mÃªme commune en 2018 (princ)</t>
  </si>
  <si>
    <t xml:space="preserve">Nombre de personnes de 25 Ã  54 ans habitant 1 an auparavant un autre logement de la mÃªme commune en 2018</t>
  </si>
  <si>
    <t xml:space="preserve">P18_POP2554_IRAN3P</t>
  </si>
  <si>
    <t xml:space="preserve">Pop 25-54 ans habitant 1 an avt autre commune en 2018 (princ)</t>
  </si>
  <si>
    <t xml:space="preserve">Nombre de personnes de 25 Ã  54 ans habitant 1 an auparavant une autre commune en 2018</t>
  </si>
  <si>
    <t xml:space="preserve">P18_POP55P_IRAN2P</t>
  </si>
  <si>
    <t xml:space="preserve">Pop 55 ans ou plus habitant 1 an avt autre logt en 2018 (princ)</t>
  </si>
  <si>
    <t xml:space="preserve">Nombre de personnes de 55 ans ou plus habitant 1 an auparavant un autre logement en 2018</t>
  </si>
  <si>
    <t xml:space="preserve">P18_POP55P_IRAN2</t>
  </si>
  <si>
    <t xml:space="preserve">Pop 55 ans ou plus habitant 1 an avt autre logt mÃªme commune en 2018 (princ)</t>
  </si>
  <si>
    <t xml:space="preserve">Nombre de personnes de 55 ans ou plus habitant 1 an auparavant un autre logement de la mÃªme commune en 2018</t>
  </si>
  <si>
    <t xml:space="preserve">P18_POP55P_IRAN3P</t>
  </si>
  <si>
    <t xml:space="preserve">Pop 55 ans ou plus habitant 1 an avt autre commune en 2018 (princ)</t>
  </si>
  <si>
    <t xml:space="preserve">Nombre de personnes de 55 ans ou plus habitant 1 an auparavant une autre commune en 2018</t>
  </si>
  <si>
    <t xml:space="preserve">C18_POP15P</t>
  </si>
  <si>
    <t xml:space="preserve">Pop 15 ans ou plus en 2018 (compl)</t>
  </si>
  <si>
    <t xml:space="preserve">Nombre de personnes de 15 ans ou plus en 2018</t>
  </si>
  <si>
    <t xml:space="preserve">C18_POP15P_CS1</t>
  </si>
  <si>
    <t xml:space="preserve">Pop 15 ans ou plus Agriculteurs exploitants en 2018 (compl)</t>
  </si>
  <si>
    <t xml:space="preserve">Nombre de personnes de 15 ans ou plus Agriculteurs exploitants en 2018</t>
  </si>
  <si>
    <t xml:space="preserve">C18_POP15P_CS2</t>
  </si>
  <si>
    <t xml:space="preserve">Pop 15 ans ou plus Artisans, Comm., Chefs entr. en 2018 (compl)</t>
  </si>
  <si>
    <t xml:space="preserve">Nombre de personnes de 15 ans ou plus Artisans, CommerÃ§ants, Chefs d'entreprise en 2018</t>
  </si>
  <si>
    <t xml:space="preserve">C18_POP15P_CS3</t>
  </si>
  <si>
    <t xml:space="preserve">Pop 15 ans ou plus Cadres, Prof. intel. sup. en 2018 (compl)</t>
  </si>
  <si>
    <t xml:space="preserve">Nombre de personnes de 15 ans ou plus Cadres et Professions intellectuelles supÃ©rieures en 2018</t>
  </si>
  <si>
    <t xml:space="preserve">C18_POP15P_CS4</t>
  </si>
  <si>
    <t xml:space="preserve">Pop 15 ans ou plus Prof. intermÃ©diaires  en 2018 (compl)</t>
  </si>
  <si>
    <t xml:space="preserve">Nombre de personnes de 15 ans ou plus Professions intermÃ©diaires en 2018</t>
  </si>
  <si>
    <t xml:space="preserve">C18_POP15P_CS5</t>
  </si>
  <si>
    <t xml:space="preserve">Pop 15 ans ou plus EmployÃ©s en 2018 (compl)</t>
  </si>
  <si>
    <t xml:space="preserve">Nombre de personnes de 15 ans ou plus EmployÃ©s en 2018</t>
  </si>
  <si>
    <t xml:space="preserve">C18_POP15P_CS6</t>
  </si>
  <si>
    <t xml:space="preserve">Pop 15 ans ou plus Ouvriers en 2018 (compl)</t>
  </si>
  <si>
    <t xml:space="preserve">Nombre de personnes de 15 ans ou plus Ouvriers en 2018</t>
  </si>
  <si>
    <t xml:space="preserve">C18_POP15P_CS7</t>
  </si>
  <si>
    <t xml:space="preserve">Pop 15 ans ou plus RetraitÃ©s en 2018 (compl)</t>
  </si>
  <si>
    <t xml:space="preserve">Nombre de personnes de 15 ans ou plus RetraitÃ©s en 2018</t>
  </si>
  <si>
    <t xml:space="preserve">C18_POP15P_CS8</t>
  </si>
  <si>
    <t xml:space="preserve">Pop 15 ans ou plus Autres en 2018 (compl)</t>
  </si>
  <si>
    <t xml:space="preserve">Nombre de personnes de 15 ans ou plus Autres sans activitÃ© professionnelle en 2018</t>
  </si>
  <si>
    <t xml:space="preserve">C18_H15P</t>
  </si>
  <si>
    <t xml:space="preserve">Pop 15 ans ou plus Hommes en 2018 (compl)</t>
  </si>
  <si>
    <t xml:space="preserve">Nombre d'hommes de 15 ans ou plus en 2018</t>
  </si>
  <si>
    <t xml:space="preserve">C18_H15P_CS1</t>
  </si>
  <si>
    <t xml:space="preserve">Pop 15 ans ou plus Hommes Agriculteurs exploitants en 2018 (compl)</t>
  </si>
  <si>
    <t xml:space="preserve">Nombre d'hommes de 15 ans ou plus Agriculteurs exploitants en 2018</t>
  </si>
  <si>
    <t xml:space="preserve">C18_H15P_CS2</t>
  </si>
  <si>
    <t xml:space="preserve">Pop 15 ans ou plus Hommes Artisans, Comm., Chefs entr. en 2018 (compl)</t>
  </si>
  <si>
    <t xml:space="preserve">Nombre d'hommes de 15 ans ou plus Artisans, CommerÃ§ants, Chefs d'entreprise en 2018</t>
  </si>
  <si>
    <t xml:space="preserve">C18_H15P_CS3</t>
  </si>
  <si>
    <t xml:space="preserve">Pop 15 ans ou plus Hommes Cadres, Prof. intel. sup. en 2018 (compl)</t>
  </si>
  <si>
    <t xml:space="preserve">Nombre d'hommes de 15 ans ou plus Cadres et Professions intellectuelles supÃ©rieures en 2018</t>
  </si>
  <si>
    <t xml:space="preserve">C18_H15P_CS4</t>
  </si>
  <si>
    <t xml:space="preserve">Pop 15 ans ou plus Hommes Prof. intermÃ©diaires en 2018 (compl)</t>
  </si>
  <si>
    <t xml:space="preserve">Nombre d'hommes de 15 ans ou plus Professions intermÃ©diaires en 2018</t>
  </si>
  <si>
    <t xml:space="preserve">C18_H15P_CS5</t>
  </si>
  <si>
    <t xml:space="preserve">Pop 15 ans ou plus Hommes EmployÃ©s en 2018 (compl)</t>
  </si>
  <si>
    <t xml:space="preserve">Nombre d'hommes de 15 ans ou plus EmployÃ©s en 2018</t>
  </si>
  <si>
    <t xml:space="preserve">C18_H15P_CS6</t>
  </si>
  <si>
    <t xml:space="preserve">Pop 15 ans ou plus Hommes Ouvriers en 2018 (compl)</t>
  </si>
  <si>
    <t xml:space="preserve">Nombre d'hommes de 15 ans ou plus Ouvriers en 2018</t>
  </si>
  <si>
    <t xml:space="preserve">C18_H15P_CS7</t>
  </si>
  <si>
    <t xml:space="preserve">Pop 15 ans ou plus Hommes RetraitÃ©s en 2018 (compl)</t>
  </si>
  <si>
    <t xml:space="preserve">Nombre d'hommes de 15 ans ou plus RetraitÃ©s en 2018</t>
  </si>
  <si>
    <t xml:space="preserve">C18_H15P_CS8</t>
  </si>
  <si>
    <t xml:space="preserve">Pop 15 ans ou plus Hommes Autres en 2018 (compl)</t>
  </si>
  <si>
    <t xml:space="preserve">Nombre d'hommes de 15 ans ou plus Autres sans activitÃ© professionnelle en 2018</t>
  </si>
  <si>
    <t xml:space="preserve">C18_F15P</t>
  </si>
  <si>
    <t xml:space="preserve">Pop 15 ans ou plus Femmes en 2018 (compl)</t>
  </si>
  <si>
    <t xml:space="preserve">Nombre de femmes de 15 ans ou plus en 2018</t>
  </si>
  <si>
    <t xml:space="preserve">C18_F15P_CS1</t>
  </si>
  <si>
    <t xml:space="preserve">Pop 15 ans ou plus Femmes Agriculteurs exploitants en 2018 (compl)</t>
  </si>
  <si>
    <t xml:space="preserve">Nombre de femmes de 15 ans ou plus Agriculteurs exploitants en 2018</t>
  </si>
  <si>
    <t xml:space="preserve">C18_F15P_CS2</t>
  </si>
  <si>
    <t xml:space="preserve">Pop 15 ans ou plus Femmes Artisans, Comm., Chefs entr. en 2018 (compl)</t>
  </si>
  <si>
    <t xml:space="preserve">Nombre de femmes de 15 ans ou plus Artisans, CommerÃ§ants, Chefs d'entreprise en 2018</t>
  </si>
  <si>
    <t xml:space="preserve">C18_F15P_CS3</t>
  </si>
  <si>
    <t xml:space="preserve">Pop 15 ans ou plus Femmes Cadres, Prof. intel. sup. en 2018 (compl)</t>
  </si>
  <si>
    <t xml:space="preserve">Nombre de femmes de 15 ans ou plus Cadres et Professions intellectuelles supÃ©rieures en 2018</t>
  </si>
  <si>
    <t xml:space="preserve">C18_F15P_CS4</t>
  </si>
  <si>
    <t xml:space="preserve">Pop 15 ans ou plus Femmes Prof. intermÃ©diaires en 2018 (compl)</t>
  </si>
  <si>
    <t xml:space="preserve">Nombre de femmes de 15 ans ou plus Professions intermÃ©diaires en 2018</t>
  </si>
  <si>
    <t xml:space="preserve">C18_F15P_CS5</t>
  </si>
  <si>
    <t xml:space="preserve">Pop 15 ans ou plus Femmes EmployÃ©s en 2018 (compl)</t>
  </si>
  <si>
    <t xml:space="preserve">Nombre de femmes de 15 ans ou plus EmployÃ©s en 2018</t>
  </si>
  <si>
    <t xml:space="preserve">C18_F15P_CS6</t>
  </si>
  <si>
    <t xml:space="preserve">Pop 15 ans ou plus Femmes Ouvriers en 2018 (compl)</t>
  </si>
  <si>
    <t xml:space="preserve">Nombre de femmes de 15 ans ou plus Ouvriers en 2018</t>
  </si>
  <si>
    <t xml:space="preserve">C18_F15P_CS7</t>
  </si>
  <si>
    <t xml:space="preserve">Pop 15 ans ou plus Femmes RetraitÃ©s en 2018 (compl)</t>
  </si>
  <si>
    <t xml:space="preserve">Nombre de femmes de 15 ans ou plus RetraitÃ©s en 2018</t>
  </si>
  <si>
    <t xml:space="preserve">C18_F15P_CS8</t>
  </si>
  <si>
    <t xml:space="preserve">Pop 15 ans ou plus Femmes Autres en 2018 (compl)</t>
  </si>
  <si>
    <t xml:space="preserve">Nombre de femmes de 15 ans ou plus Autres sans activitÃ© professionnelle en 2018</t>
  </si>
  <si>
    <t xml:space="preserve">C18_POP1524</t>
  </si>
  <si>
    <t xml:space="preserve">Pop 15-24 ans en 2018 (compl)</t>
  </si>
  <si>
    <t xml:space="preserve">Nombre de personnes de 15 Ã  24 ans en 2018</t>
  </si>
  <si>
    <t xml:space="preserve">C18_POP1524_CS1</t>
  </si>
  <si>
    <t xml:space="preserve">Pop 15-24 ans Agriculteurs exploitants en 2018 (compl)</t>
  </si>
  <si>
    <t xml:space="preserve">Nombre de personnes de 15 Ã  24 ans Agriculteurs exploitants en 2018</t>
  </si>
  <si>
    <t xml:space="preserve">C18_POP1524_CS2</t>
  </si>
  <si>
    <t xml:space="preserve">Pop 15-24 ans Artisans, Comm., Chefs entr. en 2018 (compl)</t>
  </si>
  <si>
    <t xml:space="preserve">Nombre de personnes de 15 Ã  24 ans Artisans, commerÃ§ants, chefs d'entreprise en 2018</t>
  </si>
  <si>
    <t xml:space="preserve">C18_POP1524_CS3</t>
  </si>
  <si>
    <t xml:space="preserve">Pop 15-24 ans Cadres, Prof. intel. sup. en 2018 (compl)</t>
  </si>
  <si>
    <t xml:space="preserve">Nombre de personnes de 15-24 ans Cadres et Professions intellectuelles supÃ©rieures en 2018</t>
  </si>
  <si>
    <t xml:space="preserve">C18_POP1524_CS4</t>
  </si>
  <si>
    <t xml:space="preserve">Pop 15-24 ans Prof. intermÃ©diaires en 2018 (compl)</t>
  </si>
  <si>
    <t xml:space="preserve">Nombre de personnes de 15 Ã  24 ans Professions intermÃ©diaires en 2018</t>
  </si>
  <si>
    <t xml:space="preserve">C18_POP1524_CS5</t>
  </si>
  <si>
    <t xml:space="preserve">Pop 15-24 ans EmployÃ©s en 2018 (compl)</t>
  </si>
  <si>
    <t xml:space="preserve">Nombre de personnes de 15 Ã  24 ans EmployÃ©s en 2018</t>
  </si>
  <si>
    <t xml:space="preserve">C18_POP1524_CS6</t>
  </si>
  <si>
    <t xml:space="preserve">Pop 15-24 ans Ouvriers en 2018 (compl)</t>
  </si>
  <si>
    <t xml:space="preserve">Nombre de personnes de 15 Ã  24 ans Ouvriers en 2018</t>
  </si>
  <si>
    <t xml:space="preserve">C18_POP1524_CS7</t>
  </si>
  <si>
    <t xml:space="preserve">Pop 15-24 ans RetraitÃ©s en 2018 (compl)</t>
  </si>
  <si>
    <t xml:space="preserve">Nombre de personnes de 15 Ã  24 ans RetraitÃ©s en 2018</t>
  </si>
  <si>
    <t xml:space="preserve">C18_POP1524_CS8</t>
  </si>
  <si>
    <t xml:space="preserve">Pop 15-24 ans Autres en 2018 (compl)</t>
  </si>
  <si>
    <t xml:space="preserve">Nombre de personnes de 15 Ã  24 ans Autres sans activitÃ© professionnelle en 2018</t>
  </si>
  <si>
    <t xml:space="preserve">C18_POP2554</t>
  </si>
  <si>
    <t xml:space="preserve">Pop 25-54 ans en 2018 (compl)</t>
  </si>
  <si>
    <t xml:space="preserve">Nombre de personnes de 25 Ã  54 ans en 2018</t>
  </si>
  <si>
    <t xml:space="preserve">C18_POP2554_CS1</t>
  </si>
  <si>
    <t xml:space="preserve">Pop 25-54 ans Agriculteurs exploitants en 2018 (compl)</t>
  </si>
  <si>
    <t xml:space="preserve">Nombre de personnes de 25 Ã  54 ans Agriculteurs exploitants en 2018</t>
  </si>
  <si>
    <t xml:space="preserve">C18_POP2554_CS2</t>
  </si>
  <si>
    <t xml:space="preserve">Pop 25-54 ans Artisans, Comm., Chefs entr. en 2018 (compl)</t>
  </si>
  <si>
    <t xml:space="preserve">Nombre de personnes de 25 Ã  54 ans Artisans, commerÃ§ants, chefs d'entreprise en 2018</t>
  </si>
  <si>
    <t xml:space="preserve">C18_POP2554_CS3</t>
  </si>
  <si>
    <t xml:space="preserve">Pop 25-54 ans Cadres, Prof. intel. sup. en 2018 (compl)</t>
  </si>
  <si>
    <t xml:space="preserve">Nombre de personnes de 25 Ã  54 ans Cadres et Professions intellectuelles supÃ©rieures en 2018</t>
  </si>
  <si>
    <t xml:space="preserve">C18_POP2554_CS4</t>
  </si>
  <si>
    <t xml:space="preserve">Pop 25-54 ans Prof. intermÃ©diaires en 2018 (compl)</t>
  </si>
  <si>
    <t xml:space="preserve">Nombre de personnes de 25 Ã  54 ans Professions intermÃ©diaires en 2018</t>
  </si>
  <si>
    <t xml:space="preserve">C18_POP2554_CS5</t>
  </si>
  <si>
    <t xml:space="preserve">Pop 25-54 ans EmployÃ©s en 2018 (compl)</t>
  </si>
  <si>
    <t xml:space="preserve">Nombre de personnes de 25 Ã  54 ans EmployÃ©s en 2018</t>
  </si>
  <si>
    <t xml:space="preserve">C18_POP2554_CS6</t>
  </si>
  <si>
    <t xml:space="preserve">Pop 25-54 ans Ouvriers en 2018 (compl)</t>
  </si>
  <si>
    <t xml:space="preserve">Nombre de personnes de 25 Ã  54 ans Ouvriers en 2018</t>
  </si>
  <si>
    <t xml:space="preserve">C18_POP2554_CS7</t>
  </si>
  <si>
    <t xml:space="preserve">Pop 25-54 ans RetraitÃ©s en 2018 (compl)</t>
  </si>
  <si>
    <t xml:space="preserve">Nombre de personnes de 25 Ã  54 ans RetraitÃ©s en 2018</t>
  </si>
  <si>
    <t xml:space="preserve">C18_POP2554_CS8</t>
  </si>
  <si>
    <t xml:space="preserve">Pop 25-54 ans Autres en 2018 (compl)</t>
  </si>
  <si>
    <t xml:space="preserve">Nombre de personnes de 25 Ã  54 ans Autres sans activitÃ© professionnelle en 2018</t>
  </si>
  <si>
    <t xml:space="preserve">C18_POP55P</t>
  </si>
  <si>
    <t xml:space="preserve">Pop 55 ans ou plus en 2018 (compl)</t>
  </si>
  <si>
    <t xml:space="preserve">Nombre de personnes de 55 ans ou plus en 2018</t>
  </si>
  <si>
    <t xml:space="preserve">C18_POP55P_CS1</t>
  </si>
  <si>
    <t xml:space="preserve">Pop 55 ans ou plus Agriculteurs exploitants en 2018 (compl)</t>
  </si>
  <si>
    <t xml:space="preserve">Nombre de personnes de 55 ans ou plus Agriculteurs exploitants en 2018</t>
  </si>
  <si>
    <t xml:space="preserve">C18_POP55P_CS2</t>
  </si>
  <si>
    <t xml:space="preserve">Pop 55 ans ou plus Artisans, Comm., Chefs entr. en 2018 (compl)</t>
  </si>
  <si>
    <t xml:space="preserve">Nombre de personnes de 55 ans ou plus Artisans, commerÃ§ants, chefs d'entreprise en 2018</t>
  </si>
  <si>
    <t xml:space="preserve">C18_POP55P_CS3</t>
  </si>
  <si>
    <t xml:space="preserve">Pop 55 ans ou plus Cadres, Prof. intel. sup. en 2018 (compl)</t>
  </si>
  <si>
    <t xml:space="preserve">Nombre de personnes de 55 ans ou plus Cadres et Professions intellectuelles supÃ©rieures en 2018</t>
  </si>
  <si>
    <t xml:space="preserve">C18_POP55P_CS4</t>
  </si>
  <si>
    <t xml:space="preserve">Pop 55 ans ou plus Prof. intermÃ©diaires en 2018 (compl)</t>
  </si>
  <si>
    <t xml:space="preserve">Nombre de personnes de 55 ans ou plus Professions intermÃ©diaires en 2018</t>
  </si>
  <si>
    <t xml:space="preserve">C18_POP55P_CS5</t>
  </si>
  <si>
    <t xml:space="preserve">Pop 55 ans ou plus EmployÃ©s en 2018 (compl)</t>
  </si>
  <si>
    <t xml:space="preserve">Nombre de personnes de 55 ans ou plus EmployÃ©s en 2018</t>
  </si>
  <si>
    <t xml:space="preserve">C18_POP55P_CS6</t>
  </si>
  <si>
    <t xml:space="preserve">Pop 55 ans ou plus Ouvriers en 2018 (compl)</t>
  </si>
  <si>
    <t xml:space="preserve">Nombre de personnes de 55 ans ou plus Ouvriers en 2018</t>
  </si>
  <si>
    <t xml:space="preserve">C18_POP55P_CS7</t>
  </si>
  <si>
    <t xml:space="preserve">Pop 55 ans ou plus RetraitÃ©s en 2018 (compl)</t>
  </si>
  <si>
    <t xml:space="preserve">Nombre de personnes de 55 ans ou plus RetraitÃ©s en 2018</t>
  </si>
  <si>
    <t xml:space="preserve">C18_POP55P_CS8</t>
  </si>
  <si>
    <t xml:space="preserve">Pop 55 ans ou plus Autres en 2018 (compl)</t>
  </si>
  <si>
    <t xml:space="preserve">Nombre de personnes de 55 ans ou plus Autres sans activitÃ© professionnelle en 2018</t>
  </si>
  <si>
    <t xml:space="preserve">Population en 2013 (princ)</t>
  </si>
  <si>
    <t xml:space="preserve">P13_POP0014</t>
  </si>
  <si>
    <t xml:space="preserve">Pop 0-14 ans en 2013 (princ)</t>
  </si>
  <si>
    <t xml:space="preserve">Nombre de personnes de 0 Ã  14 ans en 2013</t>
  </si>
  <si>
    <t xml:space="preserve">P13_POP1529</t>
  </si>
  <si>
    <t xml:space="preserve">Pop 15-29 ans en 2013 (princ)</t>
  </si>
  <si>
    <t xml:space="preserve">Nombre de personnes de 15 Ã  29 ans en 2013</t>
  </si>
  <si>
    <t xml:space="preserve">P13_POP3044</t>
  </si>
  <si>
    <t xml:space="preserve">Pop 30-44 ans en 2013 (princ)</t>
  </si>
  <si>
    <t xml:space="preserve">Nombre de personnes de 30 Ã  44 ans en 2013</t>
  </si>
  <si>
    <t xml:space="preserve">P13_POP4559</t>
  </si>
  <si>
    <t xml:space="preserve">Pop 45-59 ans en 2013 (princ)</t>
  </si>
  <si>
    <t xml:space="preserve">Nombre de personnes de 45 Ã  59 ans en 2013</t>
  </si>
  <si>
    <t xml:space="preserve">P13_POP6074</t>
  </si>
  <si>
    <t xml:space="preserve">Pop 60-74 ans en 2013 (princ)</t>
  </si>
  <si>
    <t xml:space="preserve">Nombre de personnes de 60 Ã  74 ans en 2013</t>
  </si>
  <si>
    <t xml:space="preserve">P13_POP7589</t>
  </si>
  <si>
    <t xml:space="preserve">Pop 75-89 ans en 2013 (princ)</t>
  </si>
  <si>
    <t xml:space="preserve">Nombre de personnes de 75 Ã  89 ans en 2013</t>
  </si>
  <si>
    <t xml:space="preserve">P13_POP90P</t>
  </si>
  <si>
    <t xml:space="preserve">Pop 90 ans ou plus en 2013 (princ)</t>
  </si>
  <si>
    <t xml:space="preserve">Nombre de personnes de 90 ans ou plus en 2013</t>
  </si>
  <si>
    <t xml:space="preserve">P13_POPH</t>
  </si>
  <si>
    <t xml:space="preserve">Pop Hommes en 2013 (princ)</t>
  </si>
  <si>
    <t xml:space="preserve">Nombre total d'hommes en 2013</t>
  </si>
  <si>
    <t xml:space="preserve">P13_H0014</t>
  </si>
  <si>
    <t xml:space="preserve">Pop Hommes 0-14 ans en 2013 (princ)</t>
  </si>
  <si>
    <t xml:space="preserve">Nombre d'hommes de 0 Ã  14 ans en 2013</t>
  </si>
  <si>
    <t xml:space="preserve">P13_H1529</t>
  </si>
  <si>
    <t xml:space="preserve">Pop Hommes 15-29 ans en 2013 (princ)</t>
  </si>
  <si>
    <t xml:space="preserve">Nombre d'hommes de 15 Ã  29 ans en 2013</t>
  </si>
  <si>
    <t xml:space="preserve">P13_H3044</t>
  </si>
  <si>
    <t xml:space="preserve">Pop Hommes 30-44 ans en 2013 (princ)</t>
  </si>
  <si>
    <t xml:space="preserve">Nombre d'hommes de 30 Ã  44 ans en 2013</t>
  </si>
  <si>
    <t xml:space="preserve">P13_H4559</t>
  </si>
  <si>
    <t xml:space="preserve">Pop Hommes 45-59 ans en 2013 (princ)</t>
  </si>
  <si>
    <t xml:space="preserve">Nombre d'hommes de 45 Ã  59 ans en 2013</t>
  </si>
  <si>
    <t xml:space="preserve">P13_H6074</t>
  </si>
  <si>
    <t xml:space="preserve">Pop Hommes 60-74 ans en 2013 (princ)</t>
  </si>
  <si>
    <t xml:space="preserve">Nombre d'hommes de 60 Ã  74 ans en 2013</t>
  </si>
  <si>
    <t xml:space="preserve">P13_H7589</t>
  </si>
  <si>
    <t xml:space="preserve">Pop Hommes 75-89 ans en 2013 (princ)</t>
  </si>
  <si>
    <t xml:space="preserve">Nombre d'hommes de 75 Ã  89 ans en 2013</t>
  </si>
  <si>
    <t xml:space="preserve">P13_H90P</t>
  </si>
  <si>
    <t xml:space="preserve">Pop Hommes 90 ans ou plus en 2013 (princ)</t>
  </si>
  <si>
    <t xml:space="preserve">Nombre d'hommes de 90 ans ou plus en 2013</t>
  </si>
  <si>
    <t xml:space="preserve">P13_H0019</t>
  </si>
  <si>
    <t xml:space="preserve">Pop Hommes 0-19 ans en 2013  (princ)</t>
  </si>
  <si>
    <t xml:space="preserve">Nombre d'hommes de 0 Ã  19 ans en 2013</t>
  </si>
  <si>
    <t xml:space="preserve">P13_H2064</t>
  </si>
  <si>
    <t xml:space="preserve">Pop Hommes 20-64 ans en 2013 (princ)</t>
  </si>
  <si>
    <t xml:space="preserve">Nombre d'hommes de 20 Ã  64 ans en 2013</t>
  </si>
  <si>
    <t xml:space="preserve">P13_H65P</t>
  </si>
  <si>
    <t xml:space="preserve">Pop Hommes 65 ans ou plus en 2013 (princ)</t>
  </si>
  <si>
    <t xml:space="preserve">Nombre d'hommes de 65 ans ou plus en 2013</t>
  </si>
  <si>
    <t xml:space="preserve">P13_POPF</t>
  </si>
  <si>
    <t xml:space="preserve">Pop Femmes en 2013 (princ)</t>
  </si>
  <si>
    <t xml:space="preserve">Nombre total de femmes en 2013</t>
  </si>
  <si>
    <t xml:space="preserve">P13_F0014</t>
  </si>
  <si>
    <t xml:space="preserve">Pop Femmes 0-14 ans en 2013 (princ)</t>
  </si>
  <si>
    <t xml:space="preserve">Nombre de femmes de 0 Ã  14 ans en 2013</t>
  </si>
  <si>
    <t xml:space="preserve">P13_F1529</t>
  </si>
  <si>
    <t xml:space="preserve">Pop Femmes 15-29 ans en 2013 (princ)</t>
  </si>
  <si>
    <t xml:space="preserve">Nombre de femmes de 15 Ã  29 ans en 2013</t>
  </si>
  <si>
    <t xml:space="preserve">P13_F3044</t>
  </si>
  <si>
    <t xml:space="preserve">Pop Femmes 30-44 ans en 2013 (princ)</t>
  </si>
  <si>
    <t xml:space="preserve">Nombre de femmes de 30 Ã  44 ans en 2013</t>
  </si>
  <si>
    <t xml:space="preserve">P13_F4559</t>
  </si>
  <si>
    <t xml:space="preserve">Pop Femmes 45-59 ans en 2013 (princ)</t>
  </si>
  <si>
    <t xml:space="preserve">Nombre de femmes de 45 Ã  59 ans en 2013</t>
  </si>
  <si>
    <t xml:space="preserve">P13_F6074</t>
  </si>
  <si>
    <t xml:space="preserve">Pop Femmes 60-74 ans en 2013 (princ)</t>
  </si>
  <si>
    <t xml:space="preserve">Nombre de femmes de 60 Ã  74 ans en 2013</t>
  </si>
  <si>
    <t xml:space="preserve">P13_F7589</t>
  </si>
  <si>
    <t xml:space="preserve">Pop Femmes 75-89 ans en 2013 (princ)</t>
  </si>
  <si>
    <t xml:space="preserve">Nombre de femmes de 75 Ã  89 ans en 2013</t>
  </si>
  <si>
    <t xml:space="preserve">P13_F90P</t>
  </si>
  <si>
    <t xml:space="preserve">Pop Femmes 90 ans ou plus en 2013 (princ)</t>
  </si>
  <si>
    <t xml:space="preserve">Nombre de femmes de 90 ans ou plus en 2013</t>
  </si>
  <si>
    <t xml:space="preserve">P13_F0019</t>
  </si>
  <si>
    <t xml:space="preserve">Pop Femmes 0-19 ans en 2013 (princ)</t>
  </si>
  <si>
    <t xml:space="preserve">Nombre de femmes de 0 Ã  19 ans en 2013</t>
  </si>
  <si>
    <t xml:space="preserve">P13_F2064</t>
  </si>
  <si>
    <t xml:space="preserve">Pop Femmes 20-64 ans en 2013 (princ)</t>
  </si>
  <si>
    <t xml:space="preserve">Nombre de femmes de 20 Ã  64 ans en 2013</t>
  </si>
  <si>
    <t xml:space="preserve">P13_F65P</t>
  </si>
  <si>
    <t xml:space="preserve">Pop Femmes 65 ans ou plus en 2013 (princ)</t>
  </si>
  <si>
    <t xml:space="preserve">Nombre de femmes de 65 ans ou plus en 2013</t>
  </si>
  <si>
    <t xml:space="preserve">P13_POP01P</t>
  </si>
  <si>
    <t xml:space="preserve">Pop 1 an ou plus en 2013 localisÃ©e 1 an auparavant (princ)</t>
  </si>
  <si>
    <t xml:space="preserve">Nombre de personnes de 1 an ou plus localisÃ© 1 an auparavant en 2013</t>
  </si>
  <si>
    <t xml:space="preserve">P13_POP01P_IRAN1</t>
  </si>
  <si>
    <t xml:space="preserve">Pop 1 an ou plus habitant 1 an avt mÃªme logt en 2013 (princ)</t>
  </si>
  <si>
    <t xml:space="preserve">Nombre de personnes de 1 an ou plus habitant 1 an auparavant le mÃªme logement en 2013</t>
  </si>
  <si>
    <t xml:space="preserve">P13_POP01P_IRAN2</t>
  </si>
  <si>
    <t xml:space="preserve">Pop 1 an ou plus habitant 1 an avt autre logt mÃªme commune en 2013 (princ)</t>
  </si>
  <si>
    <t xml:space="preserve">Nombre de personnes de 1 an ou plus habitant 1 an auparavant un autre logement de la mÃªme commune en 2013</t>
  </si>
  <si>
    <t xml:space="preserve">P13_POP01P_IRAN3</t>
  </si>
  <si>
    <t xml:space="preserve">Pop 1 an ou plus habitant 1 an avt autre commune mÃªme dÃ©pt en 2013 (princ)</t>
  </si>
  <si>
    <t xml:space="preserve">Nombre de personnes de 1 an ou plus habitant 1 an auparavant une autre commune du mÃªme dÃ©partement en 2013</t>
  </si>
  <si>
    <t xml:space="preserve">P13_POP01P_IRAN4</t>
  </si>
  <si>
    <t xml:space="preserve">Pop 1 an ou plus habitant 1 an avt autre dÃ©pt mÃªme rÃ©gion en 2013 (princ)</t>
  </si>
  <si>
    <t xml:space="preserve">Nombre de personnes de 1 an ou plus habitant 1 an auparavant un autre dÃ©partement de la mÃªme rÃ©gion en 2013</t>
  </si>
  <si>
    <t xml:space="preserve">P13_POP01P_IRAN5</t>
  </si>
  <si>
    <t xml:space="preserve">Pop 1 an ou plus habitant 1 an avt autre rÃ©gion mÃ©tropole en 2013 (princ)</t>
  </si>
  <si>
    <t xml:space="preserve">Nombre de personnes de 1 an ou plus habitant 1 an auparavant une autre rÃ©gion de France mÃ©tropolitaine en 2013</t>
  </si>
  <si>
    <t xml:space="preserve">P13_POP01P_IRAN6</t>
  </si>
  <si>
    <t xml:space="preserve">Pop 1 an ou plus habitant 1 an avt un Dom en 2013 (princ)</t>
  </si>
  <si>
    <t xml:space="preserve">Nombre de personnes de 1 an ou plus habitant 1 an auparavant dans un dÃ©partement d'outre-mer en 2013</t>
  </si>
  <si>
    <t xml:space="preserve">P13_POP01P_IRAN7</t>
  </si>
  <si>
    <t xml:space="preserve">Pop 1 an ou plus habitant 1 an avt hors mÃ©tro ou Dom en 2013 (princ)</t>
  </si>
  <si>
    <t xml:space="preserve">Nombre de personnes de 1 an ou plus habitant 1 an auparavant hors de France mÃ©tropolitaine ou d'un DÃ©partement d'outre-mer en 2013</t>
  </si>
  <si>
    <t xml:space="preserve">P13_POP0114_IRAN2P</t>
  </si>
  <si>
    <t xml:space="preserve">Pop 1-14 ans habitant 1 an avt autre logt en 2013 (princ)</t>
  </si>
  <si>
    <t xml:space="preserve">Nombre de personnes de 1 Ã  14 ans habitant 1 an auparavant un autre logement en 2013</t>
  </si>
  <si>
    <t xml:space="preserve">P13_POP0114_IRAN2</t>
  </si>
  <si>
    <t xml:space="preserve">Pop 1-14 ans habitant 1 an avt autre logt mÃªme commune en 2013 (princ)</t>
  </si>
  <si>
    <t xml:space="preserve">Nombre de personnes de 1 Ã  14 ans habitant 1 an auparavant un autre logement de la mÃªme commune en 2013</t>
  </si>
  <si>
    <t xml:space="preserve">P13_POP0114_IRAN3P</t>
  </si>
  <si>
    <t xml:space="preserve">Pop 1-14 ans habitant 1 an avt autre commune en 2013 (princ)</t>
  </si>
  <si>
    <t xml:space="preserve">Nombre de personnes de 1 Ã  14 ans habitant 1 an auparavant une autre commune en 2013</t>
  </si>
  <si>
    <t xml:space="preserve">P13_POP1524_IRAN2P</t>
  </si>
  <si>
    <t xml:space="preserve">Pop 15-24 ans habitant 1 an avt autre logt en 2013 (princ)</t>
  </si>
  <si>
    <t xml:space="preserve">Nombre de personnes de 15 Ã  24 ans habitant 1 an auparavant un autre logement en 2013</t>
  </si>
  <si>
    <t xml:space="preserve">P13_POP1524_IRAN2</t>
  </si>
  <si>
    <t xml:space="preserve">Pop 15-24 ans habitant 1 an avt autre logt mÃªme commune en 2013 (princ)</t>
  </si>
  <si>
    <t xml:space="preserve">Nombre de personnes de 15 Ã  24 ans habitant 1 an auparavant un autre logement de la mÃªme commune en 2013</t>
  </si>
  <si>
    <t xml:space="preserve">P13_POP1524_IRAN3P</t>
  </si>
  <si>
    <t xml:space="preserve">Pop 15-24 ans habitant 1 an avt autre commune en 2013 (princ)</t>
  </si>
  <si>
    <t xml:space="preserve">Nombre de personnes de 15 Ã  24 ans habitant 1 an auparavant une autre commune en 2013</t>
  </si>
  <si>
    <t xml:space="preserve">P13_POP2554_IRAN2P</t>
  </si>
  <si>
    <t xml:space="preserve">Pop 25-54 ans habitant 1 an avt autre logt en 2013 (princ)</t>
  </si>
  <si>
    <t xml:space="preserve">Nombre de personnes de 25 Ã  54 ans habitant 1 an auparavant un autre logement en 2013</t>
  </si>
  <si>
    <t xml:space="preserve">P13_POP2554_IRAN2</t>
  </si>
  <si>
    <t xml:space="preserve">Pop 25-54 ans habitant 1 an avt autre logt mÃªme commune en 2013 (princ)</t>
  </si>
  <si>
    <t xml:space="preserve">Nombre de personnes de 25 Ã  54 ans habitant 1 an auparavant un autre logement de la mÃªme commune en 2013</t>
  </si>
  <si>
    <t xml:space="preserve">P13_POP2554_IRAN3P</t>
  </si>
  <si>
    <t xml:space="preserve">Pop 25-54 ans habitant 1 an avt autre commune en 2013 (princ)</t>
  </si>
  <si>
    <t xml:space="preserve">Nombre de personnes de 25 Ã  54 ans habitant 1 an auparavant une autre commune en 2013</t>
  </si>
  <si>
    <t xml:space="preserve">P13_POP55P_IRAN2P</t>
  </si>
  <si>
    <t xml:space="preserve">Pop 55 ans ou plus habitant 1 an avt autre logt en 2013 (princ)</t>
  </si>
  <si>
    <t xml:space="preserve">Nombre de personnes de 55 ans ou plus habitant 1 an auparavant un autre logement en 2013</t>
  </si>
  <si>
    <t xml:space="preserve">P13_POP55P_IRAN2</t>
  </si>
  <si>
    <t xml:space="preserve">Pop 55 ans ou plus habitant 1 an avt autre logt mÃªme commune en 2013 (princ)</t>
  </si>
  <si>
    <t xml:space="preserve">Nombre de personnes de 55 ans ou plus habitant 1 an auparavant un autre logement de la mÃªme commune en 2013</t>
  </si>
  <si>
    <t xml:space="preserve">P13_POP55P_IRAN3P</t>
  </si>
  <si>
    <t xml:space="preserve">Pop 55 ans ou plus habitant 1 an avt autre commune en 2013 (princ)</t>
  </si>
  <si>
    <t xml:space="preserve">Nombre de personnes de 55 ans ou plus habitant 1 an auparavant une autre commune en 2013</t>
  </si>
  <si>
    <t xml:space="preserve">C13_POP15P</t>
  </si>
  <si>
    <t xml:space="preserve">Pop 15 ans ou plus en 2013 (compl)</t>
  </si>
  <si>
    <t xml:space="preserve">Nombre de personnes de 15 ans ou plus en 2013</t>
  </si>
  <si>
    <t xml:space="preserve">C13_POP15P_CS1</t>
  </si>
  <si>
    <t xml:space="preserve">Pop 15 ans ou plus Agriculteurs exploitants en 2013 (compl)</t>
  </si>
  <si>
    <t xml:space="preserve">Nombre de personnes de 15 ans ou plus Agriculteurs exploitants en 2013</t>
  </si>
  <si>
    <t xml:space="preserve">C13_POP15P_CS2</t>
  </si>
  <si>
    <t xml:space="preserve">Pop 15 ans ou plus Artisans, Comm., Chefs entr. en 2013 (compl)</t>
  </si>
  <si>
    <t xml:space="preserve">Nombre de personnes de 15 ans ou plus Artisans, CommerÃ§ants, Chefs d'entreprise en 2013</t>
  </si>
  <si>
    <t xml:space="preserve">C13_POP15P_CS3</t>
  </si>
  <si>
    <t xml:space="preserve">Pop 15 ans ou plus Cadres, Prof. intel. sup. en 2013 (compl)</t>
  </si>
  <si>
    <t xml:space="preserve">Nombre de personnes de 15 ans ou plus Cadres et Professions intellectuelles supÃ©rieures en 2013</t>
  </si>
  <si>
    <t xml:space="preserve">C13_POP15P_CS4</t>
  </si>
  <si>
    <t xml:space="preserve">Pop 15 ans ou plus Prof. intermÃ©diaires  en 2013 (compl)</t>
  </si>
  <si>
    <t xml:space="preserve">Nombre de personnes de 15 ans ou plus Professions intermÃ©diaires en 2013</t>
  </si>
  <si>
    <t xml:space="preserve">C13_POP15P_CS5</t>
  </si>
  <si>
    <t xml:space="preserve">Pop 15 ans ou plus EmployÃ©s en 2013 (compl)</t>
  </si>
  <si>
    <t xml:space="preserve">Nombre de personnes de 15 ans ou plus EmployÃ©s en 2013</t>
  </si>
  <si>
    <t xml:space="preserve">C13_POP15P_CS6</t>
  </si>
  <si>
    <t xml:space="preserve">Pop 15 ans ou plus Ouvriers en 2013 (compl)</t>
  </si>
  <si>
    <t xml:space="preserve">Nombre de personnes de 15 ans ou plus Ouvriers en 2013</t>
  </si>
  <si>
    <t xml:space="preserve">C13_POP15P_CS7</t>
  </si>
  <si>
    <t xml:space="preserve">Pop 15 ans ou plus RetraitÃ©s  en 2013 (compl)</t>
  </si>
  <si>
    <t xml:space="preserve">Nombre de personnes de 15 ans ou plus RetraitÃ©s en 2013</t>
  </si>
  <si>
    <t xml:space="preserve">C13_POP15P_CS8</t>
  </si>
  <si>
    <t xml:space="preserve">Pop 15 ans ou plus Autres en 2013 (compl)</t>
  </si>
  <si>
    <t xml:space="preserve">Nombre de personnes de 15 ans ou plus Autres sans activitÃ© professionnelle en 2013</t>
  </si>
  <si>
    <t xml:space="preserve">C13_H15P</t>
  </si>
  <si>
    <t xml:space="preserve">Pop 15 ans ou plus Hommes en 2013 (compl)</t>
  </si>
  <si>
    <t xml:space="preserve">Nombre d'hommes de 15 ans ou plus en 2013</t>
  </si>
  <si>
    <t xml:space="preserve">C13_H15P_CS1</t>
  </si>
  <si>
    <t xml:space="preserve">Pop 15 ans ou plus Hommes Agriculteurs exploitants en 2013 (compl)</t>
  </si>
  <si>
    <t xml:space="preserve">Nombre d'hommes de 15 ans ou plus Agriculteurs exploitants en 2013</t>
  </si>
  <si>
    <t xml:space="preserve">C13_H15P_CS2</t>
  </si>
  <si>
    <t xml:space="preserve">Pop 15 ans ou plus Hommes Artisans, Comm., Chefs entr. en 2013 (compl)</t>
  </si>
  <si>
    <t xml:space="preserve">Nombre d'hommes de 15 ans ou plus Artisans, CommerÃ§ants, Chefs d'entreprise en 2013</t>
  </si>
  <si>
    <t xml:space="preserve">C13_H15P_CS3</t>
  </si>
  <si>
    <t xml:space="preserve">Pop 15 ans ou plus Hommes Cadres, Prof. intel. sup. en 2013 (compl)</t>
  </si>
  <si>
    <t xml:space="preserve">Nombre d'hommes de 15 ans ou plus Cadres et Professions intellectuelles supÃ©rieures en 2013</t>
  </si>
  <si>
    <t xml:space="preserve">C13_H15P_CS4</t>
  </si>
  <si>
    <t xml:space="preserve">Pop 15 ans ou plus Hommes Prof. intermÃ©diaires en 2013 (compl)</t>
  </si>
  <si>
    <t xml:space="preserve">Nombre d'hommes de 15 ans ou plus Professions intermÃ©diaires en 2013</t>
  </si>
  <si>
    <t xml:space="preserve">C13_H15P_CS5</t>
  </si>
  <si>
    <t xml:space="preserve">Pop 15 ans ou plus Hommes EmployÃ©s en 2013 (compl)</t>
  </si>
  <si>
    <t xml:space="preserve">Nombre d'hommes de 15 ans ou plus EmployÃ©s en 2013</t>
  </si>
  <si>
    <t xml:space="preserve">C13_H15P_CS6</t>
  </si>
  <si>
    <t xml:space="preserve">Pop 15 ans ou plus Hommes Ouvriers en 2013 (compl)</t>
  </si>
  <si>
    <t xml:space="preserve">Nombre d'hommes de 15 ans ou plus Ouvriers en 2013</t>
  </si>
  <si>
    <t xml:space="preserve">C13_H15P_CS7</t>
  </si>
  <si>
    <t xml:space="preserve">Pop 15 ans ou plus Hommes RetraitÃ©s en 2013 (compl)</t>
  </si>
  <si>
    <t xml:space="preserve">Nombre d'hommes de 15 ans ou plus RetraitÃ©s en 2013</t>
  </si>
  <si>
    <t xml:space="preserve">C13_H15P_CS8</t>
  </si>
  <si>
    <t xml:space="preserve">Pop 15 ans ou plus Hommes Autres en 2013 (compl)</t>
  </si>
  <si>
    <t xml:space="preserve">Nombre d'hommes de 15 ans ou plus Autres sans activitÃ© professionnelle en 2013</t>
  </si>
  <si>
    <t xml:space="preserve">C13_F15P</t>
  </si>
  <si>
    <t xml:space="preserve">Pop 15 ans ou plus Femmes en 2013 (compl)</t>
  </si>
  <si>
    <t xml:space="preserve">Nombre de femmes de 15 ans ou plus en 2013</t>
  </si>
  <si>
    <t xml:space="preserve">C13_F15P_CS1</t>
  </si>
  <si>
    <t xml:space="preserve">Pop 15 ans ou plus Femmes Agriculteurs exploitants en 2013 (compl)</t>
  </si>
  <si>
    <t xml:space="preserve">Nombre de femmes de 15 ans ou plus Agriculteurs exploitants en 2013</t>
  </si>
  <si>
    <t xml:space="preserve">C13_F15P_CS2</t>
  </si>
  <si>
    <t xml:space="preserve">Pop 15 ans ou plus Femmes Artisans, Comm., Chefs entr. en 2013 (compl)</t>
  </si>
  <si>
    <t xml:space="preserve">Nombre de femmes de 15 ans ou plus Artisans, CommerÃ§ants, Chefs d'entreprise en 2013</t>
  </si>
  <si>
    <t xml:space="preserve">C13_F15P_CS3</t>
  </si>
  <si>
    <t xml:space="preserve">Pop 15 ans ou plus Femmes Cadres, Prof. intel. sup. en 2013 (compl)</t>
  </si>
  <si>
    <t xml:space="preserve">Nombre de femmes de 15 ans ou plus Cadres et Professions intellectuelles supÃ©rieures en 2013</t>
  </si>
  <si>
    <t xml:space="preserve">C13_F15P_CS4</t>
  </si>
  <si>
    <t xml:space="preserve">Pop 15 ans ou plus Femmes Prof. intermÃ©diaires en 2013 (compl)</t>
  </si>
  <si>
    <t xml:space="preserve">Nombre de femmes de 15 ans ou plus Professions intermÃ©diaires en 2013</t>
  </si>
  <si>
    <t xml:space="preserve">C13_F15P_CS5</t>
  </si>
  <si>
    <t xml:space="preserve">Pop 15 ans ou plus Femmes EmployÃ©s en 2013 (compl)</t>
  </si>
  <si>
    <t xml:space="preserve">Nombre de femmes de 15 ans ou plus EmployÃ©s en 2013</t>
  </si>
  <si>
    <t xml:space="preserve">C13_F15P_CS6</t>
  </si>
  <si>
    <t xml:space="preserve">Pop 15 ans ou plus Femmes Ouvriers en 2013 (compl)</t>
  </si>
  <si>
    <t xml:space="preserve">Nombre de femmes de 15 ans ou plus Ouvriers en 2013</t>
  </si>
  <si>
    <t xml:space="preserve">C13_F15P_CS7</t>
  </si>
  <si>
    <t xml:space="preserve">Pop 15 ans ou plus Femmes RetraitÃ©s en 2013 (compl)</t>
  </si>
  <si>
    <t xml:space="preserve">Nombre de femmes de 15 ans ou plus RetraitÃ©s en 2013</t>
  </si>
  <si>
    <t xml:space="preserve">C13_F15P_CS8</t>
  </si>
  <si>
    <t xml:space="preserve">Pop 15 ans ou plus Femmes Autres en 2013 (compl)</t>
  </si>
  <si>
    <t xml:space="preserve">Nombre de femmes de 15 ans ou plus Autres sans activitÃ© professionnelle en 2013</t>
  </si>
  <si>
    <t xml:space="preserve">C13_POP1524</t>
  </si>
  <si>
    <t xml:space="preserve">Pop 15-24 ans en 2013 (compl)</t>
  </si>
  <si>
    <t xml:space="preserve">Nombre de personnes de 15 Ã  24 ans en 2013</t>
  </si>
  <si>
    <t xml:space="preserve">C13_POP1524_CS1</t>
  </si>
  <si>
    <t xml:space="preserve">Pop 15-24 ans Agriculteurs exploitants en 2013 (compl)</t>
  </si>
  <si>
    <t xml:space="preserve">Nombre de personnes de 15 Ã  24 ans Agriculteurs exploitants en 2013</t>
  </si>
  <si>
    <t xml:space="preserve">C13_POP1524_CS2</t>
  </si>
  <si>
    <t xml:space="preserve">Pop 15-24 ans Artisans, Comm., Chefs entr. en 2013 (compl)</t>
  </si>
  <si>
    <t xml:space="preserve">Nombre de personnes de 15 Ã  24 ans Artisans, commerÃ§ants, chefs d'entreprise en 2013</t>
  </si>
  <si>
    <t xml:space="preserve">C13_POP1524_CS3</t>
  </si>
  <si>
    <t xml:space="preserve">Pop 15-24 ans Cadres, Prof. intel. sup. en 2013 (compl)</t>
  </si>
  <si>
    <t xml:space="preserve">Nombre de personnes de 15-24 ans Cadres et Professions intellectuelles supÃ©rieures en 2013</t>
  </si>
  <si>
    <t xml:space="preserve">C13_POP1524_CS4</t>
  </si>
  <si>
    <t xml:space="preserve">Pop 15-24 ans Prof. intermÃ©diaires en 2013 (compl)</t>
  </si>
  <si>
    <t xml:space="preserve">Nombre de personnes de 15 Ã  24 ans Professions intermÃ©diaires en 2013</t>
  </si>
  <si>
    <t xml:space="preserve">C13_POP1524_CS5</t>
  </si>
  <si>
    <t xml:space="preserve">Pop 15-24 ans EmployÃ©s en 2013 (compl)</t>
  </si>
  <si>
    <t xml:space="preserve">Nombre de personnes de 15 Ã  24 ans EmployÃ©s en 2013</t>
  </si>
  <si>
    <t xml:space="preserve">C13_POP1524_CS6</t>
  </si>
  <si>
    <t xml:space="preserve">Pop 15-24 ans Ouvriers en 2013 (compl)</t>
  </si>
  <si>
    <t xml:space="preserve">Nombre de personnes de 15 Ã  24 ans Ouvriers en 2013</t>
  </si>
  <si>
    <t xml:space="preserve">C13_POP1524_CS7</t>
  </si>
  <si>
    <t xml:space="preserve">Pop 15-24 ans RetraitÃ©s en 2013 (compl)</t>
  </si>
  <si>
    <t xml:space="preserve">Nombre de personnes de 15 Ã  24 ans RetraitÃ©s en 2013</t>
  </si>
  <si>
    <t xml:space="preserve">C13_POP1524_CS8</t>
  </si>
  <si>
    <t xml:space="preserve">Pop 15-24 ans Autres en 2013 (compl)</t>
  </si>
  <si>
    <t xml:space="preserve">Nombre de personnes de 15 Ã  24 ans Autres sans activitÃ© professionnelle en 2013</t>
  </si>
  <si>
    <t xml:space="preserve">C13_POP2554</t>
  </si>
  <si>
    <t xml:space="preserve">Pop 25-54 ans en 2013 (compl)</t>
  </si>
  <si>
    <t xml:space="preserve">Nombre de personnes de 25 Ã  54 ans en 2013</t>
  </si>
  <si>
    <t xml:space="preserve">C13_POP2554_CS1</t>
  </si>
  <si>
    <t xml:space="preserve">Pop 25-54 ans Agriculteurs exploitants en 2013 (compl)</t>
  </si>
  <si>
    <t xml:space="preserve">Nombre de personnes de 25 Ã  54 ans Agriculteurs exploitants en 2013</t>
  </si>
  <si>
    <t xml:space="preserve">C13_POP2554_CS2</t>
  </si>
  <si>
    <t xml:space="preserve">Pop 25-54 ans Artisans, Comm., Chefs entr. en 2013 (compl)</t>
  </si>
  <si>
    <t xml:space="preserve">Nombre de personnes de 25 Ã  54 ans Artisans, commerÃ§ants, chefs d'entreprise en 2013</t>
  </si>
  <si>
    <t xml:space="preserve">C13_POP2554_CS3</t>
  </si>
  <si>
    <t xml:space="preserve">Pop 25-54 ans Cadres, Prof. intel. sup. en 2013 (compl)</t>
  </si>
  <si>
    <t xml:space="preserve">Nombre de personnes de 25 Ã  54 ans Cadres et Professions intellectuelles supÃ©rieures en 2013</t>
  </si>
  <si>
    <t xml:space="preserve">C13_POP2554_CS4</t>
  </si>
  <si>
    <t xml:space="preserve">Pop 25-54 ans Prof. intermÃ©diaires en 2013 (compl)</t>
  </si>
  <si>
    <t xml:space="preserve">Nombre de personnes de 25 Ã  54 ans Professions intermÃ©diaires en 2013</t>
  </si>
  <si>
    <t xml:space="preserve">C13_POP2554_CS5</t>
  </si>
  <si>
    <t xml:space="preserve">Pop 25-54 ans EmployÃ©s en 2013 (compl)</t>
  </si>
  <si>
    <t xml:space="preserve">Nombre de personnes de 25 Ã  54 ans EmployÃ©s en 2013</t>
  </si>
  <si>
    <t xml:space="preserve">C13_POP2554_CS6</t>
  </si>
  <si>
    <t xml:space="preserve">Pop 25-54 ans Ouvriers en 2013 (compl)</t>
  </si>
  <si>
    <t xml:space="preserve">Nombre de personnes de 25 Ã  54 ans Ouvriers en 2013</t>
  </si>
  <si>
    <t xml:space="preserve">C13_POP2554_CS7</t>
  </si>
  <si>
    <t xml:space="preserve">Pop 25-54 ans RetraitÃ©s en 2013 (compl)</t>
  </si>
  <si>
    <t xml:space="preserve">Nombre de personnes de 25 Ã  54 ans RetraitÃ©s en 2013</t>
  </si>
  <si>
    <t xml:space="preserve">C13_POP2554_CS8</t>
  </si>
  <si>
    <t xml:space="preserve">Pop 25-54 ans Autres en 2013 (compl)</t>
  </si>
  <si>
    <t xml:space="preserve">Nombre de personnes de 25 Ã  54 ans Autres sans activitÃ© professionnelle en 2013</t>
  </si>
  <si>
    <t xml:space="preserve">C13_POP55P</t>
  </si>
  <si>
    <t xml:space="preserve">Pop 55 ans ou plus en 2013 (compl)</t>
  </si>
  <si>
    <t xml:space="preserve">Nombre de personnes de 55 ans ou plus en 2013</t>
  </si>
  <si>
    <t xml:space="preserve">C13_POP55P_CS1</t>
  </si>
  <si>
    <t xml:space="preserve">Pop 55 ans ou plus Agriculteurs exploitants en 2013 (compl)</t>
  </si>
  <si>
    <t xml:space="preserve">Nombre de personnes de 55 ans ou plus Agriculteurs exploitants en 2013</t>
  </si>
  <si>
    <t xml:space="preserve">C13_POP55P_CS2</t>
  </si>
  <si>
    <t xml:space="preserve">Pop 55 ans ou plus Artisans, Comm., Chefs entr. en 2013 (compl)</t>
  </si>
  <si>
    <t xml:space="preserve">Nombre de personnes de 55 ans ou plus Artisans, commerÃ§ants, chefs d'entreprise en 2013</t>
  </si>
  <si>
    <t xml:space="preserve">C13_POP55P_CS3</t>
  </si>
  <si>
    <t xml:space="preserve">Pop 55 ans ou plus Cadres, Prof. intel. sup. en 2013 (compl)</t>
  </si>
  <si>
    <t xml:space="preserve">Nombre de personnes de 55 ans ou plus Cadres et Professions intellectuelles supÃ©rieures en 2013</t>
  </si>
  <si>
    <t xml:space="preserve">C13_POP55P_CS4</t>
  </si>
  <si>
    <t xml:space="preserve">Pop 55 ans ou plus Prof. intermÃ©diaires en 2013 (compl)</t>
  </si>
  <si>
    <t xml:space="preserve">Nombre de personnes de 55 ans ou plus Professions intermÃ©diaires en 2013</t>
  </si>
  <si>
    <t xml:space="preserve">C13_POP55P_CS5</t>
  </si>
  <si>
    <t xml:space="preserve">Pop 55 ans ou plus EmployÃ©s en 2013 (compl)</t>
  </si>
  <si>
    <t xml:space="preserve">Nombre de personnes de 55 ans ou plus EmployÃ©s en 2013</t>
  </si>
  <si>
    <t xml:space="preserve">C13_POP55P_CS6</t>
  </si>
  <si>
    <t xml:space="preserve">Pop 55 ans ou plus Ouvriers en 2013 (compl)</t>
  </si>
  <si>
    <t xml:space="preserve">Nombre de personnes de 55 ans ou plus Ouvriers en 2013</t>
  </si>
  <si>
    <t xml:space="preserve">C13_POP55P_CS7</t>
  </si>
  <si>
    <t xml:space="preserve">Pop 55 ans ou plus RetraitÃ©s en 2013 (compl)</t>
  </si>
  <si>
    <t xml:space="preserve">Nombre de personnes de 55 ans ou plus RetraitÃ©s en 2013</t>
  </si>
  <si>
    <t xml:space="preserve">C13_POP55P_CS8</t>
  </si>
  <si>
    <t xml:space="preserve">Pop 55 ans ou plus Autres en 2013 (compl)</t>
  </si>
  <si>
    <t xml:space="preserve">Nombre de personnes de 55 ans ou plus Autres sans activitÃ© professionnelle en 2013</t>
  </si>
  <si>
    <t xml:space="preserve">Population en 2008 (princ)</t>
  </si>
  <si>
    <t xml:space="preserve">P08_POP0014</t>
  </si>
  <si>
    <t xml:space="preserve">Pop 0-14 ans en 2008 (princ)</t>
  </si>
  <si>
    <t xml:space="preserve">Nombre de personnes de 0 Ã  14 ans en 2008</t>
  </si>
  <si>
    <t xml:space="preserve">P08_POP1529</t>
  </si>
  <si>
    <t xml:space="preserve">Pop 15-29 ans en 2008 (princ)</t>
  </si>
  <si>
    <t xml:space="preserve">Nombre de personnes de 15 Ã  29 ans en 2008</t>
  </si>
  <si>
    <t xml:space="preserve">P08_POP3044</t>
  </si>
  <si>
    <t xml:space="preserve">Pop 30-44 ans en 2008 (princ)</t>
  </si>
  <si>
    <t xml:space="preserve">Nombre de personnes de 30 Ã  44 ans en 2008</t>
  </si>
  <si>
    <t xml:space="preserve">P08_POP4559</t>
  </si>
  <si>
    <t xml:space="preserve">Pop 45-59 ans en 2008 (princ)</t>
  </si>
  <si>
    <t xml:space="preserve">Nombre de personnes de 45 Ã  59 ans en 2008</t>
  </si>
  <si>
    <t xml:space="preserve">P08_POP6074</t>
  </si>
  <si>
    <t xml:space="preserve">Pop 60-74 ans en 2008 (princ)</t>
  </si>
  <si>
    <t xml:space="preserve">Nombre de personnes de 60 Ã  74 ans en 2008</t>
  </si>
  <si>
    <t xml:space="preserve">P08_POP75P</t>
  </si>
  <si>
    <t xml:space="preserve">Pop 75 ans ou plus en 2008 (princ)</t>
  </si>
  <si>
    <t xml:space="preserve">Nombre de personnes de 75 ans ou plus en 2008</t>
  </si>
  <si>
    <t xml:space="preserve">P08_POPH</t>
  </si>
  <si>
    <t xml:space="preserve">Pop Hommes en 2008 (princ)</t>
  </si>
  <si>
    <t xml:space="preserve">Nombre total d'hommes en 2008</t>
  </si>
  <si>
    <t xml:space="preserve">P08_H0014</t>
  </si>
  <si>
    <t xml:space="preserve">Pop Hommes 0-14 ans en 2008 (princ)</t>
  </si>
  <si>
    <t xml:space="preserve">Nombre d'hommes de 0 Ã  14 ans en 2008</t>
  </si>
  <si>
    <t xml:space="preserve">P08_H1529</t>
  </si>
  <si>
    <t xml:space="preserve">Pop Hommes 15-29 ans en 2008 (princ)</t>
  </si>
  <si>
    <t xml:space="preserve">Nombre d'hommes de 15 Ã  29 ans en 2008</t>
  </si>
  <si>
    <t xml:space="preserve">P08_H3044</t>
  </si>
  <si>
    <t xml:space="preserve">Pop Hommes 30-44 ans en 2008 (princ)</t>
  </si>
  <si>
    <t xml:space="preserve">Nombre d'hommes de 30 Ã  44 ans en 2008</t>
  </si>
  <si>
    <t xml:space="preserve">P08_H4559</t>
  </si>
  <si>
    <t xml:space="preserve">Pop Hommes 45-59 ans en 2008 (princ)</t>
  </si>
  <si>
    <t xml:space="preserve">Nombre d'hommes de 45 Ã  59 ans en 2008</t>
  </si>
  <si>
    <t xml:space="preserve">P08_H6074</t>
  </si>
  <si>
    <t xml:space="preserve">Pop Hommes 60-74 ans en 2008 (princ)</t>
  </si>
  <si>
    <t xml:space="preserve">Nombre d'hommes de 60 Ã  74 ans en 2008</t>
  </si>
  <si>
    <t xml:space="preserve">P08_H7589</t>
  </si>
  <si>
    <t xml:space="preserve">Pop Hommes 75-89 ans en 2008 (princ)</t>
  </si>
  <si>
    <t xml:space="preserve">Nombre d'hommes de 75 Ã  89 ans en 2008</t>
  </si>
  <si>
    <t xml:space="preserve">P08_H90P</t>
  </si>
  <si>
    <t xml:space="preserve">Pop Hommes 90 ans ou plus en 2008 (princ)</t>
  </si>
  <si>
    <t xml:space="preserve">Nombre d'hommes de 90 ans ou plus en 2008</t>
  </si>
  <si>
    <t xml:space="preserve">P08_H0019</t>
  </si>
  <si>
    <t xml:space="preserve">Pop Hommes 0-19 ans en 2008  (princ)</t>
  </si>
  <si>
    <t xml:space="preserve">Nombre d'hommes de 0 Ã  19 ans en 2008</t>
  </si>
  <si>
    <t xml:space="preserve">P08_H2064</t>
  </si>
  <si>
    <t xml:space="preserve">Pop Hommes 20-64 ans en 2008 (princ)</t>
  </si>
  <si>
    <t xml:space="preserve">Nombre d'hommes de 20 Ã  64 ans en 2008</t>
  </si>
  <si>
    <t xml:space="preserve">P08_H65P</t>
  </si>
  <si>
    <t xml:space="preserve">Pop Hommes 65 ans ou plus en 2008 (princ)</t>
  </si>
  <si>
    <t xml:space="preserve">Nombre d'hommes de 65 ans ou plus en 2008</t>
  </si>
  <si>
    <t xml:space="preserve">P08_POPF</t>
  </si>
  <si>
    <t xml:space="preserve">Pop Femmes en 2008 (princ)</t>
  </si>
  <si>
    <t xml:space="preserve">Nombre total de femmes en 2008</t>
  </si>
  <si>
    <t xml:space="preserve">P08_F0014</t>
  </si>
  <si>
    <t xml:space="preserve">Pop Femmes 0-14 ans en 2008 (princ)</t>
  </si>
  <si>
    <t xml:space="preserve">Nombre de femmes de 0 Ã  14 ans en 2008</t>
  </si>
  <si>
    <t xml:space="preserve">P08_F1529</t>
  </si>
  <si>
    <t xml:space="preserve">Pop Femmes 15-29 ans en 2008 (princ)</t>
  </si>
  <si>
    <t xml:space="preserve">Nombre de femmes de 15 Ã  29 ans en 2008</t>
  </si>
  <si>
    <t xml:space="preserve">P08_F3044</t>
  </si>
  <si>
    <t xml:space="preserve">Pop Femmes 30-44 ans en 2008 (princ)</t>
  </si>
  <si>
    <t xml:space="preserve">Nombre de femmes de 30 Ã  44 ans en 2008</t>
  </si>
  <si>
    <t xml:space="preserve">P08_F4559</t>
  </si>
  <si>
    <t xml:space="preserve">Pop Femmes 45-59 ans en 2008 (princ)</t>
  </si>
  <si>
    <t xml:space="preserve">Nombre de femmes de 45 Ã  59 ans en 2008</t>
  </si>
  <si>
    <t xml:space="preserve">P08_F6074</t>
  </si>
  <si>
    <t xml:space="preserve">Pop Femmes 60-74 ans en 2008 (princ)</t>
  </si>
  <si>
    <t xml:space="preserve">Nombre de femmes de 60 Ã  74 ans en 2008</t>
  </si>
  <si>
    <t xml:space="preserve">P08_F7589</t>
  </si>
  <si>
    <t xml:space="preserve">Pop Femmes 75-89 ans en 2008 (princ)</t>
  </si>
  <si>
    <t xml:space="preserve">Nombre de femmes de 75 Ã  89 ans en 2008</t>
  </si>
  <si>
    <t xml:space="preserve">P08_F90P</t>
  </si>
  <si>
    <t xml:space="preserve">Pop Femmes 90 ans ou plus en 2008 (princ)</t>
  </si>
  <si>
    <t xml:space="preserve">Nombre de femmes de 90 ans ou plus en 2008</t>
  </si>
  <si>
    <t xml:space="preserve">P08_F0019</t>
  </si>
  <si>
    <t xml:space="preserve">Pop Femmes 0-19 ans en 2008 (princ)</t>
  </si>
  <si>
    <t xml:space="preserve">Nombre de femmes de 0 Ã  19 ans en 2008</t>
  </si>
  <si>
    <t xml:space="preserve">P08_F2064</t>
  </si>
  <si>
    <t xml:space="preserve">Pop Femmes 20-64 ans en 2008 (princ)</t>
  </si>
  <si>
    <t xml:space="preserve">Nombre de femmes de 20 Ã  64 ans en 2008</t>
  </si>
  <si>
    <t xml:space="preserve">P08_F65P</t>
  </si>
  <si>
    <t xml:space="preserve">Pop Femmes 65 ans ou plus en 2008 (princ)</t>
  </si>
  <si>
    <t xml:space="preserve">Nombre de femmes de 65 ans ou plus en 2008</t>
  </si>
  <si>
    <t xml:space="preserve">P08_POP05P</t>
  </si>
  <si>
    <t xml:space="preserve">Pop 5 ans ou plus en 2008 localisÃ©e 5 ans auparavant (princ)</t>
  </si>
  <si>
    <t xml:space="preserve">Nombre de personnes de 5 ans ou plus localisÃ© 5 ans auparavant en 2008</t>
  </si>
  <si>
    <t xml:space="preserve">P08_POP05P_IRAN1</t>
  </si>
  <si>
    <t xml:space="preserve">Pop 5 ans ou plus habitant 5 ans avt mÃªme logt en 2008 (princ)</t>
  </si>
  <si>
    <t xml:space="preserve">Nombre de personnes de 5 ans ou plus habitant 5 ans auparavant le mÃªme logement en 2008</t>
  </si>
  <si>
    <t xml:space="preserve">P08_POP05P_IRAN2</t>
  </si>
  <si>
    <t xml:space="preserve">Pop 5 ans ou plus habitant 5 ans avt autre logt mÃªme commune en 2008 (princ)</t>
  </si>
  <si>
    <t xml:space="preserve">Nombre de personnes de 5 ans ou plus habitant 5 ans auparavant un autre logement de la mÃªme commune en 2008</t>
  </si>
  <si>
    <t xml:space="preserve">P08_POP05P_IRAN3</t>
  </si>
  <si>
    <t xml:space="preserve">Pop 5 ans ou plus habitant 5 ans avt autre commune mÃªme dÃ©pt en 2008 (princ)</t>
  </si>
  <si>
    <t xml:space="preserve">Nombre de personnes de 5 ans ou plus habitant 5 ans auparavant une autre commune du mÃªme dÃ©partement en 2008</t>
  </si>
  <si>
    <t xml:space="preserve">P08_POP05P_IRAN4</t>
  </si>
  <si>
    <t xml:space="preserve">Pop 5 ans ou plus habitant 5 ans avt autre dÃ©pt mÃªme rÃ©gion en 2008 (princ)</t>
  </si>
  <si>
    <t xml:space="preserve">Nombre de personnes de 5 ans ou plus habitant 5 ans auparavant un autre dÃ©partement de la mÃªme rÃ©gion en 2008</t>
  </si>
  <si>
    <t xml:space="preserve">P08_POP05P_IRAN5</t>
  </si>
  <si>
    <t xml:space="preserve">Pop 5 ans ou plus habitant 5 ans avt autre rÃ©gion mÃ©tropole en 2008 (princ)</t>
  </si>
  <si>
    <t xml:space="preserve">Nombre de personnes de 5 ans ou plus habitant 5 ans auparavant une autre rÃ©gion de France mÃ©tropolitaine en 2008</t>
  </si>
  <si>
    <t xml:space="preserve">P08_POP05P_IRAN6</t>
  </si>
  <si>
    <t xml:space="preserve">Pop 5 ans ou plus habitant 5 ans avt un Dom en 2008 (princ)</t>
  </si>
  <si>
    <t xml:space="preserve">Nombre de personnes de 5 ans ou plus habitant 5 ans auparavant dans un dÃ©partement d'outre-mer en 2008</t>
  </si>
  <si>
    <t xml:space="preserve">P08_POP05P_IRAN7</t>
  </si>
  <si>
    <t xml:space="preserve">Pop 5 ans ou plus habitant 5 ans avt hors mÃ©tro ou Dom en 2008 (princ)</t>
  </si>
  <si>
    <t xml:space="preserve">Nombre de personnes de 5 ans ou plus habitant 5 ans auparavant hors de France mÃ©tropolitaine ou d'un DÃ©partement d'outre-mer en 2008</t>
  </si>
  <si>
    <t xml:space="preserve">P08_POP0514</t>
  </si>
  <si>
    <t xml:space="preserve">Pop 5-14 ans en 2008 localisÃ©e 5 ans auparavant (princ)</t>
  </si>
  <si>
    <t xml:space="preserve">Nombre de personnes de 5 Ã  14 ans localisÃ© 5 ans auparavant en 2008</t>
  </si>
  <si>
    <t xml:space="preserve">P08_POP0514_IRAN2</t>
  </si>
  <si>
    <t xml:space="preserve">Pop 5-14 ans habitant 5 ans avt autre logt mÃªme commune en 2008 (princ)</t>
  </si>
  <si>
    <t xml:space="preserve">Nombre de personnes de 1 Ã  14 ans habitant 5 ans auparavant un autre logement de la mÃªme commune en 2008</t>
  </si>
  <si>
    <t xml:space="preserve">P08_POP0514_IRAN3P</t>
  </si>
  <si>
    <t xml:space="preserve">Pop 5-14 ans habitant 5 ans avt autre commune en 2008 (princ)</t>
  </si>
  <si>
    <t xml:space="preserve">Nombre de personnes de 5 Ã  14 ans habitant 5 ans auparavant une autre commune en 2008</t>
  </si>
  <si>
    <t xml:space="preserve">P08_POP1524</t>
  </si>
  <si>
    <t xml:space="preserve">Pop 15-24 ans en 2008 localisÃ©e 5 ans auparavant(princ)</t>
  </si>
  <si>
    <t xml:space="preserve">Nombre de personnes de 15 Ã  24 ans localisÃ© 5 ans auparavant en 2008</t>
  </si>
  <si>
    <t xml:space="preserve">P08_POP1524_IRAN2</t>
  </si>
  <si>
    <t xml:space="preserve">Pop 15-24 ans habitant 5 ans avt autre logt mÃªme commune en 2008 (princ)</t>
  </si>
  <si>
    <t xml:space="preserve">Nombre de personnes de 15 Ã  24 ans habitant 5 ans auparavant un autre logement de la mÃªme commune en 2008</t>
  </si>
  <si>
    <t xml:space="preserve">P08_POP1524_IRAN3P</t>
  </si>
  <si>
    <t xml:space="preserve">Pop 15-24 ans habitant 5 ans avt autre commune en 2008 (princ)</t>
  </si>
  <si>
    <t xml:space="preserve">Nombre de personnes de 15 Ã  24 ans habitant 5 ans auparavant une autre commune en 2008</t>
  </si>
  <si>
    <t xml:space="preserve">P08_POP2554</t>
  </si>
  <si>
    <t xml:space="preserve">Pop 25-54 ans en 2008 localisÃ©e 5 ans auparavant (princ)</t>
  </si>
  <si>
    <t xml:space="preserve">Nombre de personnes de 25 Ã  54 ans localisÃ© 5 ans auparavant en 2008</t>
  </si>
  <si>
    <t xml:space="preserve">P08_POP2554_IRAN2</t>
  </si>
  <si>
    <t xml:space="preserve">Pop 25-54 ans habitant 5 ans avt autre logt mÃªme commune en 2008 (princ)</t>
  </si>
  <si>
    <t xml:space="preserve">Nombre de personnes de 25 Ã  54 ans habitant 5 ans auparavant un autre logement de la mÃªme commune en 2008</t>
  </si>
  <si>
    <t xml:space="preserve">P08_POP2554_IRAN3P</t>
  </si>
  <si>
    <t xml:space="preserve">Pop 25-54 ans habitant 5 ans avt autre commune en 2008 (princ)</t>
  </si>
  <si>
    <t xml:space="preserve">Nombre de personnes de 25 Ã  54 ans habitant 5 ans auparavant une autre commune en 2008</t>
  </si>
  <si>
    <t xml:space="preserve">P08_POP55P</t>
  </si>
  <si>
    <t xml:space="preserve">Pop 55 ans ou plus en 2008 localisÃ©e 5 ans auparavant (princ)</t>
  </si>
  <si>
    <t xml:space="preserve">Nombre de personnes de 55 ans ou plus localisÃ© 5 ans auparavant en 2008</t>
  </si>
  <si>
    <t xml:space="preserve">P08_POP55P_IRAN2</t>
  </si>
  <si>
    <t xml:space="preserve">Pop 55 ans ou plus habitant 5 ans avt autre logt mÃªme commune en 2008 (princ)</t>
  </si>
  <si>
    <t xml:space="preserve">Nombre de personnes de 55 ans ou plus habitant 5 ans auparavant un autre logement de la mÃªme commune en 2008</t>
  </si>
  <si>
    <t xml:space="preserve">P08_POP55P_IRAN3P</t>
  </si>
  <si>
    <t xml:space="preserve">Pop 55 ans ou plus habitant 5 ans avt autre commune en 2008 (princ)</t>
  </si>
  <si>
    <t xml:space="preserve">Nombre de personnes de 55 ans ou plus habitant 5 ans auparavant une autre commune en 2008</t>
  </si>
  <si>
    <t xml:space="preserve">C08_POP15P</t>
  </si>
  <si>
    <t xml:space="preserve">Pop 15 ans ou plus en 2008 (compl)</t>
  </si>
  <si>
    <t xml:space="preserve">Nombre de personnes de 15 ans ou plus en 2008</t>
  </si>
  <si>
    <t xml:space="preserve">C08_POP15P_CS1</t>
  </si>
  <si>
    <t xml:space="preserve">Pop 15 ans ou plus Agriculteurs exploitants en 2008 (compl)</t>
  </si>
  <si>
    <t xml:space="preserve">Nombre de personnes de 15 ans ou plus Agriculteurs exploitants en 2008</t>
  </si>
  <si>
    <t xml:space="preserve">C08_POP15P_CS2</t>
  </si>
  <si>
    <t xml:space="preserve">Pop 15 ans ou plus Artisans, Comm., Chefs entr. en 2008 (compl)</t>
  </si>
  <si>
    <t xml:space="preserve">Nombre de personnes de 15 ans ou plus Artisans, CommerÃ§ants, Chefs d'entreprise en 2008</t>
  </si>
  <si>
    <t xml:space="preserve">C08_POP15P_CS3</t>
  </si>
  <si>
    <t xml:space="preserve">Pop 15 ans ou plus Cadres, Prof. intel. sup. en 2008 (compl)</t>
  </si>
  <si>
    <t xml:space="preserve">Nombre de personnes de 15 ans ou plus Cadres et Professions intellectuelles supÃ©rieures en 2008</t>
  </si>
  <si>
    <t xml:space="preserve">C08_POP15P_CS4</t>
  </si>
  <si>
    <t xml:space="preserve">Pop 15 ans ou plus Prof. intermÃ©diaires  en 2008 (compl)</t>
  </si>
  <si>
    <t xml:space="preserve">Nombre de personnes de 15 ans ou plus Professions intermÃ©diaires en 2008</t>
  </si>
  <si>
    <t xml:space="preserve">C08_POP15P_CS5</t>
  </si>
  <si>
    <t xml:space="preserve">Pop 15 ans ou plus EmployÃ©s en 2008 (compl)</t>
  </si>
  <si>
    <t xml:space="preserve">Nombre de personnes de 15 ans ou plus EmployÃ©s en 2008</t>
  </si>
  <si>
    <t xml:space="preserve">C08_POP15P_CS6</t>
  </si>
  <si>
    <t xml:space="preserve">Pop 15 ans ou plus Ouvriers en 2008 (compl)</t>
  </si>
  <si>
    <t xml:space="preserve">Nombre de personnes de 15 ans ou plus Ouvriers en 2008</t>
  </si>
  <si>
    <t xml:space="preserve">C08_POP15P_CS7</t>
  </si>
  <si>
    <t xml:space="preserve">Pop 15 ans ou plus RetraitÃ©s  en 2008 (compl)</t>
  </si>
  <si>
    <t xml:space="preserve">Nombre de personnes de 15 ans ou plus RetraitÃ©s en 2008</t>
  </si>
  <si>
    <t xml:space="preserve">C08_POP15P_CS8</t>
  </si>
  <si>
    <t xml:space="preserve">Pop 15 ans ou plus Autres en 2008 (compl)</t>
  </si>
  <si>
    <t xml:space="preserve">Nombre de personnes de 15 ans ou plus Autres sans activitÃ© professionnelle en 2008</t>
  </si>
  <si>
    <t xml:space="preserve">C08_H15P</t>
  </si>
  <si>
    <t xml:space="preserve">Pop 15 ans ou plus Hommes en 2008 (compl)</t>
  </si>
  <si>
    <t xml:space="preserve">Nombre d'hommes de 15 ans ou plus en 2008</t>
  </si>
  <si>
    <t xml:space="preserve">C08_H15P_CS1</t>
  </si>
  <si>
    <t xml:space="preserve">Pop 15 ans ou plus Hommes Agriculteurs exploitants en 2008 (compl)</t>
  </si>
  <si>
    <t xml:space="preserve">Nombre d'hommes de 15 ans ou plus Agriculteurs exploitants en 2008</t>
  </si>
  <si>
    <t xml:space="preserve">C08_H15P_CS2</t>
  </si>
  <si>
    <t xml:space="preserve">Pop 15 ans ou plus Hommes Artisans, Comm., Chefs entr. en 2008 (compl)</t>
  </si>
  <si>
    <t xml:space="preserve">Nombre d'hommes de 15 ans ou plus Artisans, CommerÃ§ants, Chefs d'entreprise en 2008</t>
  </si>
  <si>
    <t xml:space="preserve">C08_H15P_CS3</t>
  </si>
  <si>
    <t xml:space="preserve">Pop 15 ans ou plus Hommes Cadres, Prof. intel. sup. en 2008 (compl)</t>
  </si>
  <si>
    <t xml:space="preserve">Nombre d'hommes de 15 ans ou plus Cadres et Professions intellectuelles supÃ©rieures en 2008</t>
  </si>
  <si>
    <t xml:space="preserve">C08_H15P_CS4</t>
  </si>
  <si>
    <t xml:space="preserve">Pop 15 ans ou plus Hommes Prof. intermÃ©diaires en 2008 (compl)</t>
  </si>
  <si>
    <t xml:space="preserve">Nombre d'hommes de 15 ans ou plus Professions intermÃ©diaires en 2008</t>
  </si>
  <si>
    <t xml:space="preserve">C08_H15P_CS5</t>
  </si>
  <si>
    <t xml:space="preserve">Pop 15 ans ou plus Hommes EmployÃ©s en 2008 (compl)</t>
  </si>
  <si>
    <t xml:space="preserve">Nombre d'hommes de 15 ans ou plus EmployÃ©s en 2008</t>
  </si>
  <si>
    <t xml:space="preserve">C08_H15P_CS6</t>
  </si>
  <si>
    <t xml:space="preserve">Pop 15 ans ou plus Hommes Ouvriers en 2008 (compl)</t>
  </si>
  <si>
    <t xml:space="preserve">Nombre d'hommes de 15 ans ou plus Ouvriers en 2008</t>
  </si>
  <si>
    <t xml:space="preserve">C08_H15P_CS7</t>
  </si>
  <si>
    <t xml:space="preserve">Pop 15 ans ou plus Hommes RetraitÃ©s en 2008 (compl)</t>
  </si>
  <si>
    <t xml:space="preserve">Nombre d'hommes de 15 ans ou plus RetraitÃ©s en 2008</t>
  </si>
  <si>
    <t xml:space="preserve">C08_H15P_CS8</t>
  </si>
  <si>
    <t xml:space="preserve">Pop 15 ans ou plus Hommes Autres en 2008 (compl)</t>
  </si>
  <si>
    <t xml:space="preserve">Nombre d'hommes de 15 ans ou plus Autres sans activitÃ© professionnelle en 2008</t>
  </si>
  <si>
    <t xml:space="preserve">C08_F15P</t>
  </si>
  <si>
    <t xml:space="preserve">Pop 15 ans ou plus Femmes en 2008 (compl)</t>
  </si>
  <si>
    <t xml:space="preserve">Nombre de femmes de 15 ans ou plus en 2008</t>
  </si>
  <si>
    <t xml:space="preserve">C08_F15P_CS1</t>
  </si>
  <si>
    <t xml:space="preserve">Pop 15 ans ou plus Femmes Agriculteurs exploitants en 2008 (compl)</t>
  </si>
  <si>
    <t xml:space="preserve">Nombre de femmes de 15 ans ou plus Agriculteurs exploitants en 2008</t>
  </si>
  <si>
    <t xml:space="preserve">C08_F15P_CS2</t>
  </si>
  <si>
    <t xml:space="preserve">Pop 15 ans ou plus Femmes Artisans, Comm., Chefs entr. en 2008 (compl)</t>
  </si>
  <si>
    <t xml:space="preserve">Nombre de femmes de 15 ans ou plus Artisans, CommerÃ§ants, Chefs d'entreprise en 2008</t>
  </si>
  <si>
    <t xml:space="preserve">C08_F15P_CS3</t>
  </si>
  <si>
    <t xml:space="preserve">Pop 15 ans ou plus Femmes Cadres, Prof. intel. sup. en 2008 (compl)</t>
  </si>
  <si>
    <t xml:space="preserve">Nombre de femmes de 15 ans ou plus Cadres et Professions intellectuelles supÃ©rieures en 2008</t>
  </si>
  <si>
    <t xml:space="preserve">C08_F15P_CS4</t>
  </si>
  <si>
    <t xml:space="preserve">Pop 15 ans ou plus Femmes Prof. intermÃ©diaires en 2008 (compl)</t>
  </si>
  <si>
    <t xml:space="preserve">Nombre de femmes de 15 ans ou plus Professions intermÃ©diaires en 2008</t>
  </si>
  <si>
    <t xml:space="preserve">C08_F15P_CS5</t>
  </si>
  <si>
    <t xml:space="preserve">Pop 15 ans ou plus Femmes EmployÃ©s en 2008 (compl)</t>
  </si>
  <si>
    <t xml:space="preserve">Nombre de femmes de 15 ans ou plus EmployÃ©s en 2008</t>
  </si>
  <si>
    <t xml:space="preserve">C08_F15P_CS6</t>
  </si>
  <si>
    <t xml:space="preserve">Pop 15 ans ou plus Femmes Ouvriers en 2008 (compl)</t>
  </si>
  <si>
    <t xml:space="preserve">Nombre de femmes de 15 ans ou plus Ouvriers en 2008</t>
  </si>
  <si>
    <t xml:space="preserve">C08_F15P_CS7</t>
  </si>
  <si>
    <t xml:space="preserve">Pop 15 ans ou plus Femmes RetraitÃ©s en 2008 (compl)</t>
  </si>
  <si>
    <t xml:space="preserve">Nombre de femmes de 15 ans ou plus RetraitÃ©s en 2008</t>
  </si>
  <si>
    <t xml:space="preserve">C08_F15P_CS8</t>
  </si>
  <si>
    <t xml:space="preserve">Pop 15 ans ou plus Femmes Autres en 2008 (compl)</t>
  </si>
  <si>
    <t xml:space="preserve">Nombre de femmes de 15 ans ou plus Autres sans activitÃ© professionnelle en 2008</t>
  </si>
  <si>
    <t xml:space="preserve">C08_POP1524</t>
  </si>
  <si>
    <t xml:space="preserve">Pop 15-24 ans en 2008 (compl)</t>
  </si>
  <si>
    <t xml:space="preserve">Nombre de personnes de 15 Ã  24 ans en 2008</t>
  </si>
  <si>
    <t xml:space="preserve">C08_POP1524_CS1</t>
  </si>
  <si>
    <t xml:space="preserve">Pop 15-24 ans Agriculteurs exploitants en 2008 (compl)</t>
  </si>
  <si>
    <t xml:space="preserve">Nombre de personnes de 15 Ã  24 ans Agriculteurs exploitants en 2008</t>
  </si>
  <si>
    <t xml:space="preserve">C08_POP1524_CS2</t>
  </si>
  <si>
    <t xml:space="preserve">Pop 15-24 ans Artisans, Comm., Chefs entr. en 2008 (compl)</t>
  </si>
  <si>
    <t xml:space="preserve">Nombre de personnes de 15 Ã  24 ans Artisans, commerÃ§ants, chefs d'entreprise en 2008</t>
  </si>
  <si>
    <t xml:space="preserve">C08_POP1524_CS3</t>
  </si>
  <si>
    <t xml:space="preserve">Pop 15-24 ans Cadres, Prof. intel. sup. en 2008 (compl)</t>
  </si>
  <si>
    <t xml:space="preserve">Nombre de personnes de 15-24 ans Cadres et Professions intellectuelles supÃ©rieures en 2008</t>
  </si>
  <si>
    <t xml:space="preserve">C08_POP1524_CS4</t>
  </si>
  <si>
    <t xml:space="preserve">Pop 15-24 ans Prof. intermÃ©diaires en 2008 (compl)</t>
  </si>
  <si>
    <t xml:space="preserve">Nombre de personnes de 15 Ã  24 ans Professions intermÃ©diaires en 2008</t>
  </si>
  <si>
    <t xml:space="preserve">C08_POP1524_CS5</t>
  </si>
  <si>
    <t xml:space="preserve">Pop 15-24 ans EmployÃ©s en 2008 (compl)</t>
  </si>
  <si>
    <t xml:space="preserve">Nombre de personnes de 15 Ã  24 ans EmployÃ©s en 2008</t>
  </si>
  <si>
    <t xml:space="preserve">C08_POP1524_CS6</t>
  </si>
  <si>
    <t xml:space="preserve">Pop 15-24 ans Ouvriers en 2008 (compl)</t>
  </si>
  <si>
    <t xml:space="preserve">Nombre de personnes de 15 Ã  24 ans Ouvriers en 2008</t>
  </si>
  <si>
    <t xml:space="preserve">C08_POP1524_CS7</t>
  </si>
  <si>
    <t xml:space="preserve">Pop 15-24 ans RetraitÃ©s en 2008 (compl)</t>
  </si>
  <si>
    <t xml:space="preserve">Nombre de personnes de 15 Ã  24 ans RetraitÃ©s en 2008</t>
  </si>
  <si>
    <t xml:space="preserve">C08_POP1524_CS8</t>
  </si>
  <si>
    <t xml:space="preserve">Pop 15-24 ans Autres en 2008 (compl)</t>
  </si>
  <si>
    <t xml:space="preserve">Nombre de personnes de 15 Ã  24 ans Autres sans activitÃ© professionnelle en 2008</t>
  </si>
  <si>
    <t xml:space="preserve">C08_POP2554</t>
  </si>
  <si>
    <t xml:space="preserve">Pop 25-54 ans en 2008 (compl)</t>
  </si>
  <si>
    <t xml:space="preserve">Nombre de personnes de 25 Ã  54 ans en 2008</t>
  </si>
  <si>
    <t xml:space="preserve">C08_POP2554_CS1</t>
  </si>
  <si>
    <t xml:space="preserve">Pop 25-54 ans Agriculteurs exploitants en 2008 (compl)</t>
  </si>
  <si>
    <t xml:space="preserve">Nombre de personnes de 25 Ã  54 ans Agriculteurs exploitants en 2008</t>
  </si>
  <si>
    <t xml:space="preserve">C08_POP2554_CS2</t>
  </si>
  <si>
    <t xml:space="preserve">Pop 25-54 ans Artisans, Comm., Chefs entr. en 2008 (compl)</t>
  </si>
  <si>
    <t xml:space="preserve">Nombre de personnes de 25 Ã  54 ans Artisans, commerÃ§ants, chefs d'entreprise en 2008</t>
  </si>
  <si>
    <t xml:space="preserve">C08_POP2554_CS3</t>
  </si>
  <si>
    <t xml:space="preserve">Pop 25-54 ans Cadres, Prof. intel. sup. en 2008 (compl)</t>
  </si>
  <si>
    <t xml:space="preserve">Nombre de personnes de 25 Ã  54 ans Cadres et Professions intellectuelles supÃ©rieures en 2008</t>
  </si>
  <si>
    <t xml:space="preserve">C08_POP2554_CS4</t>
  </si>
  <si>
    <t xml:space="preserve">Pop 25-54 ans Prof. intermÃ©diaires en 2008 (compl)</t>
  </si>
  <si>
    <t xml:space="preserve">Nombre de personnes de 25 Ã  54 ans Professions intermÃ©diaires en 2008</t>
  </si>
  <si>
    <t xml:space="preserve">C08_POP2554_CS5</t>
  </si>
  <si>
    <t xml:space="preserve">Pop 25-54 ans EmployÃ©s en 2008 (compl)</t>
  </si>
  <si>
    <t xml:space="preserve">Nombre de personnes de 25 Ã  54 ans EmployÃ©s en 2008</t>
  </si>
  <si>
    <t xml:space="preserve">C08_POP2554_CS6</t>
  </si>
  <si>
    <t xml:space="preserve">Pop 25-54 ans Ouvriers en 2008 (compl)</t>
  </si>
  <si>
    <t xml:space="preserve">Nombre de personnes de 25 Ã  54 ans Ouvriers en 2008</t>
  </si>
  <si>
    <t xml:space="preserve">C08_POP2554_CS7</t>
  </si>
  <si>
    <t xml:space="preserve">Pop 25-54 ans RetraitÃ©s en 2008 (compl)</t>
  </si>
  <si>
    <t xml:space="preserve">Nombre de personnes de 25 Ã  54 ans RetraitÃ©s en 2008</t>
  </si>
  <si>
    <t xml:space="preserve">C08_POP2554_CS8</t>
  </si>
  <si>
    <t xml:space="preserve">Pop 25-54 ans Autres en 2008 (compl)</t>
  </si>
  <si>
    <t xml:space="preserve">Nombre de personnes de 25 Ã  54 ans Autres sans activitÃ© professionnelle en 2008</t>
  </si>
  <si>
    <t xml:space="preserve">C08_POP55P</t>
  </si>
  <si>
    <t xml:space="preserve">Pop 55 ans ou plus en 2008 (compl)</t>
  </si>
  <si>
    <t xml:space="preserve">Nombre de personnes de 55 ans ou plus en 2008</t>
  </si>
  <si>
    <t xml:space="preserve">C08_POP55P_CS1</t>
  </si>
  <si>
    <t xml:space="preserve">Pop 55 ans ou plus Agriculteurs exploitants en 2008 (compl)</t>
  </si>
  <si>
    <t xml:space="preserve">Nombre de personnes de 55 ans ou plus Agriculteurs exploitants en 2008</t>
  </si>
  <si>
    <t xml:space="preserve">C08_POP55P_CS2</t>
  </si>
  <si>
    <t xml:space="preserve">Pop 55 ans ou plus Artisans, Comm., Chefs entr. en 2008 (compl)</t>
  </si>
  <si>
    <t xml:space="preserve">Nombre de personnes de 55 ans ou plus Artisans, commerÃ§ants, chefs d'entreprise en 2008</t>
  </si>
  <si>
    <t xml:space="preserve">C08_POP55P_CS3</t>
  </si>
  <si>
    <t xml:space="preserve">Pop 55 ans ou plus Cadres, Prof. intel. sup. en 2008 (compl)</t>
  </si>
  <si>
    <t xml:space="preserve">Nombre de personnes de 55 ans ou plus Cadres et Professions intellectuelles supÃ©rieures en 2008</t>
  </si>
  <si>
    <t xml:space="preserve">C08_POP55P_CS4</t>
  </si>
  <si>
    <t xml:space="preserve">Pop 55 ans ou plus Prof. intermÃ©diaires en 2008 (compl)</t>
  </si>
  <si>
    <t xml:space="preserve">Nombre de personnes de 55 ans ou plus Professions intermÃ©diaires en 2008</t>
  </si>
  <si>
    <t xml:space="preserve">C08_POP55P_CS5</t>
  </si>
  <si>
    <t xml:space="preserve">Pop 55 ans ou plus EmployÃ©s en 2008 (compl)</t>
  </si>
  <si>
    <t xml:space="preserve">Nombre de personnes de 55 ans ou plus EmployÃ©s en 2008</t>
  </si>
  <si>
    <t xml:space="preserve">C08_POP55P_CS6</t>
  </si>
  <si>
    <t xml:space="preserve">Pop 55 ans ou plus Ouvriers en 2008 (compl)</t>
  </si>
  <si>
    <t xml:space="preserve">Nombre de personnes de 55 ans ou plus Ouvriers en 2008</t>
  </si>
  <si>
    <t xml:space="preserve">C08_POP55P_CS7</t>
  </si>
  <si>
    <t xml:space="preserve">Pop 55 ans ou plus RetraitÃ©s en 2008 (compl)</t>
  </si>
  <si>
    <t xml:space="preserve">Nombre de personnes de 55 ans ou plus RetraitÃ©s en 2008</t>
  </si>
  <si>
    <t xml:space="preserve">C08_POP55P_CS8</t>
  </si>
  <si>
    <t xml:space="preserve">Pop 55 ans ou plus Autres en 2008 (compl)</t>
  </si>
  <si>
    <t xml:space="preserve">Nombre de personnes de 55 ans ou plus Autres sans activitÃ© professionnelle en 2008</t>
  </si>
  <si>
    <t xml:space="preserve">MÃ©nages en 2018 (compl)</t>
  </si>
  <si>
    <t xml:space="preserve">Nombre de mÃ©nages en 2018</t>
  </si>
  <si>
    <t xml:space="preserve">C18_MENPSEUL</t>
  </si>
  <si>
    <t xml:space="preserve">MÃ©nages 1 personne en 2018 (compl)</t>
  </si>
  <si>
    <t xml:space="preserve">Nombre de mÃ©nages d'une personne en 2018</t>
  </si>
  <si>
    <t xml:space="preserve">C18_MENHSEUL</t>
  </si>
  <si>
    <t xml:space="preserve">MÃ©nages Hommes seuls en 2018 (compl)</t>
  </si>
  <si>
    <t xml:space="preserve">Nombre de mÃ©nages composÃ©s d'hommes seuls en 2018</t>
  </si>
  <si>
    <t xml:space="preserve">C18_MENFSEUL</t>
  </si>
  <si>
    <t xml:space="preserve">MÃ©nages Femmes seules en 2018 (compl)</t>
  </si>
  <si>
    <t xml:space="preserve">Nombre de mÃ©nages composÃ©s de femmes seules en 2018</t>
  </si>
  <si>
    <t xml:space="preserve">C18_MENSFAM</t>
  </si>
  <si>
    <t xml:space="preserve">MÃ©nages Autres sans famille en 2018 (compl)</t>
  </si>
  <si>
    <t xml:space="preserve">Nombre de mÃ©nages Autres sans famille en 2018</t>
  </si>
  <si>
    <t xml:space="preserve">C18_MENFAM</t>
  </si>
  <si>
    <t xml:space="preserve">MÃ©nages avec famille(s) en 2018 (compl)</t>
  </si>
  <si>
    <t xml:space="preserve">Nombre de mÃ©nages avec famille(s) en 2018</t>
  </si>
  <si>
    <t xml:space="preserve">C18_MENCOUPSENF</t>
  </si>
  <si>
    <t xml:space="preserve">MÃ©n fam princ Couple sans enfant en 2018 (compl)</t>
  </si>
  <si>
    <t xml:space="preserve">Nombre de mÃ©nages dont la famille principale est formÃ©e d'un couple sans enfant en 2018</t>
  </si>
  <si>
    <t xml:space="preserve">C18_MENCOUPAENF</t>
  </si>
  <si>
    <t xml:space="preserve">MÃ©n fam princ Couple avec enfant(s) en 2018 (compl)</t>
  </si>
  <si>
    <t xml:space="preserve">Nombre de mÃ©nages dont la famille principale est formÃ©e d'un couple avec enfant(s) en 2018</t>
  </si>
  <si>
    <t xml:space="preserve">C18_MENFAMMONO</t>
  </si>
  <si>
    <t xml:space="preserve">MÃ©n fam princ Famille mono en 2018 (compl)</t>
  </si>
  <si>
    <t xml:space="preserve">Nombre de mÃ©nages dont la famille principale est une famille monoparentale en 2018</t>
  </si>
  <si>
    <t xml:space="preserve">Pop MÃ©nages en 2018 (compl)</t>
  </si>
  <si>
    <t xml:space="preserve">Nombre de personnes des mÃ©nages en 2018</t>
  </si>
  <si>
    <t xml:space="preserve">C18_PMEN_MENPSEUL</t>
  </si>
  <si>
    <t xml:space="preserve">Pop mÃ©n Personnes seules en 2018 (compl)</t>
  </si>
  <si>
    <t xml:space="preserve">Nombre de personnes des mÃ©nages d'une personne en 2018</t>
  </si>
  <si>
    <t xml:space="preserve">C18_PMEN_MENHSEUL</t>
  </si>
  <si>
    <t xml:space="preserve">Pop mÃ©n Hommes seuls en 2018 (compl)</t>
  </si>
  <si>
    <t xml:space="preserve">Nombre de personnes des mÃ©nages composÃ©s d'hommes seuls en 2018</t>
  </si>
  <si>
    <t xml:space="preserve">C18_PMEN_MENFSEUL</t>
  </si>
  <si>
    <t xml:space="preserve">Pop mÃ©n Femmes seules en 2018 (compl)</t>
  </si>
  <si>
    <t xml:space="preserve">Nombre de personnes des mÃ©nages composÃ©s de femmes seules en 2018</t>
  </si>
  <si>
    <t xml:space="preserve">C18_PMEN_MENSFAM</t>
  </si>
  <si>
    <t xml:space="preserve">Pop mÃ©n Autres sans famille en 2018 (compl)</t>
  </si>
  <si>
    <t xml:space="preserve">Nombre de personnes des mÃ©nages Autres sans famille en 2018</t>
  </si>
  <si>
    <t xml:space="preserve">C18_PMEN_MENFAM</t>
  </si>
  <si>
    <t xml:space="preserve">Pop mÃ©n avec famille(s) en 2018 (compl)</t>
  </si>
  <si>
    <t xml:space="preserve">Nombre de personnes des mÃ©nages avec famille(s) en 2018</t>
  </si>
  <si>
    <t xml:space="preserve">C18_PMEN_MENCOUPSENF</t>
  </si>
  <si>
    <t xml:space="preserve">Pop mÃ©n fam princ Couple sans enfant en 2018 (compl)</t>
  </si>
  <si>
    <t xml:space="preserve">Nombre de personnes des mÃ©nages dont la famille principale est un couple sans enfant en 2018</t>
  </si>
  <si>
    <t xml:space="preserve">C18_PMEN_MENCOUPAENF</t>
  </si>
  <si>
    <t xml:space="preserve">Pop mÃ©n fam princ Couple avec enfant(s) en 2018 (compl)</t>
  </si>
  <si>
    <t xml:space="preserve">Nombre de personnes des mÃ©nages dont la famille principale est un couple avec des enfants en 2018</t>
  </si>
  <si>
    <t xml:space="preserve">C18_PMEN_MENFAMMONO</t>
  </si>
  <si>
    <t xml:space="preserve">Pop mÃ©n fam princ Famille mono en 2018 (compl)</t>
  </si>
  <si>
    <t xml:space="preserve">Nombre de personnes des mÃ©nages dont la famille principale est une famille monoparentale en 2018</t>
  </si>
  <si>
    <t xml:space="preserve">P18_POP15P</t>
  </si>
  <si>
    <t xml:space="preserve">Pop 15 ans ou plus en 2018 (princ)</t>
  </si>
  <si>
    <t xml:space="preserve">P18_POP1519</t>
  </si>
  <si>
    <t xml:space="preserve">Pop 15-19 ans en 2018 (princ)</t>
  </si>
  <si>
    <t xml:space="preserve">Nombre de personnes de 15 Ã  19 ans en 2018</t>
  </si>
  <si>
    <t xml:space="preserve">P18_POP2024</t>
  </si>
  <si>
    <t xml:space="preserve">Pop 20-24 ans en 2018 (princ)</t>
  </si>
  <si>
    <t xml:space="preserve">Nombre de personnes de 20 Ã  24 ans en 2018</t>
  </si>
  <si>
    <t xml:space="preserve">P18_POP2539</t>
  </si>
  <si>
    <t xml:space="preserve">Pop 25-39 ans en 2018 (princ)</t>
  </si>
  <si>
    <t xml:space="preserve">Nombre de personnes de 25 Ã  39 ans en 2018</t>
  </si>
  <si>
    <t xml:space="preserve">P18_POP4054</t>
  </si>
  <si>
    <t xml:space="preserve">Pop 40-54 ans en 2018 (princ)</t>
  </si>
  <si>
    <t xml:space="preserve">Nombre de personnes de 40 Ã  54 ans en 2018</t>
  </si>
  <si>
    <t xml:space="preserve">P18_POP5564</t>
  </si>
  <si>
    <t xml:space="preserve">Pop 55-64 ans en 2018 (princ)</t>
  </si>
  <si>
    <t xml:space="preserve">Nombre de personnes de 55 Ã  64 ans en 2018</t>
  </si>
  <si>
    <t xml:space="preserve">P18_POP6579</t>
  </si>
  <si>
    <t xml:space="preserve">Pop 65-79 ans en 2018 (princ)</t>
  </si>
  <si>
    <t xml:space="preserve">Nombre de personnes de 65 Ã  79 ans en 2018</t>
  </si>
  <si>
    <t xml:space="preserve">P18_POP80P</t>
  </si>
  <si>
    <t xml:space="preserve">Pop 80 ans ou plus en 2018 (princ)</t>
  </si>
  <si>
    <t xml:space="preserve">Nombre de personnes de 80 ans ou plus en 2018</t>
  </si>
  <si>
    <t xml:space="preserve">P18_POPMEN1519</t>
  </si>
  <si>
    <t xml:space="preserve">Pop mÃ©n 15-19 ans en 2018 (princ)</t>
  </si>
  <si>
    <t xml:space="preserve">Nombre de personnes des mÃ©nages de 15 Ã  19 ans en 2018</t>
  </si>
  <si>
    <t xml:space="preserve">P18_POPMEN2024</t>
  </si>
  <si>
    <t xml:space="preserve">Pop mÃ©n 20-24 ans en 2018 (princ)</t>
  </si>
  <si>
    <t xml:space="preserve">Nombre de personnes des mÃ©nages de 20 Ã  24 ans en 2018</t>
  </si>
  <si>
    <t xml:space="preserve">P18_POPMEN2539</t>
  </si>
  <si>
    <t xml:space="preserve">Pop mÃ©n 25-39 ans en 2018 (princ)</t>
  </si>
  <si>
    <t xml:space="preserve">Nombre de personnes des mÃ©nages de 25 Ã  39 ans en 2018</t>
  </si>
  <si>
    <t xml:space="preserve">P18_POPMEN4054</t>
  </si>
  <si>
    <t xml:space="preserve">Pop mÃ©n 40-54 ans en 2018 (princ)</t>
  </si>
  <si>
    <t xml:space="preserve">Nombre de personnes des mÃ©nages de 40 Ã  54 ans en 2018</t>
  </si>
  <si>
    <t xml:space="preserve">P18_POPMEN5564</t>
  </si>
  <si>
    <t xml:space="preserve">Pop mÃ©n 55-64 ans en 2018 (princ)</t>
  </si>
  <si>
    <t xml:space="preserve">Nombre de personnes des mÃ©nages de 55 Ã  64 ans en 2018</t>
  </si>
  <si>
    <t xml:space="preserve">P18_POPMEN6579</t>
  </si>
  <si>
    <t xml:space="preserve">Pop mÃ©n 65-79 ans en 2018 (princ)</t>
  </si>
  <si>
    <t xml:space="preserve">Nombre de personnes des mÃ©nages de 65 Ã  79 ans en 2018</t>
  </si>
  <si>
    <t xml:space="preserve">P18_POPMEN80P</t>
  </si>
  <si>
    <t xml:space="preserve">Pop mÃ©n 80 ans ou plus en 2018 (princ)</t>
  </si>
  <si>
    <t xml:space="preserve">Nombre de personnes des mÃ©nages de 80 ans ou plus en 2018</t>
  </si>
  <si>
    <t xml:space="preserve">P18_POP1519_PSEUL</t>
  </si>
  <si>
    <t xml:space="preserve">Pop 15-19 ans vivant seule en 2018 (princ)</t>
  </si>
  <si>
    <t xml:space="preserve">Nombre de personnes de 15 Ã  19 ans vivant seules en 2018</t>
  </si>
  <si>
    <t xml:space="preserve">P18_POP2024_PSEUL</t>
  </si>
  <si>
    <t xml:space="preserve">Pop 20-24 ans vivant seule en 2018 (princ)</t>
  </si>
  <si>
    <t xml:space="preserve">Nombre de personnes de 20 Ã  24 ans vivant seules en 2018</t>
  </si>
  <si>
    <t xml:space="preserve">P18_POP2539_PSEUL</t>
  </si>
  <si>
    <t xml:space="preserve">Pop 25-39 ans vivant seule en 2018 (princ)</t>
  </si>
  <si>
    <t xml:space="preserve">Nombre de personnes de 25 Ã  39 ans vivant seules en 2018</t>
  </si>
  <si>
    <t xml:space="preserve">P18_POP4054_PSEUL</t>
  </si>
  <si>
    <t xml:space="preserve">Pop 40-54 ans vivant seule en 2018 (princ)</t>
  </si>
  <si>
    <t xml:space="preserve">Nombre de personnes de 40 Ã  54 ans vivant seules en 2018</t>
  </si>
  <si>
    <t xml:space="preserve">P18_POP5564_PSEUL</t>
  </si>
  <si>
    <t xml:space="preserve">Pop 55-64 ans vivant seule en 2018 (princ)</t>
  </si>
  <si>
    <t xml:space="preserve">Nombre de personnes de 55 Ã  64 ans vivant seules en 2018</t>
  </si>
  <si>
    <t xml:space="preserve">P18_POP6579_PSEUL</t>
  </si>
  <si>
    <t xml:space="preserve">Pop 65-79 ans vivant seule en 2018 (princ)</t>
  </si>
  <si>
    <t xml:space="preserve">Nombre de personnes de 65 Ã  79 ans vivant seules en 2018</t>
  </si>
  <si>
    <t xml:space="preserve">P18_POP80P_PSEUL</t>
  </si>
  <si>
    <t xml:space="preserve">Pop 80 ans ou plus vivant seule en 2018 (princ)</t>
  </si>
  <si>
    <t xml:space="preserve">Nombre de personnes de 80 ans ou plus vivant seules en 2018</t>
  </si>
  <si>
    <t xml:space="preserve">P18_POP1519_COUPLE</t>
  </si>
  <si>
    <t xml:space="preserve">Pop 15-19 ans vivant en couple en 2018 (princ)</t>
  </si>
  <si>
    <t xml:space="preserve">Nombre de personnes de 15 Ã  19 ans vivant en couple en 2018</t>
  </si>
  <si>
    <t xml:space="preserve">P18_POP2024_COUPLE</t>
  </si>
  <si>
    <t xml:space="preserve">Pop 20-24 ans vivant en couple en 2018 (princ)</t>
  </si>
  <si>
    <t xml:space="preserve">Nombre de personnes de 20 Ã  24 ans vivant en couple en 2018</t>
  </si>
  <si>
    <t xml:space="preserve">P18_POP2539_COUPLE</t>
  </si>
  <si>
    <t xml:space="preserve">Pop 25-39 ans vivant en couple en 2018 (princ)</t>
  </si>
  <si>
    <t xml:space="preserve">Nombre de personnes de 25 Ã  39 ans vivant en couple en 2018</t>
  </si>
  <si>
    <t xml:space="preserve">P18_POP4054_COUPLE</t>
  </si>
  <si>
    <t xml:space="preserve">Pop 40-54 ans vivant en couple en 2018 (princ)</t>
  </si>
  <si>
    <t xml:space="preserve">Nombre de personnes de 40 Ã  54 ans vivant en couple en 2018</t>
  </si>
  <si>
    <t xml:space="preserve">P18_POP5564_COUPLE</t>
  </si>
  <si>
    <t xml:space="preserve">Pop 55-64 ans vivant en couple en 2018 (princ)</t>
  </si>
  <si>
    <t xml:space="preserve">Nombre de personnes de 55 Ã  64 ans vivant en couple en 2018</t>
  </si>
  <si>
    <t xml:space="preserve">P18_POP6579_COUPLE</t>
  </si>
  <si>
    <t xml:space="preserve">Pop 65-79 ans vivant en couple en 2018 (princ)</t>
  </si>
  <si>
    <t xml:space="preserve">Nombre de personnes de 65 Ã  79 ans vivant en couple en 2018</t>
  </si>
  <si>
    <t xml:space="preserve">P18_POP80P_COUPLE</t>
  </si>
  <si>
    <t xml:space="preserve">Pop 80 ans ou plus vivant en couple en 2018 (princ)</t>
  </si>
  <si>
    <t xml:space="preserve">Nombre de personnes de 80 ans ou plus vivant en couple en 2018</t>
  </si>
  <si>
    <t xml:space="preserve">P18_POP15P_MARIEE</t>
  </si>
  <si>
    <t xml:space="preserve">Pop 15 ans ou plus mariÃ©e en 2018 (princ)</t>
  </si>
  <si>
    <t xml:space="preserve">Nombre de personnes de 15 ans ou plus mariÃ©es en 2018</t>
  </si>
  <si>
    <t xml:space="preserve">P18_POP15P_PACSEE</t>
  </si>
  <si>
    <t xml:space="preserve">Pop 15 ans ou plus pacsÃ©e en 2018 (princ)</t>
  </si>
  <si>
    <t xml:space="preserve">Nombre de personnes de 15 ans ou plus pacsÃ©es en 2018</t>
  </si>
  <si>
    <t xml:space="preserve">P18_POP15P_CONCUB_UNION_LIBRE</t>
  </si>
  <si>
    <t xml:space="preserve">Pop 15 ans ou plus en concubinage ou union libre en 2018 (princ)</t>
  </si>
  <si>
    <t xml:space="preserve">Nombre de personnes de 15 ans ou plus en concubinage ou union libre en 2018</t>
  </si>
  <si>
    <t xml:space="preserve">P18_POP15P_VEUFS</t>
  </si>
  <si>
    <t xml:space="preserve">Pop 15 ans ou plus veuves ou veufs en 2018 (princ)</t>
  </si>
  <si>
    <t xml:space="preserve">Nombre de personnes de 15 ans ou plus veuves ou veufs en 2018</t>
  </si>
  <si>
    <t xml:space="preserve">P18_POP15P_DIVORCEE</t>
  </si>
  <si>
    <t xml:space="preserve">Pop 15 ans ou plus divorcÃ©e en 2018 (princ)</t>
  </si>
  <si>
    <t xml:space="preserve">Nombre de personnes de 15 ans ou plus divorcÃ©es en 2018</t>
  </si>
  <si>
    <t xml:space="preserve">P18_POP15P_CELIBATAIRE</t>
  </si>
  <si>
    <t xml:space="preserve">Pop 15 ans ou plus cÃ©libataire en 2018 (princ)</t>
  </si>
  <si>
    <t xml:space="preserve">Nombre de personnes de 15 ans ou plus cÃ©libataires en 2018</t>
  </si>
  <si>
    <t xml:space="preserve">C18_MEN_CS1</t>
  </si>
  <si>
    <t xml:space="preserve">MÃ©nages Pers RÃ©f Agri. expl. en 2018 (compl)</t>
  </si>
  <si>
    <t xml:space="preserve">Nombre de mÃ©nages dont la personne de rÃ©fÃ©rence est agriculteur exploitant en 2018</t>
  </si>
  <si>
    <t xml:space="preserve">C18_MEN_CS2</t>
  </si>
  <si>
    <t xml:space="preserve">MÃ©nages Pers RÃ©f Art. Comm. Chefs entr. en 2018 (compl)</t>
  </si>
  <si>
    <t xml:space="preserve">Nombre de mÃ©nages dont la personne de rÃ©fÃ©rence est artisan, commerÃ§ant, chef d'entreprise en 2018</t>
  </si>
  <si>
    <t xml:space="preserve">C18_MEN_CS3</t>
  </si>
  <si>
    <t xml:space="preserve">MÃ©nages Pers RÃ©f Cadres Prof int sup en 2018 (compl)</t>
  </si>
  <si>
    <t xml:space="preserve">Nombre de mÃ©nages dont la personne de rÃ©fÃ©rence est cadre ou exerce une profession intellectuelle supÃ©rieure en 2018</t>
  </si>
  <si>
    <t xml:space="preserve">C18_MEN_CS4</t>
  </si>
  <si>
    <t xml:space="preserve">MÃ©nages Pers RÃ©f Prof intermÃ©diaire en 2018 (compl)</t>
  </si>
  <si>
    <t xml:space="preserve">Nombre de mÃ©nages dont la personne de rÃ©fÃ©rence exerce une profession intermÃ©diaire en 2018</t>
  </si>
  <si>
    <t xml:space="preserve">C18_MEN_CS5</t>
  </si>
  <si>
    <t xml:space="preserve">MÃ©nages Pers RÃ©f EmployÃ© en 2018 (compl)</t>
  </si>
  <si>
    <t xml:space="preserve">Nombre de mÃ©nages dont la personne de rÃ©fÃ©rence est employÃ© en 2018</t>
  </si>
  <si>
    <t xml:space="preserve">C18_MEN_CS6</t>
  </si>
  <si>
    <t xml:space="preserve">MÃ©nages Pers RÃ©f Ouvrier en 2018 (compl)</t>
  </si>
  <si>
    <t xml:space="preserve">Nombre de mÃ©nages dont la personne de rÃ©fÃ©rence est ouvrier en 2018</t>
  </si>
  <si>
    <t xml:space="preserve">C18_MEN_CS7</t>
  </si>
  <si>
    <t xml:space="preserve">MÃ©nages Pers RÃ©f RetraitÃ© en 2018 (compl)</t>
  </si>
  <si>
    <t xml:space="preserve">Nombre de mÃ©nages dont la personne de rÃ©fÃ©rence est retraitÃ© en 2018</t>
  </si>
  <si>
    <t xml:space="preserve">C18_MEN_CS8</t>
  </si>
  <si>
    <t xml:space="preserve">MÃ©nages Pers RÃ©f Autre en 2018 (compl)</t>
  </si>
  <si>
    <t xml:space="preserve">Nombre de mÃ©nages dont la personne de rÃ©fÃ©rence est autre sans activitÃ© professionnelle en 2018</t>
  </si>
  <si>
    <t xml:space="preserve">C18_PMEN_CS1</t>
  </si>
  <si>
    <t xml:space="preserve">Pop mÃ©n Pers RÃ©f Agri. expl. en 2018 (compl)</t>
  </si>
  <si>
    <t xml:space="preserve">Nombre de personnes des mÃ©nages dont la personne de rÃ©fÃ©rence est agriculteur exploitant en 2018</t>
  </si>
  <si>
    <t xml:space="preserve">C18_PMEN_CS2</t>
  </si>
  <si>
    <t xml:space="preserve">Pop mÃ©n Pers RÃ©f Art Com Chef ent en 2018 (compl)</t>
  </si>
  <si>
    <t xml:space="preserve">Nombre de personnes des mÃ©nages dont la personne de rÃ©fÃ©rence est artisan, commerÃ§ant, chef d'entreprise en 2018</t>
  </si>
  <si>
    <t xml:space="preserve">C18_PMEN_CS3</t>
  </si>
  <si>
    <t xml:space="preserve">Pop mÃ©n Pers RÃ©f Cadres Prof int sup en 2018 (compl)</t>
  </si>
  <si>
    <t xml:space="preserve">Nombre de personnes des mÃ©nages dont la personne de rÃ©fÃ©rence est cadre ou exerce une profession intellectuelle supÃ©rieure en 2018</t>
  </si>
  <si>
    <t xml:space="preserve">C18_PMEN_CS4</t>
  </si>
  <si>
    <t xml:space="preserve">Pop mÃ©n Pers RÃ©f Prof intermÃ©diaire en 2018 (compl)</t>
  </si>
  <si>
    <t xml:space="preserve">Nombre de personnes des mÃ©nages dont la personne de rÃ©fÃ©rence exerce une profession intermÃ©diaire en 2018</t>
  </si>
  <si>
    <t xml:space="preserve">C18_PMEN_CS5</t>
  </si>
  <si>
    <t xml:space="preserve">Pop mÃ©n Pers RÃ©f EmployÃ© en 2018 (compl)</t>
  </si>
  <si>
    <t xml:space="preserve">Nombre de personnes des mÃ©nages dont la personne de rÃ©fÃ©rence est employÃ© en 2018</t>
  </si>
  <si>
    <t xml:space="preserve">C18_PMEN_CS6</t>
  </si>
  <si>
    <t xml:space="preserve">Pop mÃ©n Pers RÃ©f Ouvrier en 2018 (compl)</t>
  </si>
  <si>
    <t xml:space="preserve">Nombre de personnes des mÃ©nages dont la personne de rÃ©fÃ©rence est ouvrier en 2018</t>
  </si>
  <si>
    <t xml:space="preserve">C18_PMEN_CS7</t>
  </si>
  <si>
    <t xml:space="preserve">Pop mÃ©n Pers RÃ©f RetraitÃ© en 2018 (compl)</t>
  </si>
  <si>
    <t xml:space="preserve">Nombre de personnes des mÃ©nages dont la personne de rÃ©fÃ©rence est retraitÃ© en 2018</t>
  </si>
  <si>
    <t xml:space="preserve">C18_PMEN_CS8</t>
  </si>
  <si>
    <t xml:space="preserve">Pop mÃ©n Pers RÃ©f Autre en 2018 (compl)</t>
  </si>
  <si>
    <t xml:space="preserve">Nombre de personnes des mÃ©nages dont la personne de rÃ©fÃ©rence est autre sans activitÃ© professionnelle en 2018</t>
  </si>
  <si>
    <t xml:space="preserve">C18_FAM</t>
  </si>
  <si>
    <t xml:space="preserve">Familles en 2018 (compl)</t>
  </si>
  <si>
    <t xml:space="preserve">Nombre de familles en 2018</t>
  </si>
  <si>
    <t xml:space="preserve">C18_COUPAENF</t>
  </si>
  <si>
    <t xml:space="preserve">Fam Couple avec enfant(s) en 2018 (compl)</t>
  </si>
  <si>
    <t xml:space="preserve">Nombre de familles formÃ©es d'un couple avec enfant(s) en 2018</t>
  </si>
  <si>
    <t xml:space="preserve">C18_FAMMONO</t>
  </si>
  <si>
    <t xml:space="preserve">Fam Monoparentales en 2018 (compl)</t>
  </si>
  <si>
    <t xml:space="preserve">Nombre de familles monoparentales en 2018</t>
  </si>
  <si>
    <t xml:space="preserve">C18_HMONO</t>
  </si>
  <si>
    <t xml:space="preserve">Fam Mono Hommes avec enfant(s) en 2018 (compl)</t>
  </si>
  <si>
    <t xml:space="preserve">Nombre de familles monoparentales formÃ©es d'un homme seul avec enfant(s) en 2018</t>
  </si>
  <si>
    <t xml:space="preserve">C18_FMONO</t>
  </si>
  <si>
    <t xml:space="preserve">Fam Mono Femmes avec enfant(s) en 2018 (compl)</t>
  </si>
  <si>
    <t xml:space="preserve">Nombre de familles monoparentales formÃ©es d'une femme seule avec enfant(s) en 2018</t>
  </si>
  <si>
    <t xml:space="preserve">C18_COUPSENF</t>
  </si>
  <si>
    <t xml:space="preserve">Fam Couple sans enfant en 2018 (compl)</t>
  </si>
  <si>
    <t xml:space="preserve">Nombre de familles formÃ©es d'un couple sans enfant en 2018</t>
  </si>
  <si>
    <t xml:space="preserve">C18_NE24F0</t>
  </si>
  <si>
    <t xml:space="preserve">Fam 0 enfant moins 25 ans en 2018 (compl)</t>
  </si>
  <si>
    <t xml:space="preserve">Nombre de familles avec 0 enfant de moins de 25 ans en 2018</t>
  </si>
  <si>
    <t xml:space="preserve">C18_NE24F1</t>
  </si>
  <si>
    <t xml:space="preserve">Fam 1 enfant moins 25 ans en 2018 (compl)</t>
  </si>
  <si>
    <t xml:space="preserve">Nombre de familles avec 1 enfant de moins de 25 ans en 2018</t>
  </si>
  <si>
    <t xml:space="preserve">C18_NE24F2</t>
  </si>
  <si>
    <t xml:space="preserve">Fam 2 enfants moins 25 ans en 2018 (compl)</t>
  </si>
  <si>
    <t xml:space="preserve">Nombre de familles avec 2 enfants de moins de 25 ans en 2018</t>
  </si>
  <si>
    <t xml:space="preserve">C18_NE24F3</t>
  </si>
  <si>
    <t xml:space="preserve">Fam 3 enfants moins 25 ans en 2018 (compl)</t>
  </si>
  <si>
    <t xml:space="preserve">Nombre de familles avec 3 enfants de moins de 25 ans en 2018</t>
  </si>
  <si>
    <t xml:space="preserve">C18_NE24F4P</t>
  </si>
  <si>
    <t xml:space="preserve">Fam 4 enfants ou plus moins 25 ans en 2018 (compl)</t>
  </si>
  <si>
    <t xml:space="preserve">Nombre de familles avec 4 enfants ou plus de moins de 25 ans en 2018</t>
  </si>
  <si>
    <t xml:space="preserve">MÃ©nages en 2013 (compl)</t>
  </si>
  <si>
    <t xml:space="preserve">Nombre de mÃ©nages en 2013</t>
  </si>
  <si>
    <t xml:space="preserve">C13_MENPSEUL</t>
  </si>
  <si>
    <t xml:space="preserve">MÃ©nages 1 personne en 2013 (compl)</t>
  </si>
  <si>
    <t xml:space="preserve">Nombre de mÃ©nages d'une personne en 2013</t>
  </si>
  <si>
    <t xml:space="preserve">C13_MENHSEUL</t>
  </si>
  <si>
    <t xml:space="preserve">MÃ©nages Hommes seuls en 2013 (compl)</t>
  </si>
  <si>
    <t xml:space="preserve">Nombre de mÃ©nages composÃ©s d'hommes seuls en 2013</t>
  </si>
  <si>
    <t xml:space="preserve">C13_MENFSEUL</t>
  </si>
  <si>
    <t xml:space="preserve">MÃ©nages Femmes seules en 2013 (compl)</t>
  </si>
  <si>
    <t xml:space="preserve">Nombre de mÃ©nages composÃ©s de femmes seules en 2013</t>
  </si>
  <si>
    <t xml:space="preserve">C13_MENSFAM</t>
  </si>
  <si>
    <t xml:space="preserve">MÃ©nages Autres sans famille en 2013 (compl)</t>
  </si>
  <si>
    <t xml:space="preserve">Nombre de mÃ©nages autres sans famille en 2013</t>
  </si>
  <si>
    <t xml:space="preserve">C13_MENFAM</t>
  </si>
  <si>
    <t xml:space="preserve">MÃ©nages avec famille(s) en 2013 (compl)</t>
  </si>
  <si>
    <t xml:space="preserve">Nombre de mÃ©nages avec famille(s) en 2013</t>
  </si>
  <si>
    <t xml:space="preserve">C13_MENCOUPSENF</t>
  </si>
  <si>
    <t xml:space="preserve">MÃ©n fam princ Couple sans enfant en 2013 (compl)</t>
  </si>
  <si>
    <t xml:space="preserve">Nombre de mÃ©nages dont la famille principale est formÃ©e d'un couple sans enfant en 2013</t>
  </si>
  <si>
    <t xml:space="preserve">C13_MENCOUPAENF</t>
  </si>
  <si>
    <t xml:space="preserve">MÃ©n fam princ Couple avec enfant(s) en 2013 (compl)</t>
  </si>
  <si>
    <t xml:space="preserve">Nombre de mÃ©nages dont la famille principale est formÃ©e d'un couple avec enfant(s) en 2013</t>
  </si>
  <si>
    <t xml:space="preserve">C13_MENFAMMONO</t>
  </si>
  <si>
    <t xml:space="preserve">MÃ©n fam princ Famille mono en 2013 (compl)</t>
  </si>
  <si>
    <t xml:space="preserve">Nombre de mÃ©nages dont la famille principale est une famille monoparentale en 2013</t>
  </si>
  <si>
    <t xml:space="preserve">Pop MÃ©nages en 2013 (compl)</t>
  </si>
  <si>
    <t xml:space="preserve">Nombre de personnes des mÃ©nages en 2013</t>
  </si>
  <si>
    <t xml:space="preserve">C13_PMEN_MENPSEUL</t>
  </si>
  <si>
    <t xml:space="preserve">Pop mÃ©n Personnes seules en 2013 (compl)</t>
  </si>
  <si>
    <t xml:space="preserve">Nombre de personnes des mÃ©nages d'une personne en 2013</t>
  </si>
  <si>
    <t xml:space="preserve">C13_PMEN_MENHSEUL</t>
  </si>
  <si>
    <t xml:space="preserve">Pop mÃ©n Hommes seuls en 2013 (compl)</t>
  </si>
  <si>
    <t xml:space="preserve">Nombre de personnes des mÃ©nages composÃ©s d'hommes seuls en 2013</t>
  </si>
  <si>
    <t xml:space="preserve">C13_PMEN_MENFSEUL</t>
  </si>
  <si>
    <t xml:space="preserve">Pop mÃ©n Femmes seules en 2013 (compl)</t>
  </si>
  <si>
    <t xml:space="preserve">Nombre de personnes des mÃ©nages composÃ©s de femmes seules en 2013</t>
  </si>
  <si>
    <t xml:space="preserve">C13_PMEN_MENSFAM</t>
  </si>
  <si>
    <t xml:space="preserve">Pop mÃ©n Autres sans famille en 2013 (compl)</t>
  </si>
  <si>
    <t xml:space="preserve">Nombre de personnes des mÃ©nages Autres sans famille en 2013</t>
  </si>
  <si>
    <t xml:space="preserve">C13_PMEN_MENFAM</t>
  </si>
  <si>
    <t xml:space="preserve">Pop mÃ©n avec famille(s) en 2013 (compl)</t>
  </si>
  <si>
    <t xml:space="preserve">Nombre de personnes des mÃ©nages avec famille(s) en 2013</t>
  </si>
  <si>
    <t xml:space="preserve">C13_PMEN_MENCOUPSENF</t>
  </si>
  <si>
    <t xml:space="preserve">Pop mÃ©n fam princ Couple sans enfant en 2013 (compl)</t>
  </si>
  <si>
    <t xml:space="preserve">Nombre de personnes des mÃ©nages dont la famille principale est un couple sans enfant en 2013</t>
  </si>
  <si>
    <t xml:space="preserve">C13_PMEN_MENCOUPAENF</t>
  </si>
  <si>
    <t xml:space="preserve">Pop mÃ©n fam princ Couple avec enfant(s) en 2013 (compl)</t>
  </si>
  <si>
    <t xml:space="preserve">Nombre de personnes des mÃ©nages dont la famille principale est un couple avec des enfants en 2013</t>
  </si>
  <si>
    <t xml:space="preserve">C13_PMEN_MENFAMMONO</t>
  </si>
  <si>
    <t xml:space="preserve">Pop mÃ©n fam princ Famille mono en 2013 (compl)</t>
  </si>
  <si>
    <t xml:space="preserve">Nombre de personnes des mÃ©nages dont la famille principale est une famille monoparentale en 2013</t>
  </si>
  <si>
    <t xml:space="preserve">P13_POP15P</t>
  </si>
  <si>
    <t xml:space="preserve">Pop 15 ans ou plus en 2013 (princ)</t>
  </si>
  <si>
    <t xml:space="preserve">P13_POP1519</t>
  </si>
  <si>
    <t xml:space="preserve">Pop 15-19 ans en 2013 (princ)</t>
  </si>
  <si>
    <t xml:space="preserve">Nombre de personnes de 15 Ã  19 ans en 2013</t>
  </si>
  <si>
    <t xml:space="preserve">P13_POP2024</t>
  </si>
  <si>
    <t xml:space="preserve">Pop 20-24 ans en 2013 (princ)</t>
  </si>
  <si>
    <t xml:space="preserve">Nombre de personnes de 20 Ã  24 ans en 2013</t>
  </si>
  <si>
    <t xml:space="preserve">P13_POP2539</t>
  </si>
  <si>
    <t xml:space="preserve">Pop 25-39 ans en 2013 (princ)</t>
  </si>
  <si>
    <t xml:space="preserve">Nombre de personnes de 25 Ã  39 ans en 2013</t>
  </si>
  <si>
    <t xml:space="preserve">P13_POP4054</t>
  </si>
  <si>
    <t xml:space="preserve">Pop 40-54 ans en 2013 (princ)</t>
  </si>
  <si>
    <t xml:space="preserve">Nombre de personnes de 40 Ã  54 ans en 2013</t>
  </si>
  <si>
    <t xml:space="preserve">P13_POP5564</t>
  </si>
  <si>
    <t xml:space="preserve">Pop 55-64 ans en 2013 (princ)</t>
  </si>
  <si>
    <t xml:space="preserve">Nombre de personnes de 55 Ã  64 ans en 2013</t>
  </si>
  <si>
    <t xml:space="preserve">P13_POP6579</t>
  </si>
  <si>
    <t xml:space="preserve">Pop 65-79 ans en 2013 (princ)</t>
  </si>
  <si>
    <t xml:space="preserve">Nombre de personnes de 65 Ã  79 ans en 2013</t>
  </si>
  <si>
    <t xml:space="preserve">P13_POP80P</t>
  </si>
  <si>
    <t xml:space="preserve">Pop 80 ans ou plus en 2013 (princ)</t>
  </si>
  <si>
    <t xml:space="preserve">Nombre de personnes de 80 ans ou plus en 2013</t>
  </si>
  <si>
    <t xml:space="preserve">P13_POPMEN1519</t>
  </si>
  <si>
    <t xml:space="preserve">Pop mÃ©n 15-19 ans en 2013 (princ)</t>
  </si>
  <si>
    <t xml:space="preserve">Nombre de personnes des mÃ©nages de 15 Ã  19 ans en 2013</t>
  </si>
  <si>
    <t xml:space="preserve">P13_POPMEN2024</t>
  </si>
  <si>
    <t xml:space="preserve">Pop mÃ©n 20-24 ans en 2013 (princ)</t>
  </si>
  <si>
    <t xml:space="preserve">Nombre de personnes des mÃ©nages de 20 Ã  24 ans en 2013</t>
  </si>
  <si>
    <t xml:space="preserve">P13_POPMEN2539</t>
  </si>
  <si>
    <t xml:space="preserve">Pop mÃ©n 25-39 ans en 2013 (princ)</t>
  </si>
  <si>
    <t xml:space="preserve">Nombre de personnes des mÃ©nages de 25 Ã  39 ans en 2013</t>
  </si>
  <si>
    <t xml:space="preserve">P13_POPMEN4054</t>
  </si>
  <si>
    <t xml:space="preserve">Pop mÃ©n 40-54 ans en 2013 (princ)</t>
  </si>
  <si>
    <t xml:space="preserve">Nombre de personnes des mÃ©nages de 40 Ã  54 ans en 2013</t>
  </si>
  <si>
    <t xml:space="preserve">P13_POPMEN5564</t>
  </si>
  <si>
    <t xml:space="preserve">Pop mÃ©n 55-64 ans en 2013 (princ)</t>
  </si>
  <si>
    <t xml:space="preserve">Nombre de personnes des mÃ©nages de 55 Ã  64 ans en 2013</t>
  </si>
  <si>
    <t xml:space="preserve">P13_POPMEN6579</t>
  </si>
  <si>
    <t xml:space="preserve">Pop mÃ©n 65-79 ans en 2013 (princ)</t>
  </si>
  <si>
    <t xml:space="preserve">Nombre de personnes des mÃ©nages de 65 Ã  79 ans en 2013</t>
  </si>
  <si>
    <t xml:space="preserve">P13_POPMEN80P</t>
  </si>
  <si>
    <t xml:space="preserve">Pop mÃ©n 80 ans ou plus en 2013 (princ)</t>
  </si>
  <si>
    <t xml:space="preserve">Nombre de personnes des mÃ©nages de 80 ans ou plus en 2013</t>
  </si>
  <si>
    <t xml:space="preserve">P13_POP1519_PSEUL</t>
  </si>
  <si>
    <t xml:space="preserve">Pop 15-19 ans vivant seule en 2013 (princ)</t>
  </si>
  <si>
    <t xml:space="preserve">Nombre de personnes de 15 Ã  19 ans vivant seules en 2013</t>
  </si>
  <si>
    <t xml:space="preserve">P13_POP2024_PSEUL</t>
  </si>
  <si>
    <t xml:space="preserve">Pop 20-24 ans vivant seule en 2013 (princ)</t>
  </si>
  <si>
    <t xml:space="preserve">Nombre de personnes de 20 Ã  24 ans vivant seules en 2013</t>
  </si>
  <si>
    <t xml:space="preserve">P13_POP2539_PSEUL</t>
  </si>
  <si>
    <t xml:space="preserve">Pop 25-39 ans vivant seule en 2013 (princ)</t>
  </si>
  <si>
    <t xml:space="preserve">Nombre de personnes de 25 Ã  39 ans vivant seules en 2013</t>
  </si>
  <si>
    <t xml:space="preserve">P13_POP4054_PSEUL</t>
  </si>
  <si>
    <t xml:space="preserve">Pop 40-54 ans vivant seule en 2013 (princ)</t>
  </si>
  <si>
    <t xml:space="preserve">Nombre de personnes de 40 Ã  54 ans vivant seules en 2013</t>
  </si>
  <si>
    <t xml:space="preserve">P13_POP5564_PSEUL</t>
  </si>
  <si>
    <t xml:space="preserve">Pop 55-64 ans vivant seule en 2013 (princ)</t>
  </si>
  <si>
    <t xml:space="preserve">Nombre de personnes de 55 Ã  64 ans vivant seules en 2013</t>
  </si>
  <si>
    <t xml:space="preserve">P13_POP6579_PSEUL</t>
  </si>
  <si>
    <t xml:space="preserve">Pop 65-79 ans vivant seule en 2013 (princ)</t>
  </si>
  <si>
    <t xml:space="preserve">Nombre de personnes de 65 Ã  79 ans vivant seules en 2013</t>
  </si>
  <si>
    <t xml:space="preserve">P13_POP80P_PSEUL</t>
  </si>
  <si>
    <t xml:space="preserve">Pop 80 ans ou plus vivant seule en 2013 (princ)</t>
  </si>
  <si>
    <t xml:space="preserve">Nombre de personnes de 80 ans ou plus vivant seules en 2013</t>
  </si>
  <si>
    <t xml:space="preserve">P13_POP1519_COUPLE</t>
  </si>
  <si>
    <t xml:space="preserve">Pop 15-19 ans vivant en couple en 2013 (princ)</t>
  </si>
  <si>
    <t xml:space="preserve">Nombre de personnes de 15 Ã  19 ans vivant en couple en 2013</t>
  </si>
  <si>
    <t xml:space="preserve">P13_POP2024_COUPLE</t>
  </si>
  <si>
    <t xml:space="preserve">Pop 20-24 ans vivant en couple en 2013 (princ)</t>
  </si>
  <si>
    <t xml:space="preserve">Nombre de personnes de 20 Ã  24 ans vivant en couple en 2013</t>
  </si>
  <si>
    <t xml:space="preserve">P13_POP2539_COUPLE</t>
  </si>
  <si>
    <t xml:space="preserve">Pop 25-39 ans vivant en couple en 2013 (princ)</t>
  </si>
  <si>
    <t xml:space="preserve">Nombre de personnes de 25 Ã  39 ans vivant en couple en 2013</t>
  </si>
  <si>
    <t xml:space="preserve">P13_POP4054_COUPLE</t>
  </si>
  <si>
    <t xml:space="preserve">Pop 40-54 ans vivant en couple en 2013 (princ)</t>
  </si>
  <si>
    <t xml:space="preserve">Nombre de personnes de 40 Ã  54 ans vivant en couple en 2013</t>
  </si>
  <si>
    <t xml:space="preserve">P13_POP5564_COUPLE</t>
  </si>
  <si>
    <t xml:space="preserve">Pop 55-64 ans vivant en couple en 2013 (princ)</t>
  </si>
  <si>
    <t xml:space="preserve">Nombre de personnes de 55 Ã  64 ans vivant en couple en 2013</t>
  </si>
  <si>
    <t xml:space="preserve">P13_POP6579_COUPLE</t>
  </si>
  <si>
    <t xml:space="preserve">Pop 65-79 ans vivant en couple en 2013 (princ)</t>
  </si>
  <si>
    <t xml:space="preserve">Nombre de personnes de 65 Ã  79 ans vivant en couple en 2013</t>
  </si>
  <si>
    <t xml:space="preserve">P13_POP80P_COUPLE</t>
  </si>
  <si>
    <t xml:space="preserve">Pop 80 ans ou plus vivant en couple en 2013 (princ)</t>
  </si>
  <si>
    <t xml:space="preserve">Nombre de personnes de 80 ans ou plus vivant en couple en 2013</t>
  </si>
  <si>
    <t xml:space="preserve">P13_POP15P_MARIEE</t>
  </si>
  <si>
    <t xml:space="preserve">Pop 15 ans ou plus MariÃ©e en 2013 (princ)</t>
  </si>
  <si>
    <t xml:space="preserve">Nombre de personnes de 15 ans ou plus mariÃ©es en 2013</t>
  </si>
  <si>
    <t xml:space="preserve">P13_POP15P_NONMARIEE</t>
  </si>
  <si>
    <t xml:space="preserve">Pop 15 ans ou plus Non mariÃ©e en 2013 (princ)</t>
  </si>
  <si>
    <t xml:space="preserve">Nombre de personnes de 15 ans ou plus non mariÃ©es en 2013</t>
  </si>
  <si>
    <t xml:space="preserve">C13_MEN_CS1</t>
  </si>
  <si>
    <t xml:space="preserve">MÃ©nages Pers RÃ©f Agri. expl. en 2013 (compl)</t>
  </si>
  <si>
    <t xml:space="preserve">Nombre de mÃ©nages dont la personne de rÃ©fÃ©rence est Agriculteur exploitant en 2013</t>
  </si>
  <si>
    <t xml:space="preserve">C13_MEN_CS2</t>
  </si>
  <si>
    <t xml:space="preserve">MÃ©nages Pers RÃ©f Art. Comm. Chefs entr. en 2013 (compl)</t>
  </si>
  <si>
    <t xml:space="preserve">Nombre de mÃ©nages dont la personne de rÃ©fÃ©rence est Artisan, CommerÃ§ant, Chef d'entreprise en 2013</t>
  </si>
  <si>
    <t xml:space="preserve">C13_MEN_CS3</t>
  </si>
  <si>
    <t xml:space="preserve">MÃ©nages Pers RÃ©f Cadres Prof int sup en 2013 (compl)</t>
  </si>
  <si>
    <t xml:space="preserve">Nombre de mÃ©nages dont la personne de rÃ©fÃ©rence est Cadre ou exerce une Profession intellectuelle supÃ©rieure en 2013</t>
  </si>
  <si>
    <t xml:space="preserve">C13_MEN_CS4</t>
  </si>
  <si>
    <t xml:space="preserve">MÃ©nages Pers RÃ©f Prof intermÃ©diaire en 2013 (compl)</t>
  </si>
  <si>
    <t xml:space="preserve">Nombre de mÃ©nages dont la personne de rÃ©fÃ©rence exerce une Profession intermÃ©diaire en 2013</t>
  </si>
  <si>
    <t xml:space="preserve">C13_MEN_CS5</t>
  </si>
  <si>
    <t xml:space="preserve">MÃ©nages Pers RÃ©f EmployÃ© en 2013 (compl)</t>
  </si>
  <si>
    <t xml:space="preserve">Nombre de mÃ©nages dont la personne de rÃ©fÃ©rence est EmployÃ© en 2013</t>
  </si>
  <si>
    <t xml:space="preserve">C13_MEN_CS6</t>
  </si>
  <si>
    <t xml:space="preserve">MÃ©nages Pers RÃ©f Ouvrier en 2013 (compl)</t>
  </si>
  <si>
    <t xml:space="preserve">Nombre de mÃ©nages dont la personne de rÃ©fÃ©rence est Ouvrier en 2013</t>
  </si>
  <si>
    <t xml:space="preserve">C13_MEN_CS7</t>
  </si>
  <si>
    <t xml:space="preserve">MÃ©nages Pers RÃ©f RetraitÃ© en 2013 (compl)</t>
  </si>
  <si>
    <t xml:space="preserve">Nombre de mÃ©nages dont la personne de rÃ©fÃ©rence est RetraitÃ© en 2013</t>
  </si>
  <si>
    <t xml:space="preserve">C13_MEN_CS8</t>
  </si>
  <si>
    <t xml:space="preserve">MÃ©nages Pers RÃ©f Autre en 2013 (compl)</t>
  </si>
  <si>
    <t xml:space="preserve">Nombre de mÃ©nages dont la personne de rÃ©fÃ©rence est Autre sans activitÃ© professionnelle en 2013</t>
  </si>
  <si>
    <t xml:space="preserve">C13_PMEN_CS1</t>
  </si>
  <si>
    <t xml:space="preserve">Pop mÃ©n Pers RÃ©f Agri. expl. en 2013 (compl)</t>
  </si>
  <si>
    <t xml:space="preserve">Nombre de personnes des mÃ©nages dont la personne de rÃ©fÃ©rence est Agriculteur exploitant en 2013</t>
  </si>
  <si>
    <t xml:space="preserve">C13_PMEN_CS2</t>
  </si>
  <si>
    <t xml:space="preserve">Pop mÃ©n Pers RÃ©f Art Com Chef ent en 2013 (compl)</t>
  </si>
  <si>
    <t xml:space="preserve">Nombre de personnes des mÃ©nages dont la personne de rÃ©fÃ©rence est Artisan, CommerÃ§ant, Chef d'entreprise en 2013</t>
  </si>
  <si>
    <t xml:space="preserve">C13_PMEN_CS3</t>
  </si>
  <si>
    <t xml:space="preserve">Pop mÃ©n Pers RÃ©f Cadres Prof int sup en 2013 (compl)</t>
  </si>
  <si>
    <t xml:space="preserve">Nombre de personnes des mÃ©nages dont la personne de rÃ©fÃ©rence est Cadre ou exerce une Profession intellectuelle supÃ©rieure en 2013</t>
  </si>
  <si>
    <t xml:space="preserve">C13_PMEN_CS4</t>
  </si>
  <si>
    <t xml:space="preserve">Pop mÃ©n Pers RÃ©f Prof intermÃ©diaire en 2013 (compl)</t>
  </si>
  <si>
    <t xml:space="preserve">Nombre de personnes des mÃ©nages dont la personne de rÃ©fÃ©rence exerce une Profession intermÃ©diaire en 2013</t>
  </si>
  <si>
    <t xml:space="preserve">C13_PMEN_CS5</t>
  </si>
  <si>
    <t xml:space="preserve">Pop mÃ©n Pers RÃ©f EmployÃ© en 2013 (compl)</t>
  </si>
  <si>
    <t xml:space="preserve">Nombre de personnes des mÃ©nages dont la personne de rÃ©fÃ©rence est EmployÃ© en 2013</t>
  </si>
  <si>
    <t xml:space="preserve">C13_PMEN_CS6</t>
  </si>
  <si>
    <t xml:space="preserve">Pop mÃ©n Pers RÃ©f Ouvrier en 2013 (compl)</t>
  </si>
  <si>
    <t xml:space="preserve">Nombre de personnes des mÃ©nages dont la personne de rÃ©fÃ©rence est Ouvrier en 2013</t>
  </si>
  <si>
    <t xml:space="preserve">C13_PMEN_CS7</t>
  </si>
  <si>
    <t xml:space="preserve">Pop mÃ©n Pers RÃ©f RetraitÃ© en 2013 (compl)</t>
  </si>
  <si>
    <t xml:space="preserve">Nombre de personnes des mÃ©nages dont la personne de rÃ©fÃ©rence est RetraitÃ© en 2013</t>
  </si>
  <si>
    <t xml:space="preserve">C13_PMEN_CS8</t>
  </si>
  <si>
    <t xml:space="preserve">Pop mÃ©n Pers RÃ©f Autre en 2013 (compl)</t>
  </si>
  <si>
    <t xml:space="preserve">Nombre de personnes des mÃ©nages dont la personne de rÃ©fÃ©rence est Autre sans activitÃ© professionnelle en 2013</t>
  </si>
  <si>
    <t xml:space="preserve">C13_FAM</t>
  </si>
  <si>
    <t xml:space="preserve">Familles en 2013 (compl)</t>
  </si>
  <si>
    <t xml:space="preserve">Nombre de familles en 2013</t>
  </si>
  <si>
    <t xml:space="preserve">C13_COUPAENF</t>
  </si>
  <si>
    <t xml:space="preserve">Fam Couple avec enfant(s) en 2013 (compl)</t>
  </si>
  <si>
    <t xml:space="preserve">Nombre de familles formÃ©es d'un couple avec enfant(s) en 2013</t>
  </si>
  <si>
    <t xml:space="preserve">C13_FAMMONO</t>
  </si>
  <si>
    <t xml:space="preserve">Fam Monoparentales en 2013 (compl)</t>
  </si>
  <si>
    <t xml:space="preserve">Nombre de familles monoparentales en 2013</t>
  </si>
  <si>
    <t xml:space="preserve">C13_HMONO</t>
  </si>
  <si>
    <t xml:space="preserve">Fam Mono Hommes avec enfant(s) en 2013 (compl)</t>
  </si>
  <si>
    <t xml:space="preserve">Nombre de familles monoparentales formÃ©es d'un homme seul avec enfant(s) en 2013</t>
  </si>
  <si>
    <t xml:space="preserve">C13_FMONO</t>
  </si>
  <si>
    <t xml:space="preserve">Fam Mono Femmes avec enfant(s) en 2013 (compl)</t>
  </si>
  <si>
    <t xml:space="preserve">Nombre de familles monoparentales formÃ©es d'une femme seule avec enfant(s) en 2013</t>
  </si>
  <si>
    <t xml:space="preserve">C13_COUPSENF</t>
  </si>
  <si>
    <t xml:space="preserve">Fam Couple sans enfant en 2013 (compl)</t>
  </si>
  <si>
    <t xml:space="preserve">Nombre de familles formÃ©es d'un couple sans enfant en 2013</t>
  </si>
  <si>
    <t xml:space="preserve">C13_NE24F0</t>
  </si>
  <si>
    <t xml:space="preserve">Fam 0 enfant moins 25 ans en 2013 (compl)</t>
  </si>
  <si>
    <t xml:space="preserve">Nombre de familles avec 0 enfant de moins de 25 ans en 2013</t>
  </si>
  <si>
    <t xml:space="preserve">C13_NE24F1</t>
  </si>
  <si>
    <t xml:space="preserve">Fam 1 enfant moins 25 ans en 2013 (compl)</t>
  </si>
  <si>
    <t xml:space="preserve">Nombre de familles avec 1 enfant de moins de 25 ans en 2013</t>
  </si>
  <si>
    <t xml:space="preserve">C13_NE24F2</t>
  </si>
  <si>
    <t xml:space="preserve">Fam 2 enfants moins 25 ans en 2013 (compl)</t>
  </si>
  <si>
    <t xml:space="preserve">Nombre de familles avec 2 enfants de moins de 25 ans en 2013</t>
  </si>
  <si>
    <t xml:space="preserve">C13_NE24F3</t>
  </si>
  <si>
    <t xml:space="preserve">Fam 3 enfants moins 25 ans en 2013 (compl)</t>
  </si>
  <si>
    <t xml:space="preserve">Nombre de familles avec 3 enfants de moins de 25 ans en 2013</t>
  </si>
  <si>
    <t xml:space="preserve">C13_NE24F4P</t>
  </si>
  <si>
    <t xml:space="preserve">Fam 4 enfants ou plus moins 25 ans en 2013 (compl)</t>
  </si>
  <si>
    <t xml:space="preserve">Nombre de familles avec 4 enfants ou plus de moins de 25 ans en 2013</t>
  </si>
  <si>
    <t xml:space="preserve">MÃ©nages en 2008 (compl)</t>
  </si>
  <si>
    <t xml:space="preserve">Nombre de mÃ©nages en 2008</t>
  </si>
  <si>
    <t xml:space="preserve">C08_MENPSEUL</t>
  </si>
  <si>
    <t xml:space="preserve">MÃ©nages 1 personne en 2008 (compl)</t>
  </si>
  <si>
    <t xml:space="preserve">Nombre de mÃ©nages d'une personne en 2008</t>
  </si>
  <si>
    <t xml:space="preserve">C08_MENHSEUL</t>
  </si>
  <si>
    <t xml:space="preserve">MÃ©nages Hommes seuls en 2008 (compl)</t>
  </si>
  <si>
    <t xml:space="preserve">Nombre de mÃ©nages composÃ©s d'hommes seuls en 2008</t>
  </si>
  <si>
    <t xml:space="preserve">C08_MENFSEUL</t>
  </si>
  <si>
    <t xml:space="preserve">MÃ©nages Femmes seules en 2008 (compl)</t>
  </si>
  <si>
    <t xml:space="preserve">Nombre de mÃ©nages composÃ©s de femmes seules en 2008</t>
  </si>
  <si>
    <t xml:space="preserve">C08_MENSFAM</t>
  </si>
  <si>
    <t xml:space="preserve">MÃ©nages Autres sans famille en 2008 (compl)</t>
  </si>
  <si>
    <t xml:space="preserve">Nombre de mÃ©nages Autres sans famille en 2008</t>
  </si>
  <si>
    <t xml:space="preserve">C08_MENFAM</t>
  </si>
  <si>
    <t xml:space="preserve">MÃ©nages avec famille(s) en 2008 (compl)</t>
  </si>
  <si>
    <t xml:space="preserve">Nombre de mÃ©nages avec famille(s) en 2008</t>
  </si>
  <si>
    <t xml:space="preserve">C08_MENCOUPSENF</t>
  </si>
  <si>
    <t xml:space="preserve">MÃ©n fam princ Couple sans enfant en 2008 (compl)</t>
  </si>
  <si>
    <t xml:space="preserve">Nombre de mÃ©nages dont la famille principale est formÃ©e d'un couple sans enfant en 2008</t>
  </si>
  <si>
    <t xml:space="preserve">C08_MENCOUPAENF</t>
  </si>
  <si>
    <t xml:space="preserve">MÃ©n fam princ Couple avec enfant(s) en 2008 (compl)</t>
  </si>
  <si>
    <t xml:space="preserve">Nombre de mÃ©nages dont la famille principale est formÃ©e d'un couple avec enfant(s) en 2008</t>
  </si>
  <si>
    <t xml:space="preserve">C08_MENFAMMONO</t>
  </si>
  <si>
    <t xml:space="preserve">MÃ©n fam princ Famille mono en 2008 (compl)</t>
  </si>
  <si>
    <t xml:space="preserve">Nombre de mÃ©nages dont la famille principale est une famille monoparentale en 2008</t>
  </si>
  <si>
    <t xml:space="preserve">Pop MÃ©nages en 2008 (compl)</t>
  </si>
  <si>
    <t xml:space="preserve">Nombre de personnes des mÃ©nages en 2008</t>
  </si>
  <si>
    <t xml:space="preserve">C08_PMEN_MENPSEUL</t>
  </si>
  <si>
    <t xml:space="preserve">Pop mÃ©n Personnes seules en 2008 (compl)</t>
  </si>
  <si>
    <t xml:space="preserve">Nombre de personnes des mÃ©nages d'une personne en 2008</t>
  </si>
  <si>
    <t xml:space="preserve">C08_PMEN_MENHSEUL</t>
  </si>
  <si>
    <t xml:space="preserve">Pop mÃ©n Hommes seuls en 2008 (compl)</t>
  </si>
  <si>
    <t xml:space="preserve">Nombre de personnes des mÃ©nages composÃ©s d'hommes seuls en 2008</t>
  </si>
  <si>
    <t xml:space="preserve">C08_PMEN_MENFSEUL</t>
  </si>
  <si>
    <t xml:space="preserve">Pop mÃ©n Femmes seules en 2008 (compl)</t>
  </si>
  <si>
    <t xml:space="preserve">Nombre de personnes des mÃ©nages composÃ©s de femmes seules en 2008</t>
  </si>
  <si>
    <t xml:space="preserve">C08_PMEN_MENSFAM</t>
  </si>
  <si>
    <t xml:space="preserve">Pop mÃ©n Autres sans famille en 2008 (compl)</t>
  </si>
  <si>
    <t xml:space="preserve">Nombre de personnes des mÃ©nages Autres sans famille en 2008</t>
  </si>
  <si>
    <t xml:space="preserve">C08_PMEN_MENFAM</t>
  </si>
  <si>
    <t xml:space="preserve">Pop mÃ©n avec famille(s) en 2008 (compl)</t>
  </si>
  <si>
    <t xml:space="preserve">Nombre de personnes des mÃ©nages avec famille(s) en 2008</t>
  </si>
  <si>
    <t xml:space="preserve">C08_PMEN_MENCOUPSENF</t>
  </si>
  <si>
    <t xml:space="preserve">Pop mÃ©n fam princ Couple sans enfant en 2008 (compl)</t>
  </si>
  <si>
    <t xml:space="preserve">Nombre de personnes des mÃ©nages dont la famille principale est un couple sans enfant en 2008</t>
  </si>
  <si>
    <t xml:space="preserve">C08_PMEN_MENCOUPAENF</t>
  </si>
  <si>
    <t xml:space="preserve">Pop mÃ©n fam princ Couple avec enfant(s) en 2008 (compl)</t>
  </si>
  <si>
    <t xml:space="preserve">Nombre de personnes des mÃ©nages dont la famille principale est un couple avec enfant(s) en 2008</t>
  </si>
  <si>
    <t xml:space="preserve">C08_PMEN_MENFAMMONO</t>
  </si>
  <si>
    <t xml:space="preserve">Pop mÃ©n fam princ Famille mono en 2008 (compl)</t>
  </si>
  <si>
    <t xml:space="preserve">Nombre de personnes des mÃ©nages dont la famille principale est une famille monoparentale en 2008</t>
  </si>
  <si>
    <t xml:space="preserve">P08_POP15P</t>
  </si>
  <si>
    <t xml:space="preserve">Pop 15 ans ou plus en 2008 (princ)</t>
  </si>
  <si>
    <t xml:space="preserve">P08_POP1519</t>
  </si>
  <si>
    <t xml:space="preserve">Pop 15-19 ans en 2008 (princ)</t>
  </si>
  <si>
    <t xml:space="preserve">Nombre de personnes de 15 Ã  19 ans en 2008</t>
  </si>
  <si>
    <t xml:space="preserve">P08_POP2024</t>
  </si>
  <si>
    <t xml:space="preserve">Pop 20-24 ans en 2008 (princ)</t>
  </si>
  <si>
    <t xml:space="preserve">Nombre de personnes de 20 Ã  24 ans en 2008</t>
  </si>
  <si>
    <t xml:space="preserve">P08_POP2539</t>
  </si>
  <si>
    <t xml:space="preserve">Pop 25-39 ans en 2008 (princ)</t>
  </si>
  <si>
    <t xml:space="preserve">Nombre de personnes de 25 Ã  39 ans en 2008</t>
  </si>
  <si>
    <t xml:space="preserve">P08_POP4054</t>
  </si>
  <si>
    <t xml:space="preserve">Pop 40-54 ans en 2008 (princ)</t>
  </si>
  <si>
    <t xml:space="preserve">Nombre de personnes de 40 Ã  54 ans en 2008</t>
  </si>
  <si>
    <t xml:space="preserve">P08_POP5564</t>
  </si>
  <si>
    <t xml:space="preserve">Pop 55-64 ans en 2008 (princ)</t>
  </si>
  <si>
    <t xml:space="preserve">Nombre de personnes de 55 Ã  64 ans en 2008</t>
  </si>
  <si>
    <t xml:space="preserve">P08_POP6579</t>
  </si>
  <si>
    <t xml:space="preserve">Pop 65-79 ans en 2008 (princ)</t>
  </si>
  <si>
    <t xml:space="preserve">Nombre de personnes de 65 Ã  79 ans en 2008</t>
  </si>
  <si>
    <t xml:space="preserve">P08_POP80P</t>
  </si>
  <si>
    <t xml:space="preserve">Pop 80 ans ou plus en 2008 (princ)</t>
  </si>
  <si>
    <t xml:space="preserve">Nombre de personnes de 80 ans ou plus en 2008</t>
  </si>
  <si>
    <t xml:space="preserve">P08_POPMEN1519</t>
  </si>
  <si>
    <t xml:space="preserve">Pop mÃ©n 15-19 ans en 2008 (princ)</t>
  </si>
  <si>
    <t xml:space="preserve">Nombre de personnes des mÃ©nages de 15 Ã  19 ans en 2008</t>
  </si>
  <si>
    <t xml:space="preserve">P08_POPMEN2024</t>
  </si>
  <si>
    <t xml:space="preserve">Pop mÃ©n 20-24 ans en 2008 (princ)</t>
  </si>
  <si>
    <t xml:space="preserve">Nombre de personnes des mÃ©nages de 20 Ã  24 ans en 2008</t>
  </si>
  <si>
    <t xml:space="preserve">P08_POPMEN2539</t>
  </si>
  <si>
    <t xml:space="preserve">Pop mÃ©n 25-39 ans en 2008 (princ)</t>
  </si>
  <si>
    <t xml:space="preserve">Nombre de personnes des mÃ©nages de 25 Ã  39 ans en 2008</t>
  </si>
  <si>
    <t xml:space="preserve">P08_POPMEN4054</t>
  </si>
  <si>
    <t xml:space="preserve">Pop mÃ©n 40-54 ans en 2008 (princ)</t>
  </si>
  <si>
    <t xml:space="preserve">Nombre de personnes des mÃ©nages de 40 Ã  54 ans en 2008</t>
  </si>
  <si>
    <t xml:space="preserve">P08_POPMEN5564</t>
  </si>
  <si>
    <t xml:space="preserve">Pop mÃ©n 55-64 ans en 2008 (princ)</t>
  </si>
  <si>
    <t xml:space="preserve">Nombre de personnes des mÃ©nages de 55 Ã  64 ans en 2008</t>
  </si>
  <si>
    <t xml:space="preserve">P08_POPMEN6579</t>
  </si>
  <si>
    <t xml:space="preserve">Pop mÃ©n 65-79 ans en 2008 (princ)</t>
  </si>
  <si>
    <t xml:space="preserve">Nombre de personnes des mÃ©nages de 65 Ã  79 ans en 2008</t>
  </si>
  <si>
    <t xml:space="preserve">P08_POPMEN80P</t>
  </si>
  <si>
    <t xml:space="preserve">Pop mÃ©n 80 ans ou plus en 2008 (princ)</t>
  </si>
  <si>
    <t xml:space="preserve">Nombre de personnes des mÃ©nages de 80 ans ou plus en 2008</t>
  </si>
  <si>
    <t xml:space="preserve">P08_POP1519_PSEUL</t>
  </si>
  <si>
    <t xml:space="preserve">Pop 15-19 ans vivant seule en 2008 (princ)</t>
  </si>
  <si>
    <t xml:space="preserve">Nombre de personnes de 15 Ã  19 ans vivant seules en 2008</t>
  </si>
  <si>
    <t xml:space="preserve">P08_POP2024_PSEUL</t>
  </si>
  <si>
    <t xml:space="preserve">Pop 20-24 ans vivant seule en 2008 (princ)</t>
  </si>
  <si>
    <t xml:space="preserve">Nombre de personnes de 20 Ã  24 ans vivant seules en 2008</t>
  </si>
  <si>
    <t xml:space="preserve">P08_POP2539_PSEUL</t>
  </si>
  <si>
    <t xml:space="preserve">Pop 25-39 ans vivant seule en 2008 (princ)</t>
  </si>
  <si>
    <t xml:space="preserve">Nombre de personnes de 25 Ã  39 ans vivant seules en 2008</t>
  </si>
  <si>
    <t xml:space="preserve">P08_POP4054_PSEUL</t>
  </si>
  <si>
    <t xml:space="preserve">Pop 40-54 ans vivant seule en 2008 (princ)</t>
  </si>
  <si>
    <t xml:space="preserve">Nombre de personnes de 40 Ã  54 ans vivant seules en 2008</t>
  </si>
  <si>
    <t xml:space="preserve">P08_POP5564_PSEUL</t>
  </si>
  <si>
    <t xml:space="preserve">Pop 55-64 ans vivant seule en 2008 (princ)</t>
  </si>
  <si>
    <t xml:space="preserve">Nombre de personnes de 55 Ã  64 ans vivant seules en 2008</t>
  </si>
  <si>
    <t xml:space="preserve">P08_POP6579_PSEUL</t>
  </si>
  <si>
    <t xml:space="preserve">Pop 65-79 ans vivant seule en 2008 (princ)</t>
  </si>
  <si>
    <t xml:space="preserve">Nombre de personnes de 65 Ã  79 ans vivant seules en 2008</t>
  </si>
  <si>
    <t xml:space="preserve">P08_POP80P_PSEUL</t>
  </si>
  <si>
    <t xml:space="preserve">Pop 80 ans ou plus vivant seule en 2008 (princ)</t>
  </si>
  <si>
    <t xml:space="preserve">Nombre de personnes de 80 ans ou plus vivant seules en 2008</t>
  </si>
  <si>
    <t xml:space="preserve">P08_POP1519_COUPLE</t>
  </si>
  <si>
    <t xml:space="preserve">Pop 15-19 ans vivant en couple en 2008 (princ)</t>
  </si>
  <si>
    <t xml:space="preserve">Nombre de personnes de 15 Ã  19 ans vivant en couple en 2008</t>
  </si>
  <si>
    <t xml:space="preserve">P08_POP2024_COUPLE</t>
  </si>
  <si>
    <t xml:space="preserve">Pop 20-24 ans vivant en couple en 2008 (princ)</t>
  </si>
  <si>
    <t xml:space="preserve">Nombre de personnes de 20 Ã  24 ans vivant en couple en 2008</t>
  </si>
  <si>
    <t xml:space="preserve">P08_POP2539_COUPLE</t>
  </si>
  <si>
    <t xml:space="preserve">Pop 25-39 ans vivant en couple en 2008 (princ)</t>
  </si>
  <si>
    <t xml:space="preserve">Nombre de personnes de 25 Ã  39 ans vivant en couple en 2008</t>
  </si>
  <si>
    <t xml:space="preserve">P08_POP4054_COUPLE</t>
  </si>
  <si>
    <t xml:space="preserve">Pop 40-54 ans vivant en couple en 2008 (princ)</t>
  </si>
  <si>
    <t xml:space="preserve">Nombre de personnes de 40 Ã  54 ans vivant en couple en 2008</t>
  </si>
  <si>
    <t xml:space="preserve">P08_POP5564_COUPLE</t>
  </si>
  <si>
    <t xml:space="preserve">Pop 55-64 ans vivant en couple en 2008 (princ)</t>
  </si>
  <si>
    <t xml:space="preserve">Nombre de personnes de 55 Ã  64 ans vivant en couple en 2008</t>
  </si>
  <si>
    <t xml:space="preserve">P08_POP6579_COUPLE</t>
  </si>
  <si>
    <t xml:space="preserve">Pop 65-79 ans vivant en couple en 2008 (princ)</t>
  </si>
  <si>
    <t xml:space="preserve">Nombre de personnes de 65 Ã  79 ans vivant en couple en 2008</t>
  </si>
  <si>
    <t xml:space="preserve">P08_POP80P_COUPLE</t>
  </si>
  <si>
    <t xml:space="preserve">Pop 80 ans ou plus vivant en couple en 2008 (princ)</t>
  </si>
  <si>
    <t xml:space="preserve">Nombre de personnes de 80 ans ou plus vivant en couple en 2008</t>
  </si>
  <si>
    <t xml:space="preserve">P08_POP15P_MARIE</t>
  </si>
  <si>
    <t xml:space="preserve">Pop 15 ans ou plus MariÃ© en 2008 (princ)</t>
  </si>
  <si>
    <t xml:space="preserve">Nombre de personnes de 15 ans ou plus mariÃ©es en 2008</t>
  </si>
  <si>
    <t xml:space="preserve">P08_POP15P_CELIB</t>
  </si>
  <si>
    <t xml:space="preserve">Pop 15 ans ou plus CÃ©libataire en 2008 (princ)</t>
  </si>
  <si>
    <t xml:space="preserve">Nombre de personnes de 15 ans ou plus cÃ©libataires en 2008</t>
  </si>
  <si>
    <t xml:space="preserve">P08_POP15P_VEUF</t>
  </si>
  <si>
    <t xml:space="preserve">Pop 15 ans ou plus Veuf en 2008 (princ)</t>
  </si>
  <si>
    <t xml:space="preserve">Nombre de personnes de 15 ans ou plus veuves en 2008</t>
  </si>
  <si>
    <t xml:space="preserve">P08_POP15P_DIVOR</t>
  </si>
  <si>
    <t xml:space="preserve">Pop 15 ans ou plus DivorcÃ© en 2008 (princ)</t>
  </si>
  <si>
    <t xml:space="preserve">Nombre de personnes de 15 ans ou plus divorcÃ©es en 2008</t>
  </si>
  <si>
    <t xml:space="preserve">C08_MEN_CS1</t>
  </si>
  <si>
    <t xml:space="preserve">MÃ©nages Pers RÃ©f Agri. expl. en 2008 (compl)</t>
  </si>
  <si>
    <t xml:space="preserve">Nombre de mÃ©nages dont la personne de rÃ©fÃ©rence est Agriculteur exploitant en 2008</t>
  </si>
  <si>
    <t xml:space="preserve">C08_MEN_CS2</t>
  </si>
  <si>
    <t xml:space="preserve">MÃ©nages Pers RÃ©f Art. Comm. Chefs entr. en 2008 (compl)</t>
  </si>
  <si>
    <t xml:space="preserve">Nombre de mÃ©nages dont la personne de rÃ©fÃ©rence est Artisan, CommerÃ§ant, Chef d'entreprise en 2008</t>
  </si>
  <si>
    <t xml:space="preserve">C08_MEN_CS3</t>
  </si>
  <si>
    <t xml:space="preserve">MÃ©nages Pers RÃ©f Cadres Prof int sup en 2008 (compl)</t>
  </si>
  <si>
    <t xml:space="preserve">Nombre de mÃ©nages dont la personne de rÃ©fÃ©rence est Cadre ou exerce une Profession intellectuelle supÃ©rieure en 2008</t>
  </si>
  <si>
    <t xml:space="preserve">C08_MEN_CS4</t>
  </si>
  <si>
    <t xml:space="preserve">MÃ©nages Pers RÃ©f Prof intermÃ©diaire en 2008 (compl)</t>
  </si>
  <si>
    <t xml:space="preserve">Nombre de mÃ©nages dont la personne de rÃ©fÃ©rence exerce une Profession intermÃ©diaire en 2008</t>
  </si>
  <si>
    <t xml:space="preserve">C08_MEN_CS5</t>
  </si>
  <si>
    <t xml:space="preserve">MÃ©nages Pers RÃ©f EmployÃ© en 2008 (compl)</t>
  </si>
  <si>
    <t xml:space="preserve">Nombre de mÃ©nages dont la personne de rÃ©fÃ©rence est EmployÃ© en 2008</t>
  </si>
  <si>
    <t xml:space="preserve">C08_MEN_CS6</t>
  </si>
  <si>
    <t xml:space="preserve">MÃ©nages Pers RÃ©f Ouvrier en 2008 (compl)</t>
  </si>
  <si>
    <t xml:space="preserve">Nombre de mÃ©nages dont la personne de rÃ©fÃ©rence est Ouvrier en 2008</t>
  </si>
  <si>
    <t xml:space="preserve">C08_MEN_CS7</t>
  </si>
  <si>
    <t xml:space="preserve">MÃ©nages Pers RÃ©f RetraitÃ© en 2008 (compl)</t>
  </si>
  <si>
    <t xml:space="preserve">Nombre de mÃ©nages dont la personne de rÃ©fÃ©rence est RetraitÃ© en 2008</t>
  </si>
  <si>
    <t xml:space="preserve">C08_MEN_CS8</t>
  </si>
  <si>
    <t xml:space="preserve">MÃ©nages Pers RÃ©f Autre en 2008 (compl)</t>
  </si>
  <si>
    <t xml:space="preserve">Nombre de mÃ©nages dont la personne de rÃ©fÃ©rence est Autre sans activitÃ© professionnelle en 2008</t>
  </si>
  <si>
    <t xml:space="preserve">C08_PMEN_CS1</t>
  </si>
  <si>
    <t xml:space="preserve">Pop mÃ©n Pers RÃ©f Agri. expl. en 2008 (compl)</t>
  </si>
  <si>
    <t xml:space="preserve">Nombre de personnes des mÃ©nages dont la personne de rÃ©fÃ©rence est Agriculteur exploitant en 2008</t>
  </si>
  <si>
    <t xml:space="preserve">C08_PMEN_CS2</t>
  </si>
  <si>
    <t xml:space="preserve">Pop mÃ©n Pers RÃ©f Art Com Chef ent en 2008 (compl)</t>
  </si>
  <si>
    <t xml:space="preserve">Nombre de personnes des mÃ©nages dont la personne de rÃ©fÃ©rence est Artisan, CommerÃ§ant, Chef d'entreprise en 2008</t>
  </si>
  <si>
    <t xml:space="preserve">C08_PMEN_CS3</t>
  </si>
  <si>
    <t xml:space="preserve">Pop mÃ©n Pers RÃ©f Cadres Prof int sup en 2008 (compl)</t>
  </si>
  <si>
    <t xml:space="preserve">Nombre de personnes des mÃ©nages dont la personne de rÃ©fÃ©rence est Cadre ou exerce une Profession intellectuelle supÃ©rieure en 2008</t>
  </si>
  <si>
    <t xml:space="preserve">C08_PMEN_CS4</t>
  </si>
  <si>
    <t xml:space="preserve">Pop mÃ©n Pers RÃ©f Prof intermÃ©diaire en 2008 (compl)</t>
  </si>
  <si>
    <t xml:space="preserve">Nombre de personnes des mÃ©nages dont la personne de rÃ©fÃ©rence exerce une Profession intermÃ©diaire en 2008</t>
  </si>
  <si>
    <t xml:space="preserve">C08_PMEN_CS5</t>
  </si>
  <si>
    <t xml:space="preserve">Pop mÃ©n Pers RÃ©f EmployÃ© en 2008 (compl)</t>
  </si>
  <si>
    <t xml:space="preserve">Nombre de personnes des mÃ©nages dont la personne de rÃ©fÃ©rence est EmployÃ© en 2008</t>
  </si>
  <si>
    <t xml:space="preserve">C08_PMEN_CS6</t>
  </si>
  <si>
    <t xml:space="preserve">Pop mÃ©n Pers RÃ©f Ouvrier en 2008 (compl)</t>
  </si>
  <si>
    <t xml:space="preserve">Nombre de personnes des mÃ©nages dont la personne de rÃ©fÃ©rence est Ouvrier en 2008</t>
  </si>
  <si>
    <t xml:space="preserve">C08_PMEN_CS7</t>
  </si>
  <si>
    <t xml:space="preserve">Pop mÃ©n Pers RÃ©f RetraitÃ© en 2008 (compl)</t>
  </si>
  <si>
    <t xml:space="preserve">Nombre de personnes des mÃ©nages dont la personne de rÃ©fÃ©rence est RetraitÃ© en 2008</t>
  </si>
  <si>
    <t xml:space="preserve">C08_PMEN_CS8</t>
  </si>
  <si>
    <t xml:space="preserve">Pop mÃ©n Pers RÃ©f Autre en 2008 (compl)</t>
  </si>
  <si>
    <t xml:space="preserve">Nombre de personnes des mÃ©nages dont la personne de rÃ©fÃ©rence est Autre sans activitÃ© professionnelle en 2008</t>
  </si>
  <si>
    <t xml:space="preserve">C08_FAM</t>
  </si>
  <si>
    <t xml:space="preserve">Familles en 2008 (compl)</t>
  </si>
  <si>
    <t xml:space="preserve">Nombre de familles en 2008</t>
  </si>
  <si>
    <t xml:space="preserve">C08_COUPAENF</t>
  </si>
  <si>
    <t xml:space="preserve">Fam Couple avec enfant(s) en 2008 (compl)</t>
  </si>
  <si>
    <t xml:space="preserve">Nombre de familles formÃ©es d'un couple avec enfant(s) en 2008</t>
  </si>
  <si>
    <t xml:space="preserve">C08_FAMMONO</t>
  </si>
  <si>
    <t xml:space="preserve">Fam Monoparentales en 2008 (compl)</t>
  </si>
  <si>
    <t xml:space="preserve">Nombre de familles monoparentales en 2008</t>
  </si>
  <si>
    <t xml:space="preserve">C08_HMONO</t>
  </si>
  <si>
    <t xml:space="preserve">Fam Mono Hommes avec enfants</t>
  </si>
  <si>
    <t xml:space="preserve">Nombre de familles monoparentales formÃ©es d'un homme seul avec enfant(s) en 2008</t>
  </si>
  <si>
    <t xml:space="preserve">C08_FMONO</t>
  </si>
  <si>
    <t xml:space="preserve">Fam Mono Femmes avec enfants</t>
  </si>
  <si>
    <t xml:space="preserve">Nombre de familles monoparentales formÃ©es d'un femme seul avec enfant(s) en 2008</t>
  </si>
  <si>
    <t xml:space="preserve">C08_COUPSENF</t>
  </si>
  <si>
    <t xml:space="preserve">Fam Couple sans enfant en 2008 (compl)</t>
  </si>
  <si>
    <t xml:space="preserve">Nombre de familles formÃ©es d'un couple sans enfant en 2008</t>
  </si>
  <si>
    <t xml:space="preserve">C08_NE24F0</t>
  </si>
  <si>
    <t xml:space="preserve">Fam 0 enfant moins 25 ans en 2008 (compl)</t>
  </si>
  <si>
    <t xml:space="preserve">Nombre de familles avec 0 enfant de moins de 25 ans en 2008</t>
  </si>
  <si>
    <t xml:space="preserve">C08_NE24F1</t>
  </si>
  <si>
    <t xml:space="preserve">Fam 1 enfant moins 25 ans en 2008 (compl)</t>
  </si>
  <si>
    <t xml:space="preserve">Nombre de familles avec 1 enfant de moins de 25 ans en 2008</t>
  </si>
  <si>
    <t xml:space="preserve">C08_NE24F2</t>
  </si>
  <si>
    <t xml:space="preserve">Fam 2 enfants moins 25 ans en 2008 (compl)</t>
  </si>
  <si>
    <t xml:space="preserve">Nombre de familles avec 2 enfants de moins de 25 ans en 2008</t>
  </si>
  <si>
    <t xml:space="preserve">C08_NE24F3</t>
  </si>
  <si>
    <t xml:space="preserve">Fam 3 enfants moins 25 ans en 2008 (compl)</t>
  </si>
  <si>
    <t xml:space="preserve">Nombre de familles avec 3 enfants de moins de 25 ans en 2008</t>
  </si>
  <si>
    <t xml:space="preserve">C08_NE24F4P</t>
  </si>
  <si>
    <t xml:space="preserve">Fam 4 enfants ou plus moins 25 ans en 2008 (compl)</t>
  </si>
  <si>
    <t xml:space="preserve">Nombre de familles avec 4 enfants ou plus de moins de 25 ans en 2008</t>
  </si>
  <si>
    <t xml:space="preserve">Logements en 2018 (princ)</t>
  </si>
  <si>
    <t xml:space="preserve">RÃ©sidences principales en 2018 (princ)</t>
  </si>
  <si>
    <t xml:space="preserve">Nombre de rÃ©sidences principales en 2018</t>
  </si>
  <si>
    <t xml:space="preserve">RÃ©s secondaires et logts occasionnels en 2018 (princ)</t>
  </si>
  <si>
    <t xml:space="preserve">Nombre de rÃ©sidences secondaires et logements occasionnels en 2018</t>
  </si>
  <si>
    <t xml:space="preserve">Logements vacants en 2018 (princ)</t>
  </si>
  <si>
    <t xml:space="preserve">Maisons en 2018 (princ)</t>
  </si>
  <si>
    <t xml:space="preserve">Appartements en 2018 (princ)</t>
  </si>
  <si>
    <t xml:space="preserve">P18_RP_1P</t>
  </si>
  <si>
    <t xml:space="preserve">RÃ©s princ 1 piÃ¨ce en 2018 (princ)</t>
  </si>
  <si>
    <t xml:space="preserve">Nombre de rÃ©sidences principales d'1 piÃ¨ce en 2018</t>
  </si>
  <si>
    <t xml:space="preserve">P18_RP_2P</t>
  </si>
  <si>
    <t xml:space="preserve">RÃ©s princ 2 piÃ¨ces en 2018 (princ)</t>
  </si>
  <si>
    <t xml:space="preserve">Nombre de rÃ©sidences principales de 2 piÃ¨ces en 2018</t>
  </si>
  <si>
    <t xml:space="preserve">P18_RP_3P</t>
  </si>
  <si>
    <t xml:space="preserve">RÃ©s princ 3 piÃ¨ces en 2018 (princ)</t>
  </si>
  <si>
    <t xml:space="preserve">Nombre de rÃ©sidences principales de 3 piÃ¨ces en 2018</t>
  </si>
  <si>
    <t xml:space="preserve">P18_RP_4P</t>
  </si>
  <si>
    <t xml:space="preserve">RÃ©s princ 4 piÃ¨ces en 2018 (princ)</t>
  </si>
  <si>
    <t xml:space="preserve">Nombre de rÃ©sidences principales de 4 piÃ¨ces en 2018</t>
  </si>
  <si>
    <t xml:space="preserve">P18_RP_5PP</t>
  </si>
  <si>
    <t xml:space="preserve">RÃ©s princ 5 piÃ¨ces ou plus en 2018 (princ)</t>
  </si>
  <si>
    <t xml:space="preserve">Nombre de rÃ©sidences principales de 5 piÃ¨ces ou plus en 2018</t>
  </si>
  <si>
    <t xml:space="preserve">P18_NBPI_RP</t>
  </si>
  <si>
    <t xml:space="preserve">PiÃ¨ces rÃ©s princ en 2018 (princ)</t>
  </si>
  <si>
    <t xml:space="preserve">Nombre de piÃ¨ces des rÃ©sidences principales en 2018</t>
  </si>
  <si>
    <t xml:space="preserve">P18_RPMAISON</t>
  </si>
  <si>
    <t xml:space="preserve">RÃ©s princ type maison en 2018 (princ)</t>
  </si>
  <si>
    <t xml:space="preserve">Nombre de rÃ©sidences principales de type maison en 2018</t>
  </si>
  <si>
    <t xml:space="preserve">P18_NBPI_RPMAISON</t>
  </si>
  <si>
    <t xml:space="preserve">PiÃ¨ces rÃ©s princ type maison en 2018 (princ)</t>
  </si>
  <si>
    <t xml:space="preserve">Nombre de piÃ¨ces des rÃ©sidences principales de type maison en 2018</t>
  </si>
  <si>
    <t xml:space="preserve">P18_RPAPPART</t>
  </si>
  <si>
    <t xml:space="preserve">RÃ©s princ type appartement en 2018 (princ)</t>
  </si>
  <si>
    <t xml:space="preserve">Nombre de rÃ©sidences principales de type appartement en 2018</t>
  </si>
  <si>
    <t xml:space="preserve">P18_NBPI_RPAPPART</t>
  </si>
  <si>
    <t xml:space="preserve">PiÃ¨ces rÃ©s princ type appartement en 2018 (princ)</t>
  </si>
  <si>
    <t xml:space="preserve">Nombre de piÃ¨ces des rÃ©sidences principales de type appartement en 2018</t>
  </si>
  <si>
    <t xml:space="preserve">C18_RP_HSTU1P</t>
  </si>
  <si>
    <t xml:space="preserve">RÃ©s princ hors studio de 1 personne en 2018 (compl)</t>
  </si>
  <si>
    <t xml:space="preserve">Nombre de rÃ©sidences principales hors studio de 1 personne en 2018</t>
  </si>
  <si>
    <t xml:space="preserve">C18_RP_HSTU1P_SUROCC</t>
  </si>
  <si>
    <t xml:space="preserve">RÃ©s princ hors studio de 1 personne en suroccupation en 2018 (compl)</t>
  </si>
  <si>
    <t xml:space="preserve">Nombre de rÃ©sidences principales hors studio de 1 personne en suroccupation en 2018</t>
  </si>
  <si>
    <t xml:space="preserve">P18_RP_ACHTOT</t>
  </si>
  <si>
    <t xml:space="preserve">RÃ©s princ avt 2016 en 2018 (princ)</t>
  </si>
  <si>
    <t xml:space="preserve">Nombre de rÃ©sidences principales construites avant 2016 en 2018</t>
  </si>
  <si>
    <t xml:space="preserve">P18_RP_ACH19</t>
  </si>
  <si>
    <t xml:space="preserve">RÃ©s princ avt 1919 en 2018 (princ)</t>
  </si>
  <si>
    <t xml:space="preserve">Nombre de rÃ©sidences principales construites avant 1919 en 2018</t>
  </si>
  <si>
    <t xml:space="preserve">P18_RP_ACH45</t>
  </si>
  <si>
    <t xml:space="preserve">RÃ©s princ 1919 Ã  1945 en 2018 (princ)</t>
  </si>
  <si>
    <t xml:space="preserve">Nombre de rÃ©sidences principales construites de 1919 Ã  1945 en 2018</t>
  </si>
  <si>
    <t xml:space="preserve">P18_RP_ACH70</t>
  </si>
  <si>
    <t xml:space="preserve">RÃ©s princ 1946 Ã  1970 en 2018 (princ)</t>
  </si>
  <si>
    <t xml:space="preserve">Nombre de rÃ©sidences principales construites de 1946 Ã  1970 en 2018</t>
  </si>
  <si>
    <t xml:space="preserve">P18_RP_ACH90</t>
  </si>
  <si>
    <t xml:space="preserve">RÃ©s princ 1971 Ã  1990 en 2018 (princ)</t>
  </si>
  <si>
    <t xml:space="preserve">Nombre de rÃ©sidences principales construites de 1971 Ã  1990 en 2018</t>
  </si>
  <si>
    <t xml:space="preserve">P18_RP_ACH05</t>
  </si>
  <si>
    <t xml:space="preserve">RÃ©s princ 1991 Ã  2005 en 2018 (princ)</t>
  </si>
  <si>
    <t xml:space="preserve">Nombre de rÃ©sidences principales construites de 1991 Ã  2005 en 2018</t>
  </si>
  <si>
    <t xml:space="preserve">P18_RP_ACH15</t>
  </si>
  <si>
    <t xml:space="preserve">RÃ©s princ 2006 Ã  2015 en 2018 (princ)</t>
  </si>
  <si>
    <t xml:space="preserve">Nombre de rÃ©sidences principales construites de 2006 Ã  2015 en 2018</t>
  </si>
  <si>
    <t xml:space="preserve">P18_RPMAISON_ACH19</t>
  </si>
  <si>
    <t xml:space="preserve">RÃ©s princ Type maison avt 1919 en 2018 (princ)</t>
  </si>
  <si>
    <t xml:space="preserve">Nombre de rÃ©sidences principales de type maison construites avant 1919 en 2018</t>
  </si>
  <si>
    <t xml:space="preserve">P18_RPMAISON_ACH45</t>
  </si>
  <si>
    <t xml:space="preserve">RÃ©s princ Type maison 1919 Ã  1945 en 2018 (princ)</t>
  </si>
  <si>
    <t xml:space="preserve">Nombre de rÃ©sidences principales de type maison construites de 1919 Ã  1945 en 2018</t>
  </si>
  <si>
    <t xml:space="preserve">P18_RPMAISON_ACH70</t>
  </si>
  <si>
    <t xml:space="preserve">RÃ©s princ Type maison 1946 Ã  1970 en 2018 (princ)</t>
  </si>
  <si>
    <t xml:space="preserve">Nombre de rÃ©sidences principales de type maison construites de 1946 Ã  1970 en 2018</t>
  </si>
  <si>
    <t xml:space="preserve">P18_RPMAISON_ACH90</t>
  </si>
  <si>
    <t xml:space="preserve">RÃ©s princ Type maison 1971 Ã  1990 en 2018 (princ)</t>
  </si>
  <si>
    <t xml:space="preserve">Nombre de rÃ©sidences principales de type maison construites de 1971 Ã  1990 en 2018</t>
  </si>
  <si>
    <t xml:space="preserve">P18_RPMAISON_ACH05</t>
  </si>
  <si>
    <t xml:space="preserve">RÃ©s princ Type maison 1991 Ã  2005 en 2018 (princ)</t>
  </si>
  <si>
    <t xml:space="preserve">Nombre de rÃ©sidences principales de type maison construites de 1991 Ã  2005 en 2018</t>
  </si>
  <si>
    <t xml:space="preserve">P18_RPMAISON_ACH15</t>
  </si>
  <si>
    <t xml:space="preserve">RÃ©s princ Type maison 2006 Ã  2015 en 2018 (princ)</t>
  </si>
  <si>
    <t xml:space="preserve">Nombre de rÃ©sidences principales de type maison construites de 2006 Ã  2015 en 2018</t>
  </si>
  <si>
    <t xml:space="preserve">P18_RPAPPART_ACH19</t>
  </si>
  <si>
    <t xml:space="preserve">RÃ©s princ Type appart avt 1919 en 2018 (princ)</t>
  </si>
  <si>
    <t xml:space="preserve">Nombre de rÃ©sidences principales de type appartement construites avant 1919 en 2018</t>
  </si>
  <si>
    <t xml:space="preserve">P18_RPAPPART_ACH45</t>
  </si>
  <si>
    <t xml:space="preserve">RÃ©s princ Type appart 1919 Ã  1945 en 2018 (princ)</t>
  </si>
  <si>
    <t xml:space="preserve">Nombre de rÃ©sidences principales de type appartement construites de 1919 Ã  1945 en 2018</t>
  </si>
  <si>
    <t xml:space="preserve">P18_RPAPPART_ACH70</t>
  </si>
  <si>
    <t xml:space="preserve">RÃ©s princ Type appart 1946 Ã  1970 en 2018 (princ)</t>
  </si>
  <si>
    <t xml:space="preserve">Nombre de rÃ©sidences principales de type appartement construites de 1946 Ã  1970 en 2018</t>
  </si>
  <si>
    <t xml:space="preserve">P18_RPAPPART_ACH90</t>
  </si>
  <si>
    <t xml:space="preserve">RÃ©s princ Type appart 1971 Ã  1990 en 2018 (princ)</t>
  </si>
  <si>
    <t xml:space="preserve">Nombre de rÃ©sidences principales de type appartement construites de 1971 Ã  1990 en 2018</t>
  </si>
  <si>
    <t xml:space="preserve">P18_RPAPPART_ACH05</t>
  </si>
  <si>
    <t xml:space="preserve">RÃ©s princ Type appart 1991 Ã  2005 en 2018 (princ)</t>
  </si>
  <si>
    <t xml:space="preserve">Nombre de rÃ©sidences principales de type appartement construites de 1991 Ã  2005 en 2018</t>
  </si>
  <si>
    <t xml:space="preserve">P18_RPAPPART_ACH15</t>
  </si>
  <si>
    <t xml:space="preserve">RÃ©s princ Type appart 2006 Ã  2015 en 2018 (princ)</t>
  </si>
  <si>
    <t xml:space="preserve">Nombre de rÃ©sidences principales de type appartement construites de 2006 Ã  2015 en 2018</t>
  </si>
  <si>
    <t xml:space="preserve">P18_MEN</t>
  </si>
  <si>
    <t xml:space="preserve">MÃ©nages en 2018 (princ)</t>
  </si>
  <si>
    <t xml:space="preserve">P18_MEN_ANEM0002</t>
  </si>
  <si>
    <t xml:space="preserve">MÃ©nages emmÃ©nagÃ©s moins 2 ans en 2018 (princ)</t>
  </si>
  <si>
    <t xml:space="preserve">Nombre de mÃ©nages ayant emmÃ©nagÃ© depuis moins de 2 ans en 2018</t>
  </si>
  <si>
    <t xml:space="preserve">P18_MEN_ANEM0204</t>
  </si>
  <si>
    <t xml:space="preserve">MÃ©nages emmÃ©nagÃ©s entre 2-4 ans en 2018 (princ)</t>
  </si>
  <si>
    <t xml:space="preserve">Nombre de mÃ©nages ayant emmÃ©nagÃ© entre 2 et 4 ans en 2018</t>
  </si>
  <si>
    <t xml:space="preserve">P18_MEN_ANEM0509</t>
  </si>
  <si>
    <t xml:space="preserve">MÃ©nages emmÃ©nagÃ©s entre 5-9 ans en 2018 (princ)</t>
  </si>
  <si>
    <t xml:space="preserve">Nombre de mÃ©nages ayant emmÃ©nagÃ© entre 5 et 9 ans en 2018</t>
  </si>
  <si>
    <t xml:space="preserve">P18_MEN_ANEM10P</t>
  </si>
  <si>
    <t xml:space="preserve">MÃ©nages emmÃ©nagÃ©s depuis 10 ans ou plus en 2018 (princ)</t>
  </si>
  <si>
    <t xml:space="preserve">Nombre de mÃ©nages ayant emmÃ©nagÃ© depuis 10 ans ou plus en 2018</t>
  </si>
  <si>
    <t xml:space="preserve">P18_MEN_ANEM1019</t>
  </si>
  <si>
    <t xml:space="preserve">MÃ©nages emmÃ©nagÃ©s entre 10-19 ans en 2018 (princ)</t>
  </si>
  <si>
    <t xml:space="preserve">Nombre de mÃ©nages ayant emmÃ©nagÃ© entre 10 et 19 ans en 2018</t>
  </si>
  <si>
    <t xml:space="preserve">P18_MEN_ANEM2029</t>
  </si>
  <si>
    <t xml:space="preserve">MÃ©nages emmÃ©nagÃ©s entre 20-29 ans en 2018 (princ)</t>
  </si>
  <si>
    <t xml:space="preserve">Nombre de mÃ©nages ayant emmÃ©nagÃ© entre 20 et 29 ans en 2018</t>
  </si>
  <si>
    <t xml:space="preserve">P18_MEN_ANEM30P</t>
  </si>
  <si>
    <t xml:space="preserve">MÃ©nages emmÃ©nagÃ©s depuis 30 ans ou plus en 2018 (princ)</t>
  </si>
  <si>
    <t xml:space="preserve">Nombre de mÃ©nages ayant emmÃ©nagÃ© depuis 30 ans ou plus en 2018</t>
  </si>
  <si>
    <t xml:space="preserve">P18_PMEN</t>
  </si>
  <si>
    <t xml:space="preserve">Pop mÃ©nages en 2018 (princ)</t>
  </si>
  <si>
    <t xml:space="preserve">Population des mÃ©nages en 2018</t>
  </si>
  <si>
    <t xml:space="preserve">P18_PMEN_ANEM0002</t>
  </si>
  <si>
    <t xml:space="preserve">Pop mÃ©n emmÃ©nagÃ©s moins 2 ans en 2018 (princ)</t>
  </si>
  <si>
    <t xml:space="preserve">Population des mÃ©nages ayant emmÃ©nagÃ© depuis moins de 2 ans en 2018</t>
  </si>
  <si>
    <t xml:space="preserve">P18_PMEN_ANEM0204</t>
  </si>
  <si>
    <t xml:space="preserve">Pop mÃ©n emmÃ©nagÃ©s entre 2-4 ans en 2018 (princ)</t>
  </si>
  <si>
    <t xml:space="preserve">Population des mÃ©nages ayant emmÃ©nagÃ© entre 2 et 4 ans en 2018</t>
  </si>
  <si>
    <t xml:space="preserve">P18_PMEN_ANEM0509</t>
  </si>
  <si>
    <t xml:space="preserve">Pop mÃ©n emmÃ©nagÃ©s entre 5-9 ans en 2018 (princ)</t>
  </si>
  <si>
    <t xml:space="preserve">Population des mÃ©nages ayant emmÃ©nagÃ© entre 5 et 9 ans en 2018</t>
  </si>
  <si>
    <t xml:space="preserve">P18_PMEN_ANEM10P</t>
  </si>
  <si>
    <t xml:space="preserve">Pop mÃ©n emmÃ©nagÃ©s depuis 10 ans ou plus en 2018 (princ)</t>
  </si>
  <si>
    <t xml:space="preserve">Population des mÃ©nages ayant emmÃ©nagÃ© depuis 10 ans ou plus en 2018</t>
  </si>
  <si>
    <t xml:space="preserve">P18_NBPI_RP_ANEM0002</t>
  </si>
  <si>
    <t xml:space="preserve">PiÃ¨ces RÃ©s princ MÃ©n. emmÃ©nagÃ©s moins 2 ans en 2018 (princ)</t>
  </si>
  <si>
    <t xml:space="preserve">Nombre de piÃ¨ces des rÃ©sidences principales dans lesquelles le mÃ©nage a emmÃ©nagÃ© depuis moins de 2 ans en 2018</t>
  </si>
  <si>
    <t xml:space="preserve">P18_NBPI_RP_ANEM0204</t>
  </si>
  <si>
    <t xml:space="preserve">PiÃ¨ces RÃ©s princ MÃ©n. emmÃ©nagÃ©s entre 2-4 ans en 2018 (princ)</t>
  </si>
  <si>
    <t xml:space="preserve">Nombre de piÃ¨ces des rÃ©sidences principales dans lesquelles le mÃ©nage a emmÃ©nagÃ© entre 2 et 4 ans en 2018</t>
  </si>
  <si>
    <t xml:space="preserve">P18_NBPI_RP_ANEM0509</t>
  </si>
  <si>
    <t xml:space="preserve">PiÃ¨ces RÃ©s princ MÃ©n. emmÃ©nagÃ©s entre 5-9 ans en 2018 (princ)</t>
  </si>
  <si>
    <t xml:space="preserve">Nombre de piÃ¨ces des rÃ©sidences principales dans lesquelles le mÃ©nage a emmÃ©nagÃ© entre 5 et 9 ans en 2018</t>
  </si>
  <si>
    <t xml:space="preserve">P18_NBPI_RP_ANEM10P</t>
  </si>
  <si>
    <t xml:space="preserve">PiÃ¨ces RÃ©s princ MÃ©n. emmÃ©nagÃ©s depuis 10 ans ou plus en 2018 (princ)</t>
  </si>
  <si>
    <t xml:space="preserve">Nombre de piÃ¨ces des rÃ©sidences principales dans lesquelles le mÃ©nage a emmÃ©nagÃ© depuis 10 ans ou plus en 2018</t>
  </si>
  <si>
    <t xml:space="preserve">RÃ©s princ occupÃ©es PropriÃ©taires en 2018 (princ)</t>
  </si>
  <si>
    <t xml:space="preserve">Nombre de rÃ©sidences principales occupÃ©es par propriÃ©taires en 2018</t>
  </si>
  <si>
    <t xml:space="preserve">RÃ©s princ occupÃ©es Locataires en 2018 (princ)</t>
  </si>
  <si>
    <t xml:space="preserve">Nombre de rÃ©sidences principales occupÃ©es par locataires en 2018</t>
  </si>
  <si>
    <t xml:space="preserve">RÃ©s princ HLM louÃ©e vide en 2018 (princ)</t>
  </si>
  <si>
    <t xml:space="preserve">Nombre de rÃ©sidences principales HLM louÃ© vide en 2018</t>
  </si>
  <si>
    <t xml:space="preserve">P18_RP_GRAT</t>
  </si>
  <si>
    <t xml:space="preserve">RÃ©s princ logÃ© gratuit en 2018 (princ)</t>
  </si>
  <si>
    <t xml:space="preserve">Nombre de rÃ©sidences principales occupÃ©es gratuitement en 2018</t>
  </si>
  <si>
    <t xml:space="preserve">P18_NPER_RP</t>
  </si>
  <si>
    <t xml:space="preserve">Personnes RÃ©s princ en 2018 (princ)</t>
  </si>
  <si>
    <t xml:space="preserve">Nombre de personnes des rÃ©sidences principales en 2018</t>
  </si>
  <si>
    <t xml:space="preserve">P18_NPER_RP_PROP</t>
  </si>
  <si>
    <t xml:space="preserve">Pers RÃ©s princ occupÃ©es PropriÃ©taires en 2018 (princ)</t>
  </si>
  <si>
    <t xml:space="preserve">Nombre de personnes des rÃ©sidences principales occupÃ©es par des propriÃ©taires en 2018</t>
  </si>
  <si>
    <t xml:space="preserve">P18_NPER_RP_LOC</t>
  </si>
  <si>
    <t xml:space="preserve">Pers RÃ©s princ occupÃ©es Locataires en 2018 (princ)</t>
  </si>
  <si>
    <t xml:space="preserve">Nombre de personnes des rÃ©sidences principales occupÃ©es par des locataires en 2018</t>
  </si>
  <si>
    <t xml:space="preserve">P18_NPER_RP_LOCHLMV</t>
  </si>
  <si>
    <t xml:space="preserve">Pers RÃ©s princ HLM louÃ©es vides en 2018 (princ)</t>
  </si>
  <si>
    <t xml:space="preserve">Nombre de personnes des rÃ©sidences principales HLM louÃ©es vides en 2018</t>
  </si>
  <si>
    <t xml:space="preserve">P18_NPER_RP_GRAT</t>
  </si>
  <si>
    <t xml:space="preserve">Pers RÃ©s princ occupÃ©es gratuit en 2018 (princ)</t>
  </si>
  <si>
    <t xml:space="preserve">Nombre de personnes des rÃ©sidences principales occupÃ©es gratuitement en 2018</t>
  </si>
  <si>
    <t xml:space="preserve">P18_ANEM_RP</t>
  </si>
  <si>
    <t xml:space="preserve">Anc tot EmmÃ©ngt RÃ©s princ (annÃ©es) en 2018 (princ)</t>
  </si>
  <si>
    <t xml:space="preserve">AnciennetÃ© totale d'emmÃ©nagement dans les rÃ©sidences principales en annÃ©es en 2018</t>
  </si>
  <si>
    <t xml:space="preserve">P18_ANEM_RP_PROP</t>
  </si>
  <si>
    <t xml:space="preserve">Anc tot EmmÃ©ngt RÃ©s princ occ par PropriÃ©taires (annÃ©es) en 2018 (princ)</t>
  </si>
  <si>
    <t xml:space="preserve">AnciennetÃ© totale d'emmÃ©nagement dans les rÃ©sidences principales occupÃ©es par des propriÃ©taires en annÃ©es en 2018</t>
  </si>
  <si>
    <t xml:space="preserve">P18_ANEM_RP_LOC</t>
  </si>
  <si>
    <t xml:space="preserve">Anc tot EmmÃ©ngt RÃ©s princ occ par Locataires (annÃ©es) en 2018 (princ)</t>
  </si>
  <si>
    <t xml:space="preserve">AnciennetÃ© totale d'emmÃ©nagement dans les rÃ©sidences principales occupÃ©es par des locataires en annÃ©es en 2018</t>
  </si>
  <si>
    <t xml:space="preserve">P18_ANEM_RP_LOCHLMV</t>
  </si>
  <si>
    <t xml:space="preserve">Anc tot EmmÃ©ngt RÃ©s princ HLM louÃ©es vides (annÃ©es) en 2018 (princ)</t>
  </si>
  <si>
    <t xml:space="preserve">AnciennetÃ© totale d'emmÃ©nagement dans les rÃ©sidences principales HLM louÃ©es vides en annÃ©es en 2018</t>
  </si>
  <si>
    <t xml:space="preserve">P18_ANEM_RP_GRAT</t>
  </si>
  <si>
    <t xml:space="preserve">Anc tot EmmÃ©ngt RÃ©s princ occ gratuit (annÃ©es) en 2018 (princ)</t>
  </si>
  <si>
    <t xml:space="preserve">AnciennetÃ© totale d'emmÃ©nagement dans les rÃ©sidences principales occupÃ©es gratuitement en annÃ©es en 2018</t>
  </si>
  <si>
    <t xml:space="preserve">P18_RP_SDB</t>
  </si>
  <si>
    <t xml:space="preserve">RÃ©s princ SDB baignoire douche en 2018 (princ)</t>
  </si>
  <si>
    <t xml:space="preserve">Nombre de rÃ©sidences principales avec salle de bain, baignoire ou douche en 2018</t>
  </si>
  <si>
    <t xml:space="preserve">P18_RP_CCCOLL</t>
  </si>
  <si>
    <t xml:space="preserve">RÃ©s princ Chauffage Central Collectif  en 2018 (princ)</t>
  </si>
  <si>
    <t xml:space="preserve">Nombre de rÃ©sidences principales avec chauffage central collectif en 2018</t>
  </si>
  <si>
    <t xml:space="preserve">P18_RP_CCIND</t>
  </si>
  <si>
    <t xml:space="preserve">RÃ©s princ Chauffage Central Individuel en 2018 (princ)</t>
  </si>
  <si>
    <t xml:space="preserve">Nombre de rÃ©sidences principales avec chauffage central individuel en 2018</t>
  </si>
  <si>
    <t xml:space="preserve">P18_RP_CINDELEC</t>
  </si>
  <si>
    <t xml:space="preserve">RÃ©s princ Chauffage Individuel Electrique en 2018 (princ)</t>
  </si>
  <si>
    <t xml:space="preserve">Nombre de rÃ©sidences principales avec chauffage individuel Ã©lectrique en 2018</t>
  </si>
  <si>
    <t xml:space="preserve">P18_RP_ELEC</t>
  </si>
  <si>
    <t xml:space="preserve">RÃ©s princ avec Ã©lectricitÃ© en 2018 (princ)</t>
  </si>
  <si>
    <t xml:space="preserve">Nombre de rÃ©sidences principales avec Ã©lectricitÃ© dans le logement en 2018</t>
  </si>
  <si>
    <t xml:space="preserve">P18_RP_EAUCH</t>
  </si>
  <si>
    <t xml:space="preserve">RÃ©s princ avec eau chaude en 2018 (princ)</t>
  </si>
  <si>
    <t xml:space="preserve">Nombre de rÃ©sidences principales avec eau chaude dans le logement en 2018</t>
  </si>
  <si>
    <t xml:space="preserve">P18_RP_BDWC</t>
  </si>
  <si>
    <t xml:space="preserve">RÃ©s princ avec Bain/Douche WC en 2018 (princ)</t>
  </si>
  <si>
    <t xml:space="preserve">Nombre de rÃ©sidences principales avec baignoire ou douche et WC Ã  l'intÃ©rieur du logement en 2018</t>
  </si>
  <si>
    <t xml:space="preserve">P18_RP_CHOS</t>
  </si>
  <si>
    <t xml:space="preserve">RÃ©s princ avec chauffe-eau solaire en 2018 (princ)</t>
  </si>
  <si>
    <t xml:space="preserve">Nombre de rÃ©sidences principales avec chauffe-eau solaire en 2018</t>
  </si>
  <si>
    <t xml:space="preserve">P18_RP_CLIM</t>
  </si>
  <si>
    <t xml:space="preserve">RÃ©s princ avec piÃ¨ce climatisÃ©e en 2018 (princ)</t>
  </si>
  <si>
    <t xml:space="preserve">Nombre de rÃ©sidences principales avec piÃ¨ce climatisÃ©e en 2018</t>
  </si>
  <si>
    <t xml:space="preserve">P18_RP_TTEGOU</t>
  </si>
  <si>
    <t xml:space="preserve">RÃ©s princ avec tout Ã  l'Ã©gout en 2018 (princ)</t>
  </si>
  <si>
    <t xml:space="preserve">Nombre de rÃ©sidences principales avec tout Ã  l'Ã©gout en 2018</t>
  </si>
  <si>
    <t xml:space="preserve">P18_RP_GARL</t>
  </si>
  <si>
    <t xml:space="preserve">MÃ©nages au moins un parking en 2018 (princ)</t>
  </si>
  <si>
    <t xml:space="preserve">Nombre de mÃ©nages disposant au moins d'un emplacement rÃ©servÃ© au stationnement en 2018</t>
  </si>
  <si>
    <t xml:space="preserve">P18_RP_VOIT1P</t>
  </si>
  <si>
    <t xml:space="preserve">MÃ©nages au moins une voiture en 2018 (princ)</t>
  </si>
  <si>
    <t xml:space="preserve">Nombre de mÃ©nages disposant au moins d'une voiture en 2018</t>
  </si>
  <si>
    <t xml:space="preserve">P18_RP_VOIT1</t>
  </si>
  <si>
    <t xml:space="preserve">MÃ©nages une voiture en 2018 (princ)</t>
  </si>
  <si>
    <t xml:space="preserve">Nombre de mÃ©nages disposant d'une voiture en 2018</t>
  </si>
  <si>
    <t xml:space="preserve">P18_RP_VOIT2P</t>
  </si>
  <si>
    <t xml:space="preserve">MÃ©nages deux voitures ou plus en 2018 (princ)</t>
  </si>
  <si>
    <t xml:space="preserve">Nombre de mÃ©nages disposant de deux voitures ou plus en 2018</t>
  </si>
  <si>
    <t xml:space="preserve">P18_RP_HABFOR</t>
  </si>
  <si>
    <t xml:space="preserve">Habitations de fortune en 2018 (princ)</t>
  </si>
  <si>
    <t xml:space="preserve">Nombre de rÃ©sidences principales habitations de fortune en 2018</t>
  </si>
  <si>
    <t xml:space="preserve">P18_RP_CASE</t>
  </si>
  <si>
    <t xml:space="preserve">Cases traditionnelles en 2018 (princ)</t>
  </si>
  <si>
    <t xml:space="preserve">Nombre de rÃ©sidences principales cases traditionnelles en 2018</t>
  </si>
  <si>
    <t xml:space="preserve">P18_RP_MIBOIS</t>
  </si>
  <si>
    <t xml:space="preserve">Maisons ou Immeubles en bois en 2018 (princ)</t>
  </si>
  <si>
    <t xml:space="preserve">Nombre de rÃ©sidences principales maisons ou immeubles en bois en 2018</t>
  </si>
  <si>
    <t xml:space="preserve">P18_RP_MIDUR</t>
  </si>
  <si>
    <t xml:space="preserve">Maisons ou Immeubles en dur en 2018 (princ)</t>
  </si>
  <si>
    <t xml:space="preserve">Nombre de rÃ©sidences principales maisons ou immeubles en dur en 2018</t>
  </si>
  <si>
    <t xml:space="preserve">Logements en 2013 (princ)</t>
  </si>
  <si>
    <t xml:space="preserve">RÃ©sidences principales en 2013 (princ)</t>
  </si>
  <si>
    <t xml:space="preserve">Nombre de rÃ©sidences principales en 2013</t>
  </si>
  <si>
    <t xml:space="preserve">RÃ©s secondaires et logts occasionnels en 2013 (princ)</t>
  </si>
  <si>
    <t xml:space="preserve">Nombre de rÃ©sidences secondaires et logements occasionnels en 2013</t>
  </si>
  <si>
    <t xml:space="preserve">Logements vacants en 2013 (princ)</t>
  </si>
  <si>
    <t xml:space="preserve">Maisons en 2013 (princ)</t>
  </si>
  <si>
    <t xml:space="preserve">Appartements en 2013 (princ)</t>
  </si>
  <si>
    <t xml:space="preserve">P13_RP_1P</t>
  </si>
  <si>
    <t xml:space="preserve">RÃ©s princ 1 piÃ¨ce en 2013 (princ)</t>
  </si>
  <si>
    <t xml:space="preserve">Nombre de rÃ©sidences principales d'1 piÃ¨ce en 2013</t>
  </si>
  <si>
    <t xml:space="preserve">P13_RP_2P</t>
  </si>
  <si>
    <t xml:space="preserve">RÃ©s princ 2 piÃ¨ces en 2013 (princ)</t>
  </si>
  <si>
    <t xml:space="preserve">Nombre de rÃ©sidences principales de 2 piÃ¨ces en 2013</t>
  </si>
  <si>
    <t xml:space="preserve">P13_RP_3P</t>
  </si>
  <si>
    <t xml:space="preserve">RÃ©s princ 3 piÃ¨ces en 2013 (princ)</t>
  </si>
  <si>
    <t xml:space="preserve">Nombre de rÃ©sidences principales de 3 piÃ¨ces en 2013</t>
  </si>
  <si>
    <t xml:space="preserve">P13_RP_4P</t>
  </si>
  <si>
    <t xml:space="preserve">RÃ©s princ 4 piÃ¨ces en 2013 (princ)</t>
  </si>
  <si>
    <t xml:space="preserve">Nombre de rÃ©sidences principales de 4 piÃ¨ces en 2013</t>
  </si>
  <si>
    <t xml:space="preserve">P13_RP_5PP</t>
  </si>
  <si>
    <t xml:space="preserve">RÃ©s princ 5 piÃ¨ces ou plus en 2013 (princ)</t>
  </si>
  <si>
    <t xml:space="preserve">Nombre de rÃ©sidences principales de 5 piÃ¨ces ou plus en 2013</t>
  </si>
  <si>
    <t xml:space="preserve">P13_NBPI_RP</t>
  </si>
  <si>
    <t xml:space="preserve">PiÃ¨ces rÃ©s princ en 2013 (princ)</t>
  </si>
  <si>
    <t xml:space="preserve">Nombre de piÃ¨ces des rÃ©sidences principales en 2013</t>
  </si>
  <si>
    <t xml:space="preserve">P13_RPMAISON</t>
  </si>
  <si>
    <t xml:space="preserve">RÃ©s princ type maison en 2013 (princ)</t>
  </si>
  <si>
    <t xml:space="preserve">Nombre de rÃ©sidences principales de type maison en 2013</t>
  </si>
  <si>
    <t xml:space="preserve">P13_NBPI_RPMAISON</t>
  </si>
  <si>
    <t xml:space="preserve">PiÃ¨ces rÃ©s princ type maison en 2013 (princ)</t>
  </si>
  <si>
    <t xml:space="preserve">Nombre de piÃ¨ces des rÃ©sidences principales de type maison en 2013</t>
  </si>
  <si>
    <t xml:space="preserve">P13_RPAPPART</t>
  </si>
  <si>
    <t xml:space="preserve">RÃ©s princ type appartement en 2013 (princ)</t>
  </si>
  <si>
    <t xml:space="preserve">Nombre de rÃ©sidences principales de type appartement en 2013</t>
  </si>
  <si>
    <t xml:space="preserve">P13_NBPI_RPAPPART</t>
  </si>
  <si>
    <t xml:space="preserve">PiÃ¨ces rÃ©s princ type appartement en 2013 (princ)</t>
  </si>
  <si>
    <t xml:space="preserve">Nombre de piÃ¨ces des rÃ©sidences principales de type appartement en 2013</t>
  </si>
  <si>
    <t xml:space="preserve">P13_RP_ACHTOT</t>
  </si>
  <si>
    <t xml:space="preserve">RÃ©s princ avt 2011 en 2013 (princ)</t>
  </si>
  <si>
    <t xml:space="preserve">Nombre de rÃ©sidences principales construites avant 2011 en 2013</t>
  </si>
  <si>
    <t xml:space="preserve">P13_RP_ACH19</t>
  </si>
  <si>
    <t xml:space="preserve">RÃ©s princ avt 1919 en 2013 (princ)</t>
  </si>
  <si>
    <t xml:space="preserve">Nombre de rÃ©sidences principales construites avant 1919 en 2013</t>
  </si>
  <si>
    <t xml:space="preserve">P13_RP_ACH45</t>
  </si>
  <si>
    <t xml:space="preserve">RÃ©s princ 1919 Ã  1945 en 2013 (princ)</t>
  </si>
  <si>
    <t xml:space="preserve">Nombre de rÃ©sidences principales construites de 1919 Ã  1945 en 2013</t>
  </si>
  <si>
    <t xml:space="preserve">P13_RP_ACH70</t>
  </si>
  <si>
    <t xml:space="preserve">RÃ©s princ 1946 Ã  1970 en 2013 (princ)</t>
  </si>
  <si>
    <t xml:space="preserve">Nombre de rÃ©sidences principales construites de 1946 Ã  1970 en 2013</t>
  </si>
  <si>
    <t xml:space="preserve">P13_RP_ACH90</t>
  </si>
  <si>
    <t xml:space="preserve">RÃ©s princ 1971 Ã  1990 en 2013 (princ)</t>
  </si>
  <si>
    <t xml:space="preserve">Nombre de rÃ©sidences principales construites de 1971 Ã  1990 en 2013</t>
  </si>
  <si>
    <t xml:space="preserve">P13_RP_ACH05</t>
  </si>
  <si>
    <t xml:space="preserve">RÃ©s princ 1991 Ã  2005 en 2013 (princ)</t>
  </si>
  <si>
    <t xml:space="preserve">Nombre de rÃ©sidences principales construites de 1991 Ã  2005 en 2013</t>
  </si>
  <si>
    <t xml:space="preserve">P13_RP_ACH10</t>
  </si>
  <si>
    <t xml:space="preserve">RÃ©s princ 2006 Ã  2010 en 2013 (princ)</t>
  </si>
  <si>
    <t xml:space="preserve">Nombre de rÃ©sidences principales construites de 2006 Ã  2010 en 2013</t>
  </si>
  <si>
    <t xml:space="preserve">P13_RPMAISON_ACH19</t>
  </si>
  <si>
    <t xml:space="preserve">RÃ©s princ Type maison avt 1919 en 2013 (princ)</t>
  </si>
  <si>
    <t xml:space="preserve">Nombre de rÃ©sidences principales de type maison construites avant 1919 en 2013</t>
  </si>
  <si>
    <t xml:space="preserve">P13_RPMAISON_ACH45</t>
  </si>
  <si>
    <t xml:space="preserve">RÃ©s princ Type maison 1919 Ã  1945 en 2013 (princ)</t>
  </si>
  <si>
    <t xml:space="preserve">Nombre de rÃ©sidences principales de type maison construites de 1919 Ã  1945 en 2013</t>
  </si>
  <si>
    <t xml:space="preserve">P13_RPMAISON_ACH70</t>
  </si>
  <si>
    <t xml:space="preserve">RÃ©s princ Type maison 1946 Ã  1970 en 2013 (princ)</t>
  </si>
  <si>
    <t xml:space="preserve">Nombre de rÃ©sidences principales de type maison construites de 1946 Ã  1970 en 2013</t>
  </si>
  <si>
    <t xml:space="preserve">P13_RPMAISON_ACH90</t>
  </si>
  <si>
    <t xml:space="preserve">RÃ©s princ Type maison 1971 Ã  1990 en 2013 (princ)</t>
  </si>
  <si>
    <t xml:space="preserve">Nombre de rÃ©sidences principales de type maison construites de 1971 Ã  1990 en 2013</t>
  </si>
  <si>
    <t xml:space="preserve">P13_RPMAISON_ACH05</t>
  </si>
  <si>
    <t xml:space="preserve">RÃ©s princ Type maison 1991 Ã  2005 en 2013 (princ)</t>
  </si>
  <si>
    <t xml:space="preserve">Nombre de rÃ©sidences principales de type maison construites de 1991 Ã  2005 en 2013</t>
  </si>
  <si>
    <t xml:space="preserve">P13_RPMAISON_ACH10</t>
  </si>
  <si>
    <t xml:space="preserve">RÃ©s princ Type maison 2006 Ã  2010 en 2013 (princ)</t>
  </si>
  <si>
    <t xml:space="preserve">Nombre de rÃ©sidences principales de type maison construites de 2006 Ã  2010 en 2013</t>
  </si>
  <si>
    <t xml:space="preserve">P13_RPAPPART_ACH19</t>
  </si>
  <si>
    <t xml:space="preserve">RÃ©s princ Type appart avt 1919 en 2013 (princ)</t>
  </si>
  <si>
    <t xml:space="preserve">Nombre de rÃ©sidences principales de type appartement construites avant 1919 en 2013</t>
  </si>
  <si>
    <t xml:space="preserve">P13_RPAPPART_ACH45</t>
  </si>
  <si>
    <t xml:space="preserve">RÃ©s princ Type appart 1919 Ã  1945 en 2013 (princ)</t>
  </si>
  <si>
    <t xml:space="preserve">Nombre de rÃ©sidences principales de type appartement construites de 1919 Ã  1945 en 2013</t>
  </si>
  <si>
    <t xml:space="preserve">P13_RPAPPART_ACH70</t>
  </si>
  <si>
    <t xml:space="preserve">RÃ©s princ Type appart 1946 Ã  1970 en 2013 (princ)</t>
  </si>
  <si>
    <t xml:space="preserve">Nombre de rÃ©sidences principales de type appartement construites de 1946 Ã  1970 en 2013</t>
  </si>
  <si>
    <t xml:space="preserve">P13_RPAPPART_ACH90</t>
  </si>
  <si>
    <t xml:space="preserve">RÃ©s princ Type appart 1971 Ã  1990 en 2013 (princ)</t>
  </si>
  <si>
    <t xml:space="preserve">Nombre de rÃ©sidences principales de type appartement construites de 1971 Ã  1990 en 2013</t>
  </si>
  <si>
    <t xml:space="preserve">P13_RPAPPART_ACH05</t>
  </si>
  <si>
    <t xml:space="preserve">RÃ©s princ Type appart 1991 Ã  2005 en 2013 (princ)</t>
  </si>
  <si>
    <t xml:space="preserve">Nombre de rÃ©sidences principales de type appartement construites de 1991 Ã  2005 en 2013</t>
  </si>
  <si>
    <t xml:space="preserve">P13_RPAPPART_ACH10</t>
  </si>
  <si>
    <t xml:space="preserve">RÃ©s princ Type appart 2006 Ã  2010 en 2013 (princ)</t>
  </si>
  <si>
    <t xml:space="preserve">Nombre de rÃ©sidences principales de type appartement construites de 2006 Ã  2010 en 2013</t>
  </si>
  <si>
    <t xml:space="preserve">P13_MEN</t>
  </si>
  <si>
    <t xml:space="preserve">MÃ©nages en 2013 (princ)</t>
  </si>
  <si>
    <t xml:space="preserve">P13_MEN_ANEM0002</t>
  </si>
  <si>
    <t xml:space="preserve">MÃ©nages emmÃ©nagÃ©s moins 2 ans en 2013 (princ)</t>
  </si>
  <si>
    <t xml:space="preserve">Nombre de mÃ©nages ayant emmÃ©nagÃ© depuis moins de 2 ans en 2013</t>
  </si>
  <si>
    <t xml:space="preserve">P13_MEN_ANEM0204</t>
  </si>
  <si>
    <t xml:space="preserve">MÃ©nages emmÃ©nagÃ©s entre 2-4 ans en 2013 (princ)</t>
  </si>
  <si>
    <t xml:space="preserve">Nombre de mÃ©nages ayant emmÃ©nagÃ© entre 2 et 4 ans en 2013</t>
  </si>
  <si>
    <t xml:space="preserve">P13_MEN_ANEM0509</t>
  </si>
  <si>
    <t xml:space="preserve">MÃ©nages emmÃ©nagÃ©s entre 5-9 ans en 2013 (princ)</t>
  </si>
  <si>
    <t xml:space="preserve">Nombre de mÃ©nages ayant emmÃ©nagÃ© entre 5 et 9 ans en 2013</t>
  </si>
  <si>
    <t xml:space="preserve">P13_MEN_ANEM10P</t>
  </si>
  <si>
    <t xml:space="preserve">MÃ©nages emmÃ©nagÃ©s depuis 10 ans ou plus en 2013 (princ)</t>
  </si>
  <si>
    <t xml:space="preserve">Nombre de mÃ©nages ayant emmÃ©nagÃ© depuis 10 ans ou plus en 2013</t>
  </si>
  <si>
    <t xml:space="preserve">P13_MEN_ANEM1019</t>
  </si>
  <si>
    <t xml:space="preserve">MÃ©nages emmÃ©nagÃ©s entre 10-19 ans en 2013 (princ)</t>
  </si>
  <si>
    <t xml:space="preserve">Nombre de mÃ©nages ayant emmÃ©nagÃ© entre 10 et 19 ans en 2013</t>
  </si>
  <si>
    <t xml:space="preserve">P13_MEN_ANEM2029</t>
  </si>
  <si>
    <t xml:space="preserve">MÃ©nages emmÃ©nagÃ©s entre 20-29 ans en 2013 (princ)</t>
  </si>
  <si>
    <t xml:space="preserve">Nombre de mÃ©nages ayant emmÃ©nagÃ© entre 20 et 29 ans en 2013</t>
  </si>
  <si>
    <t xml:space="preserve">P13_MEN_ANEM30P</t>
  </si>
  <si>
    <t xml:space="preserve">MÃ©nages emmÃ©nagÃ©s depuis 30 ans ou plus en 2013 (princ)</t>
  </si>
  <si>
    <t xml:space="preserve">Nombre de mÃ©nages ayant emmÃ©nagÃ© depuis 30 ans ou plus en 2013</t>
  </si>
  <si>
    <t xml:space="preserve">P13_PMEN</t>
  </si>
  <si>
    <t xml:space="preserve">Pop mÃ©nages en 2013 (princ)</t>
  </si>
  <si>
    <t xml:space="preserve">Population des mÃ©nages en 2013</t>
  </si>
  <si>
    <t xml:space="preserve">P13_PMEN_ANEM0002</t>
  </si>
  <si>
    <t xml:space="preserve">Pop mÃ©n emmÃ©nagÃ©s moins 2 ans en 2013 (princ)</t>
  </si>
  <si>
    <t xml:space="preserve">Population des mÃ©nages ayant emmÃ©nagÃ© depuis moins de 2 ans en 2013</t>
  </si>
  <si>
    <t xml:space="preserve">P13_PMEN_ANEM0204</t>
  </si>
  <si>
    <t xml:space="preserve">Pop mÃ©n emmÃ©nagÃ©s entre 2-4 ans en 2013 (princ)</t>
  </si>
  <si>
    <t xml:space="preserve">Population des mÃ©nages ayant emmÃ©nagÃ© entre 2 et 4 ans en 2013</t>
  </si>
  <si>
    <t xml:space="preserve">P13_PMEN_ANEM0509</t>
  </si>
  <si>
    <t xml:space="preserve">Pop mÃ©n emmÃ©nagÃ©s entre 5-9 ans en 2013 (princ)</t>
  </si>
  <si>
    <t xml:space="preserve">Population des mÃ©nages ayant emmÃ©nagÃ© entre 5 et 9 ans en 2013</t>
  </si>
  <si>
    <t xml:space="preserve">P13_PMEN_ANEM10P</t>
  </si>
  <si>
    <t xml:space="preserve">Pop mÃ©n emmÃ©nagÃ©s depuis 10 ans ou plus en 2013 (princ)</t>
  </si>
  <si>
    <t xml:space="preserve">Population des mÃ©nages ayant emmÃ©nagÃ© depuis 10 ans ou plus en 2013</t>
  </si>
  <si>
    <t xml:space="preserve">P13_NBPI_RP_ANEM0002</t>
  </si>
  <si>
    <t xml:space="preserve">PiÃ¨ces RÃ©s princ MÃ©n. emmÃ©nagÃ©s moins 2 ans en 2013 (princ)</t>
  </si>
  <si>
    <t xml:space="preserve">Nombre de piÃ¨ces des rÃ©sidences principales dans lesquelles le mÃ©nage a emmÃ©nagÃ© depuis moins de 2 ans en 2013</t>
  </si>
  <si>
    <t xml:space="preserve">P13_NBPI_RP_ANEM0204</t>
  </si>
  <si>
    <t xml:space="preserve">PiÃ¨ces RÃ©s princ MÃ©n. emmÃ©nagÃ©s entre 2-4 ans en 2013 (princ)</t>
  </si>
  <si>
    <t xml:space="preserve">Nombre de piÃ¨ces des rÃ©sidences principales dans lesquelles le mÃ©nage a emmÃ©nagÃ© entre 2 et 4 ans en 2013</t>
  </si>
  <si>
    <t xml:space="preserve">P13_NBPI_RP_ANEM0509</t>
  </si>
  <si>
    <t xml:space="preserve">PiÃ¨ces RÃ©s princ MÃ©n. emmÃ©nagÃ©s entre 5-9 ans en 2013 (princ)</t>
  </si>
  <si>
    <t xml:space="preserve">Nombre de piÃ¨ces des rÃ©sidences principales dans lesquelles le mÃ©nage a emmÃ©nagÃ© entre 5 et 9 ans en 2013</t>
  </si>
  <si>
    <t xml:space="preserve">P13_NBPI_RP_ANEM10P</t>
  </si>
  <si>
    <t xml:space="preserve">PiÃ¨ces RÃ©s princ MÃ©n. emmÃ©nagÃ©s depuis 10 ans ou plus en 2013 (princ)</t>
  </si>
  <si>
    <t xml:space="preserve">Nombre de piÃ¨ces des rÃ©sidences principales dans lesquelles le mÃ©nage a emmÃ©nagÃ© depuis 10 ans ou plus en 2013</t>
  </si>
  <si>
    <t xml:space="preserve">RÃ©s princ occupÃ©es PropriÃ©taires en 2013 (princ)</t>
  </si>
  <si>
    <t xml:space="preserve">Nombre de rÃ©sidences principales occupÃ©es par propriÃ©taires en 2013</t>
  </si>
  <si>
    <t xml:space="preserve">RÃ©s princ occupÃ©es Locataires en 2013 (princ)</t>
  </si>
  <si>
    <t xml:space="preserve">Nombre de rÃ©sidences principales occupÃ©es par locataires en 2013</t>
  </si>
  <si>
    <t xml:space="preserve">RÃ©s princ HLM louÃ©e vide en 2013 (princ)</t>
  </si>
  <si>
    <t xml:space="preserve">Nombre de rÃ©sidences principales HLM louÃ© vide en 2013</t>
  </si>
  <si>
    <t xml:space="preserve">P13_RP_GRAT</t>
  </si>
  <si>
    <t xml:space="preserve">RÃ©s princ logÃ© gratuit en 2013 (princ)</t>
  </si>
  <si>
    <t xml:space="preserve">Nombre de rÃ©sidences principales occupÃ©es gratuitement en 2013</t>
  </si>
  <si>
    <t xml:space="preserve">P13_NPER_RP</t>
  </si>
  <si>
    <t xml:space="preserve">Personnes RÃ©s princ en 2013 (princ)</t>
  </si>
  <si>
    <t xml:space="preserve">Nombre de personnes des rÃ©sidences principales en 2013</t>
  </si>
  <si>
    <t xml:space="preserve">P13_NPER_RP_PROP</t>
  </si>
  <si>
    <t xml:space="preserve">Pers RÃ©s princ occupÃ©es PropriÃ©taires en 2013 (princ)</t>
  </si>
  <si>
    <t xml:space="preserve">Nombre de personnes des rÃ©sidences principales occupÃ©es par des propriÃ©taires en 2013</t>
  </si>
  <si>
    <t xml:space="preserve">P13_NPER_RP_LOC</t>
  </si>
  <si>
    <t xml:space="preserve">Pers RÃ©s princ occupÃ©es Locataires en 2013 (princ)</t>
  </si>
  <si>
    <t xml:space="preserve">Nombre de personnes des rÃ©sidences principales occupÃ©es par des locataires en 2013</t>
  </si>
  <si>
    <t xml:space="preserve">P13_NPER_RP_LOCHLMV</t>
  </si>
  <si>
    <t xml:space="preserve">Pers RÃ©s princ HLM louÃ©es vides en 2013 (princ)</t>
  </si>
  <si>
    <t xml:space="preserve">Nombre de personnes des rÃ©sidences principales HLM louÃ©es vides en 2013</t>
  </si>
  <si>
    <t xml:space="preserve">P13_NPER_RP_GRAT</t>
  </si>
  <si>
    <t xml:space="preserve">Pers RÃ©s princ occupÃ©es gratuit en 2013 (princ)</t>
  </si>
  <si>
    <t xml:space="preserve">Nombre de personnes des rÃ©sidences principales occupÃ©es gratuitement en 2013</t>
  </si>
  <si>
    <t xml:space="preserve">P13_ANEM_RP</t>
  </si>
  <si>
    <t xml:space="preserve">Anc tot EmmÃ©ngt RÃ©s princ (annÃ©es) en 2013 (princ)</t>
  </si>
  <si>
    <t xml:space="preserve">AnciennetÃ© totale d'emmÃ©nagement dans les rÃ©sidences principales en annÃ©es en 2013</t>
  </si>
  <si>
    <t xml:space="preserve">P13_ANEM_RP_PROP</t>
  </si>
  <si>
    <t xml:space="preserve">Anc tot EmmÃ©ngt RÃ©s princ occ par PropriÃ©taires (annÃ©es) en 2013 (princ)</t>
  </si>
  <si>
    <t xml:space="preserve">AnciennetÃ© totale d'emmÃ©nagement dans les rÃ©sidences principales occupÃ©es par des propriÃ©taires en annÃ©es en 2013</t>
  </si>
  <si>
    <t xml:space="preserve">P13_ANEM_RP_LOC</t>
  </si>
  <si>
    <t xml:space="preserve">Anc tot EmmÃ©ngt RÃ©s princ occ par Locataires (annÃ©es) en 2013 (princ)</t>
  </si>
  <si>
    <t xml:space="preserve">AnciennetÃ© totale d'emmÃ©nagement dans les rÃ©sidences principales occupÃ©es par des locataires en annÃ©es en 2013</t>
  </si>
  <si>
    <t xml:space="preserve">P13_ANEM_RP_LOCHLMV</t>
  </si>
  <si>
    <t xml:space="preserve">Anc tot EmmÃ©ngt RÃ©s princ HLM louÃ©es vides (annÃ©es) en 2013 (princ)</t>
  </si>
  <si>
    <t xml:space="preserve">AnciennetÃ© totale d'emmÃ©nagement dans les rÃ©sidences principales HLM louÃ©es vides en annÃ©es en 2013</t>
  </si>
  <si>
    <t xml:space="preserve">P13_ANEM_RP_GRAT</t>
  </si>
  <si>
    <t xml:space="preserve">Anc tot EmmÃ©ngt RÃ©s princ occ gratuit (annÃ©es) en 2013 (princ)</t>
  </si>
  <si>
    <t xml:space="preserve">AnciennetÃ© totale d'emmÃ©nagement dans les rÃ©sidences principales occupÃ©es gratuitement en annÃ©es en 2013</t>
  </si>
  <si>
    <t xml:space="preserve">P13_RP_SDB</t>
  </si>
  <si>
    <t xml:space="preserve">RÃ©s princ SDB baignoire douche en 2013 (princ)</t>
  </si>
  <si>
    <t xml:space="preserve">Nombre de rÃ©sidences principales avec salle de bain, baignoire ou douche en 2013</t>
  </si>
  <si>
    <t xml:space="preserve">P13_RP_CCCOLL</t>
  </si>
  <si>
    <t xml:space="preserve">RÃ©s princ Chauffage Central Collectif  en 2013 (princ)</t>
  </si>
  <si>
    <t xml:space="preserve">Nombre de rÃ©sidences principales avec chauffage central collectif en 2013</t>
  </si>
  <si>
    <t xml:space="preserve">P13_RP_CCIND</t>
  </si>
  <si>
    <t xml:space="preserve">RÃ©s princ Chauffage Central Individuel en 2013 (princ)</t>
  </si>
  <si>
    <t xml:space="preserve">Nombre de rÃ©sidences principales avec chauffage central individuel en 2013</t>
  </si>
  <si>
    <t xml:space="preserve">P13_RP_CINDELEC</t>
  </si>
  <si>
    <t xml:space="preserve">RÃ©s princ Chauffage Individuel Electrique en 2013 (princ)</t>
  </si>
  <si>
    <t xml:space="preserve">Nombre de rÃ©sidences principales avec chauffage individuel Ã©lectrique en 2013</t>
  </si>
  <si>
    <t xml:space="preserve">P13_RP_ELEC</t>
  </si>
  <si>
    <t xml:space="preserve">RÃ©s princ avec Ã©lectricitÃ© en 2013 (princ)</t>
  </si>
  <si>
    <t xml:space="preserve">Nombre de rÃ©sidences principales avec Ã©lectricitÃ© dans le logement en 2013</t>
  </si>
  <si>
    <t xml:space="preserve">P13_RP_EAUCH</t>
  </si>
  <si>
    <t xml:space="preserve">RÃ©s princ avec eau chaude en 2013 (princ)</t>
  </si>
  <si>
    <t xml:space="preserve">Nombre de rÃ©sidences principales avec eau chaude dans le logement en 2013</t>
  </si>
  <si>
    <t xml:space="preserve">P13_RP_BDWC</t>
  </si>
  <si>
    <t xml:space="preserve">RÃ©s princ avec Bain/Douche WC en 2013 (princ)</t>
  </si>
  <si>
    <t xml:space="preserve">Nombre de rÃ©sidences principales avec baignoire ou douche et WC Ã  l'intÃ©rieur du logement en 2013</t>
  </si>
  <si>
    <t xml:space="preserve">P13_RP_CHOS</t>
  </si>
  <si>
    <t xml:space="preserve">RÃ©s princ avec chauffe-eau solaire en 2013 (princ)</t>
  </si>
  <si>
    <t xml:space="preserve">Nombre de rÃ©sidences principales avec chauffe-eau solaire en 2013</t>
  </si>
  <si>
    <t xml:space="preserve">P13_RP_CLIM</t>
  </si>
  <si>
    <t xml:space="preserve">RÃ©s princ avec piÃ¨ce climatisÃ©e en 2013 (princ)</t>
  </si>
  <si>
    <t xml:space="preserve">Nombre de rÃ©sidences principales avec piÃ¨ce climatisÃ©e en 2013</t>
  </si>
  <si>
    <t xml:space="preserve">P13_RP_TTEGOU</t>
  </si>
  <si>
    <t xml:space="preserve">RÃ©s princ avec tout Ã  l'Ã©gout en 2013 (princ)</t>
  </si>
  <si>
    <t xml:space="preserve">Nombre de rÃ©sidences principales avec tout Ã  l'Ã©gout en 2013</t>
  </si>
  <si>
    <t xml:space="preserve">P13_RP_GARL</t>
  </si>
  <si>
    <t xml:space="preserve">MÃ©nages au moins un parking en 2013 (princ)</t>
  </si>
  <si>
    <t xml:space="preserve">Nombre de mÃ©nages disposant au moins d'un emplacement rÃ©servÃ© au stationnement en 2013</t>
  </si>
  <si>
    <t xml:space="preserve">P13_RP_VOIT1P</t>
  </si>
  <si>
    <t xml:space="preserve">MÃ©nages au moins une voiture en 2013 (princ)</t>
  </si>
  <si>
    <t xml:space="preserve">Nombre de mÃ©nages disposant au moins d'une voiture en 2013</t>
  </si>
  <si>
    <t xml:space="preserve">P13_RP_VOIT1</t>
  </si>
  <si>
    <t xml:space="preserve">MÃ©nages une voiture en 2013 (princ)</t>
  </si>
  <si>
    <t xml:space="preserve">Nombre de mÃ©nages disposant d'une voiture en 2013</t>
  </si>
  <si>
    <t xml:space="preserve">P13_RP_VOIT2P</t>
  </si>
  <si>
    <t xml:space="preserve">MÃ©nages deux voitures ou plus en 2013 (princ)</t>
  </si>
  <si>
    <t xml:space="preserve">Nombre de mÃ©nages disposant de deux voitures ou plus en 2013</t>
  </si>
  <si>
    <t xml:space="preserve">P13_RP_HABFOR</t>
  </si>
  <si>
    <t xml:space="preserve">Habitations de fortune en 2013 (princ)</t>
  </si>
  <si>
    <t xml:space="preserve">Nombre de rÃ©sidences principales habitations de fortune en 2013</t>
  </si>
  <si>
    <t xml:space="preserve">P13_RP_CASE</t>
  </si>
  <si>
    <t xml:space="preserve">Cases traditionnelles en 2013 (princ)</t>
  </si>
  <si>
    <t xml:space="preserve">Nombre de rÃ©sidences principales cases traditionnelles en 2013</t>
  </si>
  <si>
    <t xml:space="preserve">P13_RP_MIBOIS</t>
  </si>
  <si>
    <t xml:space="preserve">Maisons ou Immeubles en bois en 2013 (princ)</t>
  </si>
  <si>
    <t xml:space="preserve">Nombre de rÃ©sidences principales maisons ou immeubles en bois en 2013</t>
  </si>
  <si>
    <t xml:space="preserve">P13_RP_MIDUR</t>
  </si>
  <si>
    <t xml:space="preserve">Maisons ou Immeubles en dur en 2013 (princ)</t>
  </si>
  <si>
    <t xml:space="preserve">Nombre de rÃ©sidences principales maisons ou immeubles en dur en 2013</t>
  </si>
  <si>
    <t xml:space="preserve">Logements en 2008 (princ)</t>
  </si>
  <si>
    <t xml:space="preserve">RÃ©sidences principales en 2008 (princ)</t>
  </si>
  <si>
    <t xml:space="preserve">Nombre de rÃ©sidences principales en 2008</t>
  </si>
  <si>
    <t xml:space="preserve">RÃ©s secondaires et logts occasionnels en 2008 (princ)</t>
  </si>
  <si>
    <t xml:space="preserve">Nombre de rÃ©sidences secondaires et logements occasionnels en 2008</t>
  </si>
  <si>
    <t xml:space="preserve">Logements vacants en 2008 (princ)</t>
  </si>
  <si>
    <t xml:space="preserve">Maisons en 2008 (princ)</t>
  </si>
  <si>
    <t xml:space="preserve">Appartements en 2008 (princ)</t>
  </si>
  <si>
    <t xml:space="preserve">P08_RP_1P</t>
  </si>
  <si>
    <t xml:space="preserve">RÃ©s princ 1 piÃ¨ce en 2008 (princ)</t>
  </si>
  <si>
    <t xml:space="preserve">Nombre de rÃ©sidences principales d'1 piÃ¨ce en 2008</t>
  </si>
  <si>
    <t xml:space="preserve">P08_RP_2P</t>
  </si>
  <si>
    <t xml:space="preserve">RÃ©s princ 2 piÃ¨ces en 2008 (princ)</t>
  </si>
  <si>
    <t xml:space="preserve">Nombre de rÃ©sidences principales de 2 piÃ¨ces en 2008</t>
  </si>
  <si>
    <t xml:space="preserve">P08_RP_3P</t>
  </si>
  <si>
    <t xml:space="preserve">RÃ©s princ 3 piÃ¨ces en 2008 (princ)</t>
  </si>
  <si>
    <t xml:space="preserve">Nombre de rÃ©sidences principales de 3 piÃ¨ces en 2008</t>
  </si>
  <si>
    <t xml:space="preserve">P08_RP_4P</t>
  </si>
  <si>
    <t xml:space="preserve">RÃ©s princ 4 piÃ¨ces en 2008 (princ)</t>
  </si>
  <si>
    <t xml:space="preserve">Nombre de rÃ©sidences principales de 4 piÃ¨ces en 2008</t>
  </si>
  <si>
    <t xml:space="preserve">P08_RP_5PP</t>
  </si>
  <si>
    <t xml:space="preserve">RÃ©s princ 5 piÃ¨ces ou plus en 2008 (princ)</t>
  </si>
  <si>
    <t xml:space="preserve">Nombre de rÃ©sidences principales de 5 piÃ¨ces ou plus en 2008</t>
  </si>
  <si>
    <t xml:space="preserve">P08_NBPI_RP</t>
  </si>
  <si>
    <t xml:space="preserve">PiÃ¨ces rÃ©s princ en 2008 (princ)</t>
  </si>
  <si>
    <t xml:space="preserve">Nombre de piÃ¨ces des rÃ©sidences principales en 2008</t>
  </si>
  <si>
    <t xml:space="preserve">P08_RPMAISON</t>
  </si>
  <si>
    <t xml:space="preserve">RÃ©s princ type maison en 2008 (princ)</t>
  </si>
  <si>
    <t xml:space="preserve">Nombre de rÃ©sidences principales de type maison en 2008</t>
  </si>
  <si>
    <t xml:space="preserve">P08_NBPI_RPMAISON</t>
  </si>
  <si>
    <t xml:space="preserve">PiÃ¨ces rÃ©s princ type maison en 2008 (princ)</t>
  </si>
  <si>
    <t xml:space="preserve">Nombre de piÃ¨ces des rÃ©sidences principales de type maison en 2008</t>
  </si>
  <si>
    <t xml:space="preserve">P08_RPAPPART</t>
  </si>
  <si>
    <t xml:space="preserve">RÃ©s princ type appartement en 2008 (princ)</t>
  </si>
  <si>
    <t xml:space="preserve">Nombre de rÃ©sidences principales de type appartement en 2008</t>
  </si>
  <si>
    <t xml:space="preserve">P08_NBPI_RPAPPART</t>
  </si>
  <si>
    <t xml:space="preserve">PiÃ¨ces rÃ©s princ type appartement en 2008 (princ)</t>
  </si>
  <si>
    <t xml:space="preserve">Nombre de piÃ¨ces des rÃ©sidences principales de type appartement en 2008</t>
  </si>
  <si>
    <t xml:space="preserve">P08_RP_ACHTT</t>
  </si>
  <si>
    <t xml:space="preserve">RÃ©s princ avt 2006 en 2008 (princ)</t>
  </si>
  <si>
    <t xml:space="preserve">Nombre de rÃ©sidences principales construites avant 2005 en 2008</t>
  </si>
  <si>
    <t xml:space="preserve">P08_RP_ACHT1</t>
  </si>
  <si>
    <t xml:space="preserve">RÃ©s princ avt 1949 en 2008 (princ)</t>
  </si>
  <si>
    <t xml:space="preserve">Nombre de rÃ©sidences principales construites avant 1949 en 2008</t>
  </si>
  <si>
    <t xml:space="preserve">P08_RP_ACHT2</t>
  </si>
  <si>
    <t xml:space="preserve">RÃ©s princ 1949 Ã  1974 en 2008 (princ)</t>
  </si>
  <si>
    <t xml:space="preserve">Nombre de rÃ©sidences principales construites de 1949 Ã  1974 en 2008</t>
  </si>
  <si>
    <t xml:space="preserve">P08_RP_ACHT3</t>
  </si>
  <si>
    <t xml:space="preserve">RÃ©s princ 1975 Ã  1989 en 2008 (princ)</t>
  </si>
  <si>
    <t xml:space="preserve">Nombre de rÃ©sidences principales construites de 1975 Ã  1989 en 2008</t>
  </si>
  <si>
    <t xml:space="preserve">P08_RP_ACHT4</t>
  </si>
  <si>
    <t xml:space="preserve">RÃ©s princ 1990 Ã  2005 en 2008 (princ)</t>
  </si>
  <si>
    <t xml:space="preserve">Nombre de rÃ©sidences principales construites de1990 Ã  2005 en 2008</t>
  </si>
  <si>
    <t xml:space="preserve">P08_RPMAISON_ACHT1</t>
  </si>
  <si>
    <t xml:space="preserve">RÃ©s princ Type maison avt 1949 en 2008 (princ)</t>
  </si>
  <si>
    <t xml:space="preserve">Nombre de rÃ©sidences principales de type maison construites avant 1949 en 2008</t>
  </si>
  <si>
    <t xml:space="preserve">P08_RPMAISON_ACHT2</t>
  </si>
  <si>
    <t xml:space="preserve">RÃ©s princ Type maison 1949 Ã  1974 en 2008 (princ)</t>
  </si>
  <si>
    <t xml:space="preserve">Nombre de rÃ©sidences principales de type maison construites de 1949 Ã  1974 en 2008</t>
  </si>
  <si>
    <t xml:space="preserve">P08_RPMAISON_ACHT3</t>
  </si>
  <si>
    <t xml:space="preserve">RÃ©s princ Type maison 1975 Ã  1989 en 2008 (princ)</t>
  </si>
  <si>
    <t xml:space="preserve">Nombre de rÃ©sidences principales de type maison construites de 1975 Ã  1989 en 2008</t>
  </si>
  <si>
    <t xml:space="preserve">P08_RPMAISON_ACHT4</t>
  </si>
  <si>
    <t xml:space="preserve">RÃ©s princ Type maison 1990 Ã  2005 en 2008 (princ)</t>
  </si>
  <si>
    <t xml:space="preserve">Nombre de rÃ©sidences principales de type maison construites de 1990 Ã  2005 en 2008</t>
  </si>
  <si>
    <t xml:space="preserve">P08_RPAPPART_ACHT1</t>
  </si>
  <si>
    <t xml:space="preserve">RÃ©s princ Type appart avt 1949 en 2008 (princ)</t>
  </si>
  <si>
    <t xml:space="preserve">Nombre de rÃ©sidences principales de type appartement construites avant 1949 en 2008</t>
  </si>
  <si>
    <t xml:space="preserve">P08_RPAPPART_ACHT2</t>
  </si>
  <si>
    <t xml:space="preserve">RÃ©s princ Type appart 1949 Ã  1974 en 2008 (princ)</t>
  </si>
  <si>
    <t xml:space="preserve">Nombre de rÃ©sidences principales de type appartement construites de 1949 Ã  1974 en 2008</t>
  </si>
  <si>
    <t xml:space="preserve">P08_RPAPPART_ACHT3</t>
  </si>
  <si>
    <t xml:space="preserve">RÃ©s princ Type appart 1975 Ã  1989 en 2008 (princ)</t>
  </si>
  <si>
    <t xml:space="preserve">Nombre de rÃ©sidences principales de type appartement construites de 1975 Ã  1989 en 2008</t>
  </si>
  <si>
    <t xml:space="preserve">P08_RPAPPART_ACHT4</t>
  </si>
  <si>
    <t xml:space="preserve">RÃ©s princ Type appart 1990 Ã  2005 en 2008 (princ)</t>
  </si>
  <si>
    <t xml:space="preserve">Nombre de rÃ©sidences principales de type appartement construites de 1990 Ã  2005 en 2008</t>
  </si>
  <si>
    <t xml:space="preserve">P08_MEN</t>
  </si>
  <si>
    <t xml:space="preserve">MÃ©nages en 2008 (princ)</t>
  </si>
  <si>
    <t xml:space="preserve">P08_MEN_ANEM0002</t>
  </si>
  <si>
    <t xml:space="preserve">MÃ©nages emmÃ©nagÃ©s moins 2 ans en 2008 (princ)</t>
  </si>
  <si>
    <t xml:space="preserve">Nombre de mÃ©nages ayant emmÃ©nagÃ© depuis moins de 2 ans en 2008</t>
  </si>
  <si>
    <t xml:space="preserve">P08_MEN_ANEM0204</t>
  </si>
  <si>
    <t xml:space="preserve">MÃ©nages emmÃ©nagÃ©s entre 2-4 ans en 2008 (princ)</t>
  </si>
  <si>
    <t xml:space="preserve">Nombre de mÃ©nages ayant emmÃ©nagÃ© entre 2 et 4 ans en 2008</t>
  </si>
  <si>
    <t xml:space="preserve">P08_MEN_ANEM0509</t>
  </si>
  <si>
    <t xml:space="preserve">MÃ©nages emmÃ©nagÃ©s entre 5-9 ans en 2008 (princ)</t>
  </si>
  <si>
    <t xml:space="preserve">Nombre de mÃ©nages ayant emmÃ©nagÃ© entre 5 et 9 ans en 2008</t>
  </si>
  <si>
    <t xml:space="preserve">P08_MEN_ANEM10P</t>
  </si>
  <si>
    <t xml:space="preserve">MÃ©nages emmÃ©nagÃ©s depuis 10 ans ou plus en 2008 (princ)</t>
  </si>
  <si>
    <t xml:space="preserve">Nombre de mÃ©nages ayant emmÃ©nagÃ© depuis 10 ans ou plus en 2008</t>
  </si>
  <si>
    <t xml:space="preserve">P08_MEN_ANEM1019</t>
  </si>
  <si>
    <t xml:space="preserve">MÃ©nages emmÃ©nagÃ©s entre 10-19 ans en 2008 (princ)</t>
  </si>
  <si>
    <t xml:space="preserve">Nombre de mÃ©nages ayant emmÃ©nagÃ© entre 10 et 19 ans en 2008</t>
  </si>
  <si>
    <t xml:space="preserve">P08_MEN_ANEM2029</t>
  </si>
  <si>
    <t xml:space="preserve">MÃ©nages emmÃ©nagÃ©s entre 20-29 ans en 2008 (princ)</t>
  </si>
  <si>
    <t xml:space="preserve">Nombre de mÃ©nages ayant emmÃ©nagÃ© entre 20 et 29 ans en 2008</t>
  </si>
  <si>
    <t xml:space="preserve">P08_MEN_ANEM30P</t>
  </si>
  <si>
    <t xml:space="preserve">MÃ©nages emmÃ©nagÃ©s depuis 30 ans ou plus en 2008 (princ)</t>
  </si>
  <si>
    <t xml:space="preserve">Nombre de mÃ©nages ayant emmÃ©nagÃ© depuis 30 ans ou plus en 2008</t>
  </si>
  <si>
    <t xml:space="preserve">P08_PMEN</t>
  </si>
  <si>
    <t xml:space="preserve">Pop mÃ©nages en 2008 (princ)</t>
  </si>
  <si>
    <t xml:space="preserve">Population des mÃ©nages en 2008</t>
  </si>
  <si>
    <t xml:space="preserve">P08_PMEN_ANEM0002</t>
  </si>
  <si>
    <t xml:space="preserve">Pop mÃ©n emmÃ©nagÃ©s moins 2 ans en 2008 (princ)</t>
  </si>
  <si>
    <t xml:space="preserve">Population des mÃ©nages ayant emmÃ©nagÃ© depuis moins de 2 ans en 2008</t>
  </si>
  <si>
    <t xml:space="preserve">P08_PMEN_ANEM0204</t>
  </si>
  <si>
    <t xml:space="preserve">Pop mÃ©n emmÃ©nagÃ©s entre 2-4 ans en 2008 (princ)</t>
  </si>
  <si>
    <t xml:space="preserve">Population des mÃ©nages ayant emmÃ©nagÃ© entre 2 et 4 ans en 2008</t>
  </si>
  <si>
    <t xml:space="preserve">P08_PMEN_ANEM0509</t>
  </si>
  <si>
    <t xml:space="preserve">Pop mÃ©n emmÃ©nagÃ©s entre 5-9 ans en 2008 (princ)</t>
  </si>
  <si>
    <t xml:space="preserve">Population des mÃ©nages ayant emmÃ©nagÃ© entre 5 et 9 ans en 2008</t>
  </si>
  <si>
    <t xml:space="preserve">P08_PMEN_ANEM10P</t>
  </si>
  <si>
    <t xml:space="preserve">Pop mÃ©n emmÃ©nagÃ©s depuis 10 ans ou plus en 2008 (princ)</t>
  </si>
  <si>
    <t xml:space="preserve">Population des mÃ©nages ayant emmÃ©nagÃ© depuis 10 ans ou plus en 2008</t>
  </si>
  <si>
    <t xml:space="preserve">P08_NBPI_RP_ANEM0002</t>
  </si>
  <si>
    <t xml:space="preserve">PiÃ¨ces RÃ©s princ MÃ©n. emmÃ©nagÃ©s moins 2 ans en 2008 (princ)</t>
  </si>
  <si>
    <t xml:space="preserve">Nombre de piÃ¨ces des rÃ©sidences principales dans lesquelles le mÃ©nage a emmÃ©nagÃ© depuis moins de 2 ans en 2008</t>
  </si>
  <si>
    <t xml:space="preserve">P08_NBPI_RP_ANEM0204</t>
  </si>
  <si>
    <t xml:space="preserve">PiÃ¨ces RÃ©s princ MÃ©n. emmÃ©nagÃ©s entre 2-4 ans en 2008 (princ)</t>
  </si>
  <si>
    <t xml:space="preserve">Nombre de piÃ¨ces des rÃ©sidences principales dans lesquelles le mÃ©nage a emmÃ©nagÃ© entre 2 et 4 ans en 2008</t>
  </si>
  <si>
    <t xml:space="preserve">P08_NBPI_RP_ANEM0509</t>
  </si>
  <si>
    <t xml:space="preserve">PiÃ¨ces RÃ©s princ MÃ©n. emmÃ©nagÃ©s entre 5-9 ans en 2008 (princ)</t>
  </si>
  <si>
    <t xml:space="preserve">Nombre de piÃ¨ces des rÃ©sidences principales dans lesquelles le mÃ©nage a emmÃ©nagÃ© entre 5 et 9 ans en 2008</t>
  </si>
  <si>
    <t xml:space="preserve">P08_NBPI_RP_ANEM10P</t>
  </si>
  <si>
    <t xml:space="preserve">PiÃ¨ces RÃ©s princ MÃ©n. emmÃ©nagÃ©s depuis 10 ans ou plus en 2008 (princ)</t>
  </si>
  <si>
    <t xml:space="preserve">Nombre de piÃ¨ces des rÃ©sidences principales dans lesquelles le mÃ©nage a emmÃ©nagÃ© depuis 10 ans ou plus en 2008</t>
  </si>
  <si>
    <t xml:space="preserve">RÃ©s princ occupÃ©es PropriÃ©taires en 2008 (princ)</t>
  </si>
  <si>
    <t xml:space="preserve">Nombre de rÃ©sidences principales occupÃ©es par propriÃ©taires en 2008</t>
  </si>
  <si>
    <t xml:space="preserve">RÃ©s princ occupÃ©es Locataires en 2008 (princ)</t>
  </si>
  <si>
    <t xml:space="preserve">Nombre de rÃ©sidences principales occupÃ©es par locataires en 2008</t>
  </si>
  <si>
    <t xml:space="preserve">RÃ©s princ HLM louÃ©e vide en 2008 (princ)</t>
  </si>
  <si>
    <t xml:space="preserve">Nombre de rÃ©sidences principales HLM louÃ© vide en 2008</t>
  </si>
  <si>
    <t xml:space="preserve">P08_RP_GRAT</t>
  </si>
  <si>
    <t xml:space="preserve">RÃ©s princ logÃ© gratuit en 2008 (princ)</t>
  </si>
  <si>
    <t xml:space="preserve">Nombre de rÃ©sidences principales occupÃ©es gratuitement en 2008</t>
  </si>
  <si>
    <t xml:space="preserve">P08_NPER_RP</t>
  </si>
  <si>
    <t xml:space="preserve">Personnes RÃ©s princ en 2008 (princ)</t>
  </si>
  <si>
    <t xml:space="preserve">Nombre de personnes des rÃ©sidences principales en 2008</t>
  </si>
  <si>
    <t xml:space="preserve">P08_NPER_RP_PROP</t>
  </si>
  <si>
    <t xml:space="preserve">Pers RÃ©s princ occupÃ©es PropriÃ©taires en 2008 (princ)</t>
  </si>
  <si>
    <t xml:space="preserve">Nombre de personnes des rÃ©sidences principales occupÃ©es par des propriÃ©taires en 2008</t>
  </si>
  <si>
    <t xml:space="preserve">P08_NPER_RP_LOC</t>
  </si>
  <si>
    <t xml:space="preserve">Pers RÃ©s princ occupÃ©es Locataires en 2008 (princ)</t>
  </si>
  <si>
    <t xml:space="preserve">Nombre de personnes des rÃ©sidences principales occupÃ©es par des locataires en 2008</t>
  </si>
  <si>
    <t xml:space="preserve">P08_NPER_RP_LOCHLMV</t>
  </si>
  <si>
    <t xml:space="preserve">Pers RÃ©s princ HLM louÃ©es vides en 2008 (princ)</t>
  </si>
  <si>
    <t xml:space="preserve">Nombre de personnes des rÃ©sidences principales HLM louÃ©es vides en 2008</t>
  </si>
  <si>
    <t xml:space="preserve">P08_NPER_RP_GRAT</t>
  </si>
  <si>
    <t xml:space="preserve">Pers RÃ©s princ occupÃ©es gratuit en 2008 (princ)</t>
  </si>
  <si>
    <t xml:space="preserve">Nombre de personnes des rÃ©sidences principales occupÃ©es gratuitement en 2008</t>
  </si>
  <si>
    <t xml:space="preserve">P08_ANEM_RP</t>
  </si>
  <si>
    <t xml:space="preserve">Anc tot EmmÃ©ngt RÃ©s princ (annÃ©es) en 2008 (princ)</t>
  </si>
  <si>
    <t xml:space="preserve">AnciennetÃ© totale d'emmÃ©nagement dans les rÃ©sidences principales en annÃ©es en 2008</t>
  </si>
  <si>
    <t xml:space="preserve">P08_ANEM_RP_PROP</t>
  </si>
  <si>
    <t xml:space="preserve">Anc tot EmmÃ©ngt RÃ©s princ occ par PropriÃ©taires (annÃ©es) en 2008 (princ)</t>
  </si>
  <si>
    <t xml:space="preserve">AnciennetÃ© totale d'emmÃ©nagement dans les rÃ©sidences principales occupÃ©es par des propriÃ©taires en annÃ©es en 2008</t>
  </si>
  <si>
    <t xml:space="preserve">P08_ANEM_RP_LOC</t>
  </si>
  <si>
    <t xml:space="preserve">Anc tot EmmÃ©ngt RÃ©s princ occ par Locataires (annÃ©es) en 2008 (princ)</t>
  </si>
  <si>
    <t xml:space="preserve">AnciennetÃ© totale d'emmÃ©nagement dans les rÃ©sidences principales occupÃ©es par des locataires en annÃ©es en 2008</t>
  </si>
  <si>
    <t xml:space="preserve">P08_ANEM_RP_LOCHLMV</t>
  </si>
  <si>
    <t xml:space="preserve">Anc tot EmmÃ©ngt RÃ©s princ HLM louÃ©es vides (annÃ©es) en 2008 (princ)</t>
  </si>
  <si>
    <t xml:space="preserve">AnciennetÃ© totale d'emmÃ©nagement dans les rÃ©sidences principales HLM louÃ©es vides en annÃ©es en 2008</t>
  </si>
  <si>
    <t xml:space="preserve">P08_ANEM_RP_GRAT</t>
  </si>
  <si>
    <t xml:space="preserve">Anc tot EmmÃ©ngt RÃ©s princ occ gratuit (annÃ©es) en 2008 (princ)</t>
  </si>
  <si>
    <t xml:space="preserve">AnciennetÃ© totale d'emmÃ©nagement dans les rÃ©sidences principales occupÃ©es gratuitement en annÃ©es en 2008</t>
  </si>
  <si>
    <t xml:space="preserve">P08_RP_SDB</t>
  </si>
  <si>
    <t xml:space="preserve">RÃ©s princ SDB baignoire douche (MET) en 2008 (princ)</t>
  </si>
  <si>
    <t xml:space="preserve">Nombre de rÃ©sidences principales avec salle de bain, baignoire ou douche (variable spÃ©cifique Ã  la France mÃ©tropolitaine) en 2008</t>
  </si>
  <si>
    <t xml:space="preserve">P08_RP_CCCOLL</t>
  </si>
  <si>
    <t xml:space="preserve">RÃ©s princ Chauffage Central Collectif (MET) en 2008 (princ)</t>
  </si>
  <si>
    <t xml:space="preserve">Nombre de rÃ©sidences principales avec chauffage central collectif (variable spÃ©cifique Ã  la France mÃ©tropolitaine) en 2008</t>
  </si>
  <si>
    <t xml:space="preserve">P08_RP_CCIND</t>
  </si>
  <si>
    <t xml:space="preserve">RÃ©s princ Chauffage Central Individuel (MET) en 2008 (princ)</t>
  </si>
  <si>
    <t xml:space="preserve">Nombre de rÃ©sidences principales avec chauffage central individuel (variable spÃ©cifique Ã  la France mÃ©tropolitaine) en 2008</t>
  </si>
  <si>
    <t xml:space="preserve">P08_RP_CINDELEC</t>
  </si>
  <si>
    <t xml:space="preserve">RÃ©s princ Chauffage Individuel Electrique (MET) en 2008 (princ)</t>
  </si>
  <si>
    <t xml:space="preserve">Nombre de rÃ©sidences principales avec chauffage individuel Ã©lectrique (variable spÃ©cifique Ã  la France mÃ©tropolitaine) en 2008</t>
  </si>
  <si>
    <t xml:space="preserve">P08_RP_ELEC</t>
  </si>
  <si>
    <t xml:space="preserve">RÃ©s princ avec Ã©lectricitÃ© (DOM) en 2008 (princ)</t>
  </si>
  <si>
    <t xml:space="preserve">Nombre de rÃ©sidences principales avec Ã©lectricitÃ© dans le logement (variable spÃ©cifique aux DÃ©partements d'outre-mer) en 2008</t>
  </si>
  <si>
    <t xml:space="preserve">P08_RP_EAUCH</t>
  </si>
  <si>
    <t xml:space="preserve">RÃ©s princ avec eau chaude (DOM) en 2008 (princ)</t>
  </si>
  <si>
    <t xml:space="preserve">Nombre de rÃ©sidences principales avec eau chaude dans le logement (variable spÃ©cifique aux DÃ©partements d'outre-mer) en 2008</t>
  </si>
  <si>
    <t xml:space="preserve">P08_RP_BDWC</t>
  </si>
  <si>
    <t xml:space="preserve">RÃ©s princ avec Bain/Douche WC (DOM) en 2008 (princ)</t>
  </si>
  <si>
    <t xml:space="preserve">Nombre de rÃ©sidences principales avec baignoire ou douche et WC Ã  l'intÃ©rieur du logement (variable spÃ©cifique aux DÃ©partements d'outre-mer) en 2008</t>
  </si>
  <si>
    <t xml:space="preserve">P08_RP_CHOS</t>
  </si>
  <si>
    <t xml:space="preserve">RÃ©s princ avec chauffe-eau solaire (DOM) en 2008 (princ)</t>
  </si>
  <si>
    <t xml:space="preserve">Nombre de rÃ©sidences principales avec chauffe-eau solaire (variable spÃ©cifique aux DÃ©partements d'outre-mer) en 2008</t>
  </si>
  <si>
    <t xml:space="preserve">P08_RP_CLIM</t>
  </si>
  <si>
    <t xml:space="preserve">RÃ©s princ avec piÃ¨ce climatisÃ©e (DOM) en 2008 (princ)</t>
  </si>
  <si>
    <t xml:space="preserve">Nombre de rÃ©sidences principales avec piÃ¨ce climatisÃ©e (variable spÃ©cifique aux DÃ©partements d'outre-mer) en 2008</t>
  </si>
  <si>
    <t xml:space="preserve">P08_RP_TTEGOU</t>
  </si>
  <si>
    <t xml:space="preserve">RÃ©s princ avec tout Ã  l'Ã©gout (DOM) en 2008 (princ)</t>
  </si>
  <si>
    <t xml:space="preserve">Nombre de rÃ©sidences principales avec tout Ã  l'Ã©gout (variable spÃ©cifique aux DÃ©partements d'outre-mer) en 2008</t>
  </si>
  <si>
    <t xml:space="preserve">P08_RP_GARL</t>
  </si>
  <si>
    <t xml:space="preserve">MÃ©nages au moins un parking en 2008 (princ)</t>
  </si>
  <si>
    <t xml:space="preserve">Nombre de mÃ©nages disposant au moins d'un emplacement rÃ©servÃ© au stationnement en 2008</t>
  </si>
  <si>
    <t xml:space="preserve">P08_RP_VOIT1P</t>
  </si>
  <si>
    <t xml:space="preserve">MÃ©nages au moins une voiture en 2008 (princ)</t>
  </si>
  <si>
    <t xml:space="preserve">Nombre de mÃ©nages disposant au moins d'une voiture en 2008</t>
  </si>
  <si>
    <t xml:space="preserve">P08_RP_VOIT1</t>
  </si>
  <si>
    <t xml:space="preserve">MÃ©nages une voiture en 2008 (princ)</t>
  </si>
  <si>
    <t xml:space="preserve">Nombre de mÃ©nages disposant d'une voiture en 2008</t>
  </si>
  <si>
    <t xml:space="preserve">P08_RP_VOIT2P</t>
  </si>
  <si>
    <t xml:space="preserve">MÃ©nages deux voitures ou plus en 2008 (princ)</t>
  </si>
  <si>
    <t xml:space="preserve">Nombre de mÃ©nages disposant de deux voitures ou plus en 2008</t>
  </si>
  <si>
    <t xml:space="preserve">P08_RP_HABFOR</t>
  </si>
  <si>
    <t xml:space="preserve">Habitations de fortune (DOM) en 2008 (princ)</t>
  </si>
  <si>
    <t xml:space="preserve">Nombre de rÃ©sidences principales habitations de fortune (variable spÃ©cifique aux DÃ©partements d'outre-mer) en 2008</t>
  </si>
  <si>
    <t xml:space="preserve">P08_RP_CASE</t>
  </si>
  <si>
    <t xml:space="preserve">Cases traditionnelles (DOM) en 2008 (princ)</t>
  </si>
  <si>
    <t xml:space="preserve">Nombre de rÃ©sidences principales cases traditionnelles (variable spÃ©cifique aux DÃ©partements d'outre-mer) en 2008</t>
  </si>
  <si>
    <t xml:space="preserve">P08_RP_MIBOIS</t>
  </si>
  <si>
    <t xml:space="preserve">Maisons ou Immeubles en bois (DOM) en 2008 (princ)</t>
  </si>
  <si>
    <t xml:space="preserve">Nombre de rÃ©sidences principales maisons ou immeubles en bois (variable spÃ©cifique aux DÃ©partements d'outre-mer) en 2008</t>
  </si>
  <si>
    <t xml:space="preserve">P08_RP_MIDUR</t>
  </si>
  <si>
    <t xml:space="preserve">Maisons ou Immeubles en dur (DOM) en 2008 (princ)</t>
  </si>
  <si>
    <t xml:space="preserve">Nombre de rÃ©sidences principales maisons ou immeubles en dur (variable spÃ©cifique aux DÃ©partements d'outre-mer) en 2008</t>
  </si>
  <si>
    <t xml:space="preserve">P18_POP0205</t>
  </si>
  <si>
    <t xml:space="preserve">Pop 2-5 ans en 2018 (princ)</t>
  </si>
  <si>
    <t xml:space="preserve">Nombre de personnes de 2 Ã  5 ans en 2018</t>
  </si>
  <si>
    <t xml:space="preserve">P18_POP0610</t>
  </si>
  <si>
    <t xml:space="preserve">Pop 6-10 ans en 2018 (princ)</t>
  </si>
  <si>
    <t xml:space="preserve">Nombre de personnes de 6 Ã  10 ans en 2018</t>
  </si>
  <si>
    <t xml:space="preserve">P18_POP1114</t>
  </si>
  <si>
    <t xml:space="preserve">Pop 11-14 ans en 2018 (princ)</t>
  </si>
  <si>
    <t xml:space="preserve">Nombre de personnes de 11 Ã  14 ans en 2018</t>
  </si>
  <si>
    <t xml:space="preserve">P18_POP1517</t>
  </si>
  <si>
    <t xml:space="preserve">Pop 15-17 ans en 2018 (princ)</t>
  </si>
  <si>
    <t xml:space="preserve">Nombre de personnes de 15 Ã  17 ans en 2018</t>
  </si>
  <si>
    <t xml:space="preserve">P18_POP1824</t>
  </si>
  <si>
    <t xml:space="preserve">Pop 18-24 ans en 2018 (princ)</t>
  </si>
  <si>
    <t xml:space="preserve">Nombre de personnes de 18 Ã  24 ans en 2018</t>
  </si>
  <si>
    <t xml:space="preserve">P18_POP2529</t>
  </si>
  <si>
    <t xml:space="preserve">Pop 25-29 ans en 2018 (princ)</t>
  </si>
  <si>
    <t xml:space="preserve">Nombre de personnes de 25 Ã  29 ans en 2018</t>
  </si>
  <si>
    <t xml:space="preserve">P18_POP30P</t>
  </si>
  <si>
    <t xml:space="preserve">Pop 30 ans ou plus en 2018 (princ)</t>
  </si>
  <si>
    <t xml:space="preserve">Nombre de personnes de 30 ans ou plus en 2018</t>
  </si>
  <si>
    <t xml:space="preserve">P18_SCOL0205</t>
  </si>
  <si>
    <t xml:space="preserve">Pop scolarisÃ©e 2-5 ans en 2018 (princ)</t>
  </si>
  <si>
    <t xml:space="preserve">Nombre de personnes scolarisÃ©es de 2 Ã  5 ans en 2018</t>
  </si>
  <si>
    <t xml:space="preserve">P18_SCOL0610</t>
  </si>
  <si>
    <t xml:space="preserve">Pop scolarisÃ©e 6-10 ans en 2018 (princ)</t>
  </si>
  <si>
    <t xml:space="preserve">Nombre de personnes scolarisÃ©es de 6 Ã  10 ans en 2018</t>
  </si>
  <si>
    <t xml:space="preserve">P18_SCOL1114</t>
  </si>
  <si>
    <t xml:space="preserve">Pop scolarisÃ©e 11-14 ans en 2018 (princ)</t>
  </si>
  <si>
    <t xml:space="preserve">Nombre de personnes scolarisÃ©es de 11 Ã  14 ans en 2018</t>
  </si>
  <si>
    <t xml:space="preserve">P18_SCOL1517</t>
  </si>
  <si>
    <t xml:space="preserve">Pop scolarisÃ©e 15-17 ans en 2018 (princ)</t>
  </si>
  <si>
    <t xml:space="preserve">Nombre de personnes scolarisÃ©es de 15 Ã  17 ans en 2018</t>
  </si>
  <si>
    <t xml:space="preserve">P18_SCOL1824</t>
  </si>
  <si>
    <t xml:space="preserve">Pop scolarisÃ©e 18-24 ans en 2018 (princ)</t>
  </si>
  <si>
    <t xml:space="preserve">Nombre de personnes scolarisÃ©es de 18 Ã  24 ans en 2018</t>
  </si>
  <si>
    <t xml:space="preserve">P18_SCOL2529</t>
  </si>
  <si>
    <t xml:space="preserve">Pop scolarisÃ©e 25-29 ans en 2018 (princ)</t>
  </si>
  <si>
    <t xml:space="preserve">Nombre de personnes scolarisÃ©es de 25 Ã  29 ans en 2018</t>
  </si>
  <si>
    <t xml:space="preserve">P18_SCOL30P</t>
  </si>
  <si>
    <t xml:space="preserve">Pop scolarisÃ©e 30 ans ou plus en 2018 (princ)</t>
  </si>
  <si>
    <t xml:space="preserve">Nombre de personnes scolarisÃ©es de 30 ans ou plus en 2018</t>
  </si>
  <si>
    <t xml:space="preserve">P18_H0205</t>
  </si>
  <si>
    <t xml:space="preserve">Hommes 2-5 ans en 2018 (princ)</t>
  </si>
  <si>
    <t xml:space="preserve">Nombre d'hommes de 2 Ã  5 ans en 2018</t>
  </si>
  <si>
    <t xml:space="preserve">P18_H0610</t>
  </si>
  <si>
    <t xml:space="preserve">Hommes 6-10 ans en 2018 (princ)</t>
  </si>
  <si>
    <t xml:space="preserve">Nombre d'hommes de 6 Ã  10 ans en 2018</t>
  </si>
  <si>
    <t xml:space="preserve">P18_H1114</t>
  </si>
  <si>
    <t xml:space="preserve">Hommes 11-14 ans en 2018 (princ)</t>
  </si>
  <si>
    <t xml:space="preserve">Nombre d'hommes de 11 Ã  14 ans en 2018</t>
  </si>
  <si>
    <t xml:space="preserve">P18_H1517</t>
  </si>
  <si>
    <t xml:space="preserve">Hommes 15-17 ans en 2018 (princ)</t>
  </si>
  <si>
    <t xml:space="preserve">Nombre d'hommes de 15 Ã  17 ans en 2018</t>
  </si>
  <si>
    <t xml:space="preserve">P18_H1824</t>
  </si>
  <si>
    <t xml:space="preserve">Hommes 18-24 ans en 2018 (princ)</t>
  </si>
  <si>
    <t xml:space="preserve">Nombre d'hommes de 18 Ã  24 ans en 2018</t>
  </si>
  <si>
    <t xml:space="preserve">P18_H2529</t>
  </si>
  <si>
    <t xml:space="preserve">Hommes 25-29 ans en 2018 (princ)</t>
  </si>
  <si>
    <t xml:space="preserve">Nombre d'hommes de 25 Ã  29 ans en 2018</t>
  </si>
  <si>
    <t xml:space="preserve">P18_H30P</t>
  </si>
  <si>
    <t xml:space="preserve">Hommes 30 ans ou plus en 2018 (princ)</t>
  </si>
  <si>
    <t xml:space="preserve">Nombre d'hommes de 30 ans ou plus en 2018</t>
  </si>
  <si>
    <t xml:space="preserve">P18_HSCOL0205</t>
  </si>
  <si>
    <t xml:space="preserve">Hommes scolarisÃ©s 2-5 ans en 2018 (princ)</t>
  </si>
  <si>
    <t xml:space="preserve">Nombre d'hommes scolarisÃ©s de 2 Ã  5 ans en 2018</t>
  </si>
  <si>
    <t xml:space="preserve">P18_HSCOL0610</t>
  </si>
  <si>
    <t xml:space="preserve">Hommes scolarisÃ©s 6-10 ans en 2018 (princ)</t>
  </si>
  <si>
    <t xml:space="preserve">Nombre d'hommes scolarisÃ©s de 6 Ã  10 ans en 2018</t>
  </si>
  <si>
    <t xml:space="preserve">P18_HSCOL1114</t>
  </si>
  <si>
    <t xml:space="preserve">Hommes scolarisÃ©s 11-14 ans en 2018 (princ)</t>
  </si>
  <si>
    <t xml:space="preserve">Nombre d'hommes scolarisÃ©s de 11 Ã  14 ans en 2018</t>
  </si>
  <si>
    <t xml:space="preserve">P18_HSCOL1517</t>
  </si>
  <si>
    <t xml:space="preserve">Hommes scolarisÃ©s 15-17 ans en 2018 (princ)</t>
  </si>
  <si>
    <t xml:space="preserve">Nombre d'hommes scolarisÃ©s de 15 Ã  17 ans en 2018</t>
  </si>
  <si>
    <t xml:space="preserve">P18_HSCOL1824</t>
  </si>
  <si>
    <t xml:space="preserve">Hommes scolarisÃ©s 18-24 ans en 2018 (princ)</t>
  </si>
  <si>
    <t xml:space="preserve">Nombre d'hommes scolarisÃ©s de 18 Ã  24 ans en 2018</t>
  </si>
  <si>
    <t xml:space="preserve">P18_HSCOL2529</t>
  </si>
  <si>
    <t xml:space="preserve">Hommes scolarisÃ©s 25-29 ans en 2018 (princ)</t>
  </si>
  <si>
    <t xml:space="preserve">Nombre d'hommes scolarisÃ©s de 25 Ã  29 ans en 2018</t>
  </si>
  <si>
    <t xml:space="preserve">P18_HSCOL30P</t>
  </si>
  <si>
    <t xml:space="preserve">Hommes scolarisÃ©s 30 ans ou plus en 2018 (princ)</t>
  </si>
  <si>
    <t xml:space="preserve">Nombre d'hommes scolarisÃ©s de 30 ans ou plus en 2018</t>
  </si>
  <si>
    <t xml:space="preserve">P18_F0205</t>
  </si>
  <si>
    <t xml:space="preserve">Femmes 2-5 ans en 2018 (princ)</t>
  </si>
  <si>
    <t xml:space="preserve">Nombre de femmes de 2 Ã  5 ans en 2018</t>
  </si>
  <si>
    <t xml:space="preserve">P18_F0610</t>
  </si>
  <si>
    <t xml:space="preserve">Femmes 6-10 ans en 2018 (princ)</t>
  </si>
  <si>
    <t xml:space="preserve">Nombre de femmes de 6 Ã  10 ans en 2018</t>
  </si>
  <si>
    <t xml:space="preserve">P18_F1114</t>
  </si>
  <si>
    <t xml:space="preserve">Femmes 11-14 ans en 2018 (princ)</t>
  </si>
  <si>
    <t xml:space="preserve">Nombre de femmes de 11 Ã  14 ans en 2018</t>
  </si>
  <si>
    <t xml:space="preserve">P18_F1517</t>
  </si>
  <si>
    <t xml:space="preserve">Femmes 15-17 ans en 2018 (princ)</t>
  </si>
  <si>
    <t xml:space="preserve">Nombre de femmes de 15 Ã  17 ans en 2018</t>
  </si>
  <si>
    <t xml:space="preserve">P18_F1824</t>
  </si>
  <si>
    <t xml:space="preserve">Femmes 18-24 ans en 2018 (princ)</t>
  </si>
  <si>
    <t xml:space="preserve">Nombre de femmes de 18 Ã  24 ans en 2018</t>
  </si>
  <si>
    <t xml:space="preserve">P18_F2529</t>
  </si>
  <si>
    <t xml:space="preserve">Femmes 25-29 ans en 2018 (princ)</t>
  </si>
  <si>
    <t xml:space="preserve">Nombre de femmes de 25 Ã  29 ans en 2018</t>
  </si>
  <si>
    <t xml:space="preserve">P18_F30P</t>
  </si>
  <si>
    <t xml:space="preserve">Femmes 30 ans ou plus en 2018 (princ)</t>
  </si>
  <si>
    <t xml:space="preserve">Nombre de femmes de 30 ans ou plus en 2018</t>
  </si>
  <si>
    <t xml:space="preserve">P18_FSCOL0205</t>
  </si>
  <si>
    <t xml:space="preserve">Femmes scolarisÃ©es 2-5 ans en 2018 (princ)</t>
  </si>
  <si>
    <t xml:space="preserve">Nombre de femmes scolarisÃ©es de 2 Ã  5 ans en 2018</t>
  </si>
  <si>
    <t xml:space="preserve">P18_FSCOL0610</t>
  </si>
  <si>
    <t xml:space="preserve">Femmes scolarisÃ©es 6-10 ans en 2018 (princ)</t>
  </si>
  <si>
    <t xml:space="preserve">Nombre de femmes scolarisÃ©es de 6 Ã  10 ans en 2018</t>
  </si>
  <si>
    <t xml:space="preserve">P18_FSCOL1114</t>
  </si>
  <si>
    <t xml:space="preserve">Femmes scolarisÃ©es 11-14 ans en 2018 (princ)</t>
  </si>
  <si>
    <t xml:space="preserve">Nombre de femmes scolarisÃ©es de 11 Ã  14 ans en 2018</t>
  </si>
  <si>
    <t xml:space="preserve">P18_FSCOL1517</t>
  </si>
  <si>
    <t xml:space="preserve">Femmes scolarisÃ©es 15-17 ans en 2018 (princ)</t>
  </si>
  <si>
    <t xml:space="preserve">Nombre de femmes scolarisÃ©es de 15 Ã  17 ans en 2018</t>
  </si>
  <si>
    <t xml:space="preserve">P18_FSCOL1824</t>
  </si>
  <si>
    <t xml:space="preserve">Femmes scolarisÃ©es 18-24 ans en 2018 (princ)</t>
  </si>
  <si>
    <t xml:space="preserve">Nombre de femmes scolarisÃ©es de 18 Ã  24 ans en 2018</t>
  </si>
  <si>
    <t xml:space="preserve">P18_FSCOL2529</t>
  </si>
  <si>
    <t xml:space="preserve">Femmes scolarisÃ©es 25-29 ans en 2018 (princ)</t>
  </si>
  <si>
    <t xml:space="preserve">Nombre de femmes scolarisÃ©es de 25 Ã  29 ans en 2018</t>
  </si>
  <si>
    <t xml:space="preserve">P18_FSCOL30P</t>
  </si>
  <si>
    <t xml:space="preserve">Femmes scolarisÃ©es 30 ans ou plus  en 2018 (princ)</t>
  </si>
  <si>
    <t xml:space="preserve">Nombre de femmes scolarisÃ©es de 30 ans ou plus en 2018</t>
  </si>
  <si>
    <t xml:space="preserve">P18_NSCOL15P</t>
  </si>
  <si>
    <t xml:space="preserve">Pop 15 ans ou plus non scolarisÃ©e en 2018 (princ)</t>
  </si>
  <si>
    <t xml:space="preserve">Nombre de personnes non scolarisÃ©es de 15 ans ou plus en 2018</t>
  </si>
  <si>
    <t xml:space="preserve">P18_NSCOL15P_DIPLMIN</t>
  </si>
  <si>
    <t xml:space="preserve">Pop 15 ans ou plus non scol. Sans diplÃ´me ou CEP en 2018 (princ)</t>
  </si>
  <si>
    <t xml:space="preserve">Nombre de personnes non scolarisÃ©es de 15 ans ou plus titulaires d'aucun diplÃ´me ou au plus un CEP en 2018</t>
  </si>
  <si>
    <t xml:space="preserve">P18_NSCOL15P_BEPC</t>
  </si>
  <si>
    <t xml:space="preserve">Pop 15 ans ou plus non scol. BEPC, brevet des collÃ¨ges, DNB en 2018 (princ)</t>
  </si>
  <si>
    <t xml:space="preserve">Nombre de personnes non scolarisÃ©es de 15 ans ou plus titulaires d'un BEPC, brevet des collÃ¨ges, DNB en 2018</t>
  </si>
  <si>
    <t xml:space="preserve">P18_NSCOL15P_CAPBEP</t>
  </si>
  <si>
    <t xml:space="preserve">Pop 15 ans ou plus non scol. CAP-BEP ou Ã©quiv. en 2018 (princ)</t>
  </si>
  <si>
    <t xml:space="preserve">Nombre de personnes non scolarisÃ©es de 15 ans ou plus titulaires d'un CAP, d'un BEP ou Ã©quivalent en 2018</t>
  </si>
  <si>
    <t xml:space="preserve">P18_NSCOL15P_BAC</t>
  </si>
  <si>
    <t xml:space="preserve">Pop 15 ans ou plus non scol. Bac, brevet pro. ou Ã©quiv. en 2018 (princ)</t>
  </si>
  <si>
    <t xml:space="preserve">Nombre de personnes non scolarisÃ©es de 15 ans ou plus titulaires d'un BaccalaurÃ©at, brevet professionnel ou Ã©quivalent en 2018</t>
  </si>
  <si>
    <t xml:space="preserve">P18_NSCOL15P_SUP2</t>
  </si>
  <si>
    <t xml:space="preserve">Pop 15 ans ou plus non scol. Enseignement sup de niveau bac + 2 en 2018 (princ)</t>
  </si>
  <si>
    <t xml:space="preserve">Nombre de personnes non scolarisÃ©es de 15 ans ou plus titulaires d'un diplÃ´me de l'enseignement supÃ©rieur de niveau Bac + 2 en 2018</t>
  </si>
  <si>
    <t xml:space="preserve">P18_NSCOL15P_SUP34</t>
  </si>
  <si>
    <t xml:space="preserve">Pop 15 ans ou plus non scol. Enseignement sup de niveau bac + 3 ou 4 en 2018 (princ)</t>
  </si>
  <si>
    <t xml:space="preserve">Nombre de personnes non scolarisÃ©es de 15 ans ou plus titulaires d'un diplÃ´me de l'enseignement supÃ©rieur de niveau Bac + 3 ou Bac + 4 en 2018</t>
  </si>
  <si>
    <t xml:space="preserve">P18_NSCOL15P_SUP5</t>
  </si>
  <si>
    <t xml:space="preserve">Pop 15 ans ou plus non scol. Enseignement sup de niveau bac + 5 ou plus en 2018 (princ)</t>
  </si>
  <si>
    <t xml:space="preserve">Nombre de personnes non scolarisÃ©es de 15 ans ou plus titulaires d'un diplÃ´me de l'enseignement supÃ©rieur de niveau Bac + 5 ou plus en 2018</t>
  </si>
  <si>
    <t xml:space="preserve">P18_HNSCOL15P</t>
  </si>
  <si>
    <t xml:space="preserve">Hommes 15 ans ou plus non scolarisÃ©e en 2018 (princ)</t>
  </si>
  <si>
    <t xml:space="preserve">Nombre de hommes non scolarisÃ©es de 15 ans ou plus en 2018</t>
  </si>
  <si>
    <t xml:space="preserve">P18_HNSCOL15P_DIPLMIN</t>
  </si>
  <si>
    <t xml:space="preserve">Hommes 15 ans ou plus non scol. Sans diplÃ´me ou CEP en 2018 (princ)</t>
  </si>
  <si>
    <t xml:space="preserve">Nombre de hommes non scolarisÃ©es de 15 ans ou plus titulaires d'aucun diplÃ´me ou au plus un CEP en 2018</t>
  </si>
  <si>
    <t xml:space="preserve">P18_HNSCOL15P_BEPC</t>
  </si>
  <si>
    <t xml:space="preserve">Hommes 15 ans ou plus non scol. BEPC, brevet des collÃ¨ges, DNB en 2018 (princ)</t>
  </si>
  <si>
    <t xml:space="preserve">Nombre de hommes non scolarisÃ©es de 15 ans ou plus titulaires d'un BEPC, brevet des collÃ¨ges, DNB en 2018</t>
  </si>
  <si>
    <t xml:space="preserve">P18_HNSCOL15P_CAPBEP</t>
  </si>
  <si>
    <t xml:space="preserve">Hommes 15 ans ou plus non scol. CAP-BEP ou Ã©quiv. en 2018 (princ)</t>
  </si>
  <si>
    <t xml:space="preserve">Nombre de hommes non scolarisÃ©es de 15 ans ou plus titulaires d'un CAP, d'un BEP ou Ã©quivalent en 2018</t>
  </si>
  <si>
    <t xml:space="preserve">P18_HNSCOL15P_BAC</t>
  </si>
  <si>
    <t xml:space="preserve">Hommes 15 ans ou plus non scol. Bac, brevet pro. ou Ã©quiv. en 2018 (princ)</t>
  </si>
  <si>
    <t xml:space="preserve">Nombre de hommes non scolarisÃ©es de 15 ans ou plus titulaires d'un BaccalaurÃ©at, brevet professionnel ou Ã©quivalent en 2018</t>
  </si>
  <si>
    <t xml:space="preserve">P18_HNSCOL15P_SUP2</t>
  </si>
  <si>
    <t xml:space="preserve">Hommes 15 ans ou plus non scol. Enseignement sup de niveau bac + 2 en 2018 (princ)</t>
  </si>
  <si>
    <t xml:space="preserve">Nombre de hommes non scolarisÃ©es de 15 ans ou plus titulaires d'un diplÃ´me de l'enseignement supÃ©rieur de niveau Bac + 2 en 2018</t>
  </si>
  <si>
    <t xml:space="preserve">P18_HNSCOL15P_SUP34</t>
  </si>
  <si>
    <t xml:space="preserve">Hommes 15 ans ou plus non scol. Enseignement sup de niveau bac + 3 ou 4 en 2018 (princ)</t>
  </si>
  <si>
    <t xml:space="preserve">Nombre de hommes non scolarisÃ©es de 15 ans ou plus titulaires d'un diplÃ´me de l'enseignement supÃ©rieur de niveau Bac + 3 ou Bac + 4 en 2018</t>
  </si>
  <si>
    <t xml:space="preserve">P18_HNSCOL15P_SUP5</t>
  </si>
  <si>
    <t xml:space="preserve">Hommes 15 ans ou plus non scol. Enseignement sup de niveau bac + 5 ou plus en 2018 (princ)</t>
  </si>
  <si>
    <t xml:space="preserve">Nombre de hommes non scolarisÃ©es de 15 ans ou plus titulaires d'un diplÃ´me de l'enseignement supÃ©rieur de niveau Bac + 5 ou plus en 2018</t>
  </si>
  <si>
    <t xml:space="preserve">P18_FNSCOL15P</t>
  </si>
  <si>
    <t xml:space="preserve">Femmes 15 ans ou plus non scolarisÃ©e en 2018 (princ)</t>
  </si>
  <si>
    <t xml:space="preserve">Nombre de femmes non scolarisÃ©es de 15 ans ou plus en 2018</t>
  </si>
  <si>
    <t xml:space="preserve">P18_FNSCOL15P_DIPLMIN</t>
  </si>
  <si>
    <t xml:space="preserve">Femmes 15 ans ou plus non scol. Sans diplÃ´me ou CEP en 2018 (princ)</t>
  </si>
  <si>
    <t xml:space="preserve">Nombre de femmes non scolarisÃ©es de 15 ans ou plus titulaires d'aucun diplÃ´me ou au plus un CEP en 2018</t>
  </si>
  <si>
    <t xml:space="preserve">P18_FNSCOL15P_BEPC</t>
  </si>
  <si>
    <t xml:space="preserve">Femmes 15 ans ou plus non scol. BEPC, brevet des collÃ¨ges, DNB en 2018 (princ)</t>
  </si>
  <si>
    <t xml:space="preserve">Nombre de femmes non scolarisÃ©es de 15 ans ou plus titulaires d'un BEPC, brevet des collÃ¨ges, DNB en 2018</t>
  </si>
  <si>
    <t xml:space="preserve">P18_FNSCOL15P_CAPBEP</t>
  </si>
  <si>
    <t xml:space="preserve">Femmes 15 ans ou plus non scol. CAP-BEP ou Ã©quiv. en 2018 (princ)</t>
  </si>
  <si>
    <t xml:space="preserve">Nombre de femmes non scolarisÃ©es de 15 ans ou plus titulaires d'un CAP, d'un BEP ou Ã©quivalent en 2018</t>
  </si>
  <si>
    <t xml:space="preserve">P18_FNSCOL15P_BAC</t>
  </si>
  <si>
    <t xml:space="preserve">Femmes 15 ans ou plus non scol. Bac, brevet pro. ou Ã©quiv. en 2018 (princ)</t>
  </si>
  <si>
    <t xml:space="preserve">Nombre de femmes non scolarisÃ©es de 15 ans ou plus titulaires d'un BaccalaurÃ©at, brevet professionnel ou Ã©quivalent en 2018</t>
  </si>
  <si>
    <t xml:space="preserve">P18_FNSCOL15P_SUP2</t>
  </si>
  <si>
    <t xml:space="preserve">Femmes 15 ans ou plus non scol. Enseignement sup de niveau bac + 2 en 2018 (princ)</t>
  </si>
  <si>
    <t xml:space="preserve">Nombre de femmes non scolarisÃ©es de 15 ans ou plus titulaires d'un diplÃ´me de l'enseignement supÃ©rieur de niveau Bac + 2 en 2018</t>
  </si>
  <si>
    <t xml:space="preserve">P18_FNSCOL15P_SUP34</t>
  </si>
  <si>
    <t xml:space="preserve">Femmes 15 ans ou plus non scol. Enseignement sup de niveau bac + 3 ou 4 en 2018 (princ)</t>
  </si>
  <si>
    <t xml:space="preserve">Nombre de femmes non scolarisÃ©es de 15 ans ou plus titulaires d'un diplÃ´me de l'enseignement supÃ©rieur de niveau Bac + 3 ou Bac + 4 en 2018</t>
  </si>
  <si>
    <t xml:space="preserve">P18_FNSCOL15P_SUP5</t>
  </si>
  <si>
    <t xml:space="preserve">Femmes 15 ans ou plus non scol. Enseignement sup de niveau bac + 5 ou plus en 2018 (princ)</t>
  </si>
  <si>
    <t xml:space="preserve">Nombre de femmes non scolarisÃ©es de 15 ans ou plus titulaires d'un diplÃ´me de l'enseignement supÃ©rieur de niveau Bac + 5 ou plus en 2018</t>
  </si>
  <si>
    <t xml:space="preserve">P13_POP0205</t>
  </si>
  <si>
    <t xml:space="preserve">Pop 2-5 ans en 2013 (princ)</t>
  </si>
  <si>
    <t xml:space="preserve">Nombre de personnes de 2 Ã  5 ans en 2013</t>
  </si>
  <si>
    <t xml:space="preserve">P13_POP0610</t>
  </si>
  <si>
    <t xml:space="preserve">Pop 6-10 ans en 2013 (princ)</t>
  </si>
  <si>
    <t xml:space="preserve">Nombre de personnes de 6 Ã  10 ans en 2013</t>
  </si>
  <si>
    <t xml:space="preserve">P13_POP1114</t>
  </si>
  <si>
    <t xml:space="preserve">Pop 11-14 ans en 2013 (princ)</t>
  </si>
  <si>
    <t xml:space="preserve">Nombre de personnes de 11 Ã  14 ans en 2013</t>
  </si>
  <si>
    <t xml:space="preserve">P13_POP1517</t>
  </si>
  <si>
    <t xml:space="preserve">Pop 15-17 ans en 2013 (princ)</t>
  </si>
  <si>
    <t xml:space="preserve">Nombre de personnes de 15 Ã  17 ans en 2013</t>
  </si>
  <si>
    <t xml:space="preserve">P13_POP1824</t>
  </si>
  <si>
    <t xml:space="preserve">Pop 18-24 ans en 2013 (princ)</t>
  </si>
  <si>
    <t xml:space="preserve">Nombre de personnes de 18 Ã  24 ans en 2013</t>
  </si>
  <si>
    <t xml:space="preserve">P13_POP2529</t>
  </si>
  <si>
    <t xml:space="preserve">Pop 25-29 ans en 2013 (princ)</t>
  </si>
  <si>
    <t xml:space="preserve">Nombre de personnes de 25 Ã  29 ans en 2013</t>
  </si>
  <si>
    <t xml:space="preserve">P13_POP30P</t>
  </si>
  <si>
    <t xml:space="preserve">Pop 30 ans ou plus en 2013 (princ)</t>
  </si>
  <si>
    <t xml:space="preserve">Nombre de personnes de 30 ans ou plus en 2013</t>
  </si>
  <si>
    <t xml:space="preserve">P13_SCOL0205</t>
  </si>
  <si>
    <t xml:space="preserve">Pop scolarisÃ©e 2-5 ans en 2013 (princ)</t>
  </si>
  <si>
    <t xml:space="preserve">Nombre de personnes scolarisÃ©es de 2 Ã  5 ans en 2013</t>
  </si>
  <si>
    <t xml:space="preserve">P13_SCOL0610</t>
  </si>
  <si>
    <t xml:space="preserve">Pop scolarisÃ©e 6-10 ans en 2013 (princ)</t>
  </si>
  <si>
    <t xml:space="preserve">Nombre de personnes scolarisÃ©es de 6 Ã  10 ans en 2013</t>
  </si>
  <si>
    <t xml:space="preserve">P13_SCOL1114</t>
  </si>
  <si>
    <t xml:space="preserve">Pop scolarisÃ©e 11-14 ans en 2013 (princ)</t>
  </si>
  <si>
    <t xml:space="preserve">Nombre de personnes scolarisÃ©es de 11 Ã  14 ans en 2013</t>
  </si>
  <si>
    <t xml:space="preserve">P13_SCOL1517</t>
  </si>
  <si>
    <t xml:space="preserve">Pop scolarisÃ©e 15-17 ans en 2013 (princ)</t>
  </si>
  <si>
    <t xml:space="preserve">Nombre de personnes scolarisÃ©es de 15 Ã  17 ans en 2013</t>
  </si>
  <si>
    <t xml:space="preserve">P13_SCOL1824</t>
  </si>
  <si>
    <t xml:space="preserve">Pop scolarisÃ©e 18-24 ans en 2013 (princ)</t>
  </si>
  <si>
    <t xml:space="preserve">Nombre de personnes scolarisÃ©es de 18 Ã  24 ans en 2013</t>
  </si>
  <si>
    <t xml:space="preserve">P13_SCOL2529</t>
  </si>
  <si>
    <t xml:space="preserve">Pop scolarisÃ©e 25-29 ans en 2013 (princ)</t>
  </si>
  <si>
    <t xml:space="preserve">Nombre de personnes scolarisÃ©es de 25 Ã  29 ans en 2013</t>
  </si>
  <si>
    <t xml:space="preserve">P13_SCOL30P</t>
  </si>
  <si>
    <t xml:space="preserve">Pop scolarisÃ©e 30 ans ou plus en 2013 (princ)</t>
  </si>
  <si>
    <t xml:space="preserve">Nombre de personnes scolarisÃ©es de 30 ans ou plus en 2013</t>
  </si>
  <si>
    <t xml:space="preserve">P13_H0205</t>
  </si>
  <si>
    <t xml:space="preserve">Hommes 2-5 ans en 2013 (princ)</t>
  </si>
  <si>
    <t xml:space="preserve">Nombre d'hommes de 2 Ã  5 ans en 2013</t>
  </si>
  <si>
    <t xml:space="preserve">P13_H0610</t>
  </si>
  <si>
    <t xml:space="preserve">Hommes 6-10 ans en 2013 (princ)</t>
  </si>
  <si>
    <t xml:space="preserve">Nombre d'hommes de 6 Ã  10 ans en 2013</t>
  </si>
  <si>
    <t xml:space="preserve">P13_H1114</t>
  </si>
  <si>
    <t xml:space="preserve">Hommes 11-14 ans en 2013 (princ)</t>
  </si>
  <si>
    <t xml:space="preserve">Nombre d'hommes de 11 Ã  14 ans en 2013</t>
  </si>
  <si>
    <t xml:space="preserve">P13_H1517</t>
  </si>
  <si>
    <t xml:space="preserve">Hommes 15-17 ans en 2013 (princ)</t>
  </si>
  <si>
    <t xml:space="preserve">Nombre d'hommes de 15 Ã  17 ans en 2013</t>
  </si>
  <si>
    <t xml:space="preserve">P13_H1824</t>
  </si>
  <si>
    <t xml:space="preserve">Hommes 18-24 ans en 2013 (princ)</t>
  </si>
  <si>
    <t xml:space="preserve">Nombre d'hommes de 18 Ã  24 ans en 2013</t>
  </si>
  <si>
    <t xml:space="preserve">P13_H2529</t>
  </si>
  <si>
    <t xml:space="preserve">Hommes 25-29 ans en 2013 (princ)</t>
  </si>
  <si>
    <t xml:space="preserve">Nombre d'hommes de 25 Ã  29 ans en 2013</t>
  </si>
  <si>
    <t xml:space="preserve">P13_H30P</t>
  </si>
  <si>
    <t xml:space="preserve">Hommes 30 ans ou plus en 2013 (princ)</t>
  </si>
  <si>
    <t xml:space="preserve">Nombre d'hommes de 30 ans ou plus en 2013</t>
  </si>
  <si>
    <t xml:space="preserve">P13_HSCOL0205</t>
  </si>
  <si>
    <t xml:space="preserve">Hommes scolarisÃ©s 2-5 ans en 2013 (princ)</t>
  </si>
  <si>
    <t xml:space="preserve">Nombre d'hommes scolarisÃ©s de 2 Ã  5 ans en 2013</t>
  </si>
  <si>
    <t xml:space="preserve">P13_HSCOL0610</t>
  </si>
  <si>
    <t xml:space="preserve">Hommes scolarisÃ©s 6-10 ans en 2013 (princ)</t>
  </si>
  <si>
    <t xml:space="preserve">Nombre d'hommes scolarisÃ©s de 6 Ã  10 ans en 2013</t>
  </si>
  <si>
    <t xml:space="preserve">P13_HSCOL1114</t>
  </si>
  <si>
    <t xml:space="preserve">Hommes scolarisÃ©s 11-14 ans en 2013 (princ)</t>
  </si>
  <si>
    <t xml:space="preserve">Nombre d'hommes scolarisÃ©s de 11 Ã  14 ans en 2013</t>
  </si>
  <si>
    <t xml:space="preserve">P13_HSCOL1517</t>
  </si>
  <si>
    <t xml:space="preserve">Hommes scolarisÃ©s 15-17 ans en 2013 (princ)</t>
  </si>
  <si>
    <t xml:space="preserve">Nombre d'hommes scolarisÃ©s de 15 Ã  17 ans en 2013</t>
  </si>
  <si>
    <t xml:space="preserve">P13_HSCOL1824</t>
  </si>
  <si>
    <t xml:space="preserve">Hommes scolarisÃ©s 18-24 ans en 2013 (princ)</t>
  </si>
  <si>
    <t xml:space="preserve">Nombre d'hommes scolarisÃ©s de 18 Ã  24 ans en 2013</t>
  </si>
  <si>
    <t xml:space="preserve">P13_HSCOL2529</t>
  </si>
  <si>
    <t xml:space="preserve">Hommes scolarisÃ©s 25-29 ans en 2013 (princ)</t>
  </si>
  <si>
    <t xml:space="preserve">Nombre d'hommes scolarisÃ©s de 25 Ã  29 ans en 2013</t>
  </si>
  <si>
    <t xml:space="preserve">P13_HSCOL30P</t>
  </si>
  <si>
    <t xml:space="preserve">Hommes scolarisÃ©s 30 ans ou plus en 2013 (princ)</t>
  </si>
  <si>
    <t xml:space="preserve">Nombre d'hommes scolarisÃ©s de 30 ans ou plus en 2013</t>
  </si>
  <si>
    <t xml:space="preserve">P13_F0205</t>
  </si>
  <si>
    <t xml:space="preserve">Femmes 2-5 ans en 2013 (princ)</t>
  </si>
  <si>
    <t xml:space="preserve">Nombre de femmes de 2 Ã  5 ans en 2013</t>
  </si>
  <si>
    <t xml:space="preserve">P13_F0610</t>
  </si>
  <si>
    <t xml:space="preserve">Femmes 6-10 ans en 2013 (princ)</t>
  </si>
  <si>
    <t xml:space="preserve">Nombre de femmes de 6 Ã  10 ans en 2013</t>
  </si>
  <si>
    <t xml:space="preserve">P13_F1114</t>
  </si>
  <si>
    <t xml:space="preserve">Femmes 11-14 ans en 2013 (princ)</t>
  </si>
  <si>
    <t xml:space="preserve">Nombre de femmes de 11 Ã  14 ans en 2013</t>
  </si>
  <si>
    <t xml:space="preserve">P13_F1517</t>
  </si>
  <si>
    <t xml:space="preserve">Femmes 15-17 ans en 2013 (princ)</t>
  </si>
  <si>
    <t xml:space="preserve">Nombre de femmes de 15 Ã  17 ans en 2013</t>
  </si>
  <si>
    <t xml:space="preserve">P13_F1824</t>
  </si>
  <si>
    <t xml:space="preserve">Femmes 18-24 ans en 2013 (princ)</t>
  </si>
  <si>
    <t xml:space="preserve">Nombre de femmes de 18 Ã  24 ans en 2013</t>
  </si>
  <si>
    <t xml:space="preserve">P13_F2529</t>
  </si>
  <si>
    <t xml:space="preserve">Femmes 25-29 ans en 2013 (princ)</t>
  </si>
  <si>
    <t xml:space="preserve">Nombre de femmes de 25 Ã  29 ans en 2013</t>
  </si>
  <si>
    <t xml:space="preserve">P13_F30P</t>
  </si>
  <si>
    <t xml:space="preserve">Femmes 30 ans ou plus en 2013 (princ)</t>
  </si>
  <si>
    <t xml:space="preserve">Nombre de femmes de 30 ans ou plus en 2013</t>
  </si>
  <si>
    <t xml:space="preserve">P13_FSCOL0205</t>
  </si>
  <si>
    <t xml:space="preserve">Femmes scolarisÃ©es 2-5 ans en 2013 (princ)</t>
  </si>
  <si>
    <t xml:space="preserve">Nombre de femmes scolarisÃ©es de 2 Ã  5 ans en 2013</t>
  </si>
  <si>
    <t xml:space="preserve">P13_FSCOL0610</t>
  </si>
  <si>
    <t xml:space="preserve">Femmes scolarisÃ©es 6-10 ans en 2013 (princ)</t>
  </si>
  <si>
    <t xml:space="preserve">Nombre de femmes scolarisÃ©es de 6 Ã  10 ans en 2013</t>
  </si>
  <si>
    <t xml:space="preserve">P13_FSCOL1114</t>
  </si>
  <si>
    <t xml:space="preserve">Femmes scolarisÃ©es 11-14 ans en 2013 (princ)</t>
  </si>
  <si>
    <t xml:space="preserve">Nombre de femmes scolarisÃ©es de 11 Ã  14 ans en 2013</t>
  </si>
  <si>
    <t xml:space="preserve">P13_FSCOL1517</t>
  </si>
  <si>
    <t xml:space="preserve">Femmes scolarisÃ©es 15-17 ans en 2013 (princ)</t>
  </si>
  <si>
    <t xml:space="preserve">Nombre de femmes scolarisÃ©es de 15 Ã  17 ans en 2013</t>
  </si>
  <si>
    <t xml:space="preserve">P13_FSCOL1824</t>
  </si>
  <si>
    <t xml:space="preserve">Femmes scolarisÃ©es 18-24 ans en 2013 (princ)</t>
  </si>
  <si>
    <t xml:space="preserve">Nombre de femmes scolarisÃ©es de 18 Ã  24 ans en 2013</t>
  </si>
  <si>
    <t xml:space="preserve">P13_FSCOL2529</t>
  </si>
  <si>
    <t xml:space="preserve">Femmes scolarisÃ©es 25-29 ans en 2013 (princ)</t>
  </si>
  <si>
    <t xml:space="preserve">Nombre de femmes scolarisÃ©es de 25 Ã  29 ans en 2013</t>
  </si>
  <si>
    <t xml:space="preserve">P13_FSCOL30P</t>
  </si>
  <si>
    <t xml:space="preserve">Femmes scolarisÃ©es 30 ans ou plus  en 2013 (princ)</t>
  </si>
  <si>
    <t xml:space="preserve">Nombre de femmes scolarisÃ©es de 30 ans ou plus en 2013</t>
  </si>
  <si>
    <t xml:space="preserve">P13_NSCOL15P</t>
  </si>
  <si>
    <t xml:space="preserve">Pop 15 ans ou plus non scolarisÃ©e en 2013 (princ)</t>
  </si>
  <si>
    <t xml:space="preserve">Nombre de personnes non scolarisÃ©es de 15 ans ou plus en 2013</t>
  </si>
  <si>
    <t xml:space="preserve">P13_NSCOL15P_DIPLMIN</t>
  </si>
  <si>
    <t xml:space="preserve">Pop 15 ans ou plus non scol. Sans diplÃ´me ou BEPC, brevet des collÃ¨ges, DNB en 2013 (princ)</t>
  </si>
  <si>
    <t xml:space="preserve">Nombre de personnes non scolarisÃ©es de 15 ans ou plus titulaires d'aucun diplÃ´me ou au plus un BEPC, brevet des collÃ¨ges ou DNB en 2013</t>
  </si>
  <si>
    <t xml:space="preserve">P13_NSCOL15P_CAPBEP</t>
  </si>
  <si>
    <t xml:space="preserve">Pop 15 ans ou plus non scol. CAP-BEP en 2013 (princ)</t>
  </si>
  <si>
    <t xml:space="preserve">Nombre de personnes non scolarisÃ©es de 15 ans ou plus titulaires d'un CAP ou d'un BEP en 2013</t>
  </si>
  <si>
    <t xml:space="preserve">P13_NSCOL15P_BAC</t>
  </si>
  <si>
    <t xml:space="preserve">Pop 15 ans ou plus non scol. BAC en 2013 (princ)</t>
  </si>
  <si>
    <t xml:space="preserve">Nombre de personnes non scolarisÃ©es de 15 ans ou plus titulaires d'un baccalaurÃ©at (gÃ©nÃ©ral, technologique, professionnel) en 2013</t>
  </si>
  <si>
    <t xml:space="preserve">P13_NSCOL15P_SUP</t>
  </si>
  <si>
    <t xml:space="preserve">Pop 15 ans ou plus non scol. Enseignement sup en 2013 (princ)</t>
  </si>
  <si>
    <t xml:space="preserve">Nombre de personnes non scolarisÃ©es de 15 ans ou plus titulaires d'un diplÃ´me de l'enseignement supÃ©rieur en 2013</t>
  </si>
  <si>
    <t xml:space="preserve">P13_HNSCOL15P</t>
  </si>
  <si>
    <t xml:space="preserve">Hommes 15 ans ou plus non scolarisÃ©s en 2013 (princ)</t>
  </si>
  <si>
    <t xml:space="preserve">Nombre d'hommes non scolarisÃ©s de 15 ans ou plus en 2013</t>
  </si>
  <si>
    <t xml:space="preserve">P13_HNSCOL15P_DIPLMIN</t>
  </si>
  <si>
    <t xml:space="preserve">Hommes 15 ans ou plus non scol. Sans diplÃ´me ou BEPC, brevet des collÃ¨ges, DNB en 2013 (princ)</t>
  </si>
  <si>
    <t xml:space="preserve">Nombre d'hommes non scolarisÃ©s de 15 ans ou plus titulaires d'aucun diplÃ´me ou au plus un BEPC, brevet des collÃ¨ges ou DNB en 2013</t>
  </si>
  <si>
    <t xml:space="preserve">P13_HNSCOL15P_CAPBEP</t>
  </si>
  <si>
    <t xml:space="preserve">Hommes 15 ans ou plus non scol. CAP-BEP en 2013 (princ)</t>
  </si>
  <si>
    <t xml:space="preserve">Nombre d'hommes non scolarisÃ©s de 15 ans ou plus titulaires d'un CAP ou d'un BEP en 2013</t>
  </si>
  <si>
    <t xml:space="preserve">P13_HNSCOL15P_BAC</t>
  </si>
  <si>
    <t xml:space="preserve">Hommes 15 ans ou plus non scol. BAC en 2013 (princ)</t>
  </si>
  <si>
    <t xml:space="preserve">Nombre d'hommes non scolarisÃ©s de 15 ans ou plus titulaires d'un baccalaurÃ©at (gÃ©nÃ©ral, technologique, professionnel) en 2013</t>
  </si>
  <si>
    <t xml:space="preserve">P13_HNSCOL15P_SUP</t>
  </si>
  <si>
    <t xml:space="preserve">Hommes 15 ans ou plus non scol. Enseignement sup en 2013 (princ)</t>
  </si>
  <si>
    <t xml:space="preserve">Nombre d'hommes non scolarisÃ©s de 15 ans ou plus titulaires d'un diplÃ´me de l'enseignement supÃ©rieur en 2013</t>
  </si>
  <si>
    <t xml:space="preserve">P13_FNSCOL15P</t>
  </si>
  <si>
    <t xml:space="preserve">Femmes 15 ans ou plus non scolarisÃ©es en 2013 (princ)</t>
  </si>
  <si>
    <t xml:space="preserve">Nombre de femmes non scolarisÃ©es de 15 ans ou plus en 2013</t>
  </si>
  <si>
    <t xml:space="preserve">P13_FNSCOL15P_DIPLMIN</t>
  </si>
  <si>
    <t xml:space="preserve">Femmes 15 ans ou plus non scol. Sans diplÃ´me ou BEPC, brevet des collÃ¨ges, DNB en 2013 (princ)</t>
  </si>
  <si>
    <t xml:space="preserve">Nombre de femmes non scolarisÃ©es de 15 ans ou plus titulaires d'aucun diplÃ´me ou au plus un BEPC, brevet des collÃ¨ges ou DNB en 2013</t>
  </si>
  <si>
    <t xml:space="preserve">P13_FNSCOL15P_CAPBEP</t>
  </si>
  <si>
    <t xml:space="preserve">Femmes 15 ans ou plus non scol. CAP-BEP en 2013 (princ)</t>
  </si>
  <si>
    <t xml:space="preserve">Nombre de femmes non scolarisÃ©es de 15 ans ou plus titulaires d'un CAP ou d'un BEP en 2013</t>
  </si>
  <si>
    <t xml:space="preserve">P13_FNSCOL15P_BAC</t>
  </si>
  <si>
    <t xml:space="preserve">Femmes 15 ans ou plus non scol. BAC en 2013 (princ)</t>
  </si>
  <si>
    <t xml:space="preserve">Nombre de femmes non scolarisÃ©es de 15 ans ou plus titulaires d'un baccalaurÃ©at (gÃ©nÃ©ral, technologique, professionnel) en 2013</t>
  </si>
  <si>
    <t xml:space="preserve">P13_FNSCOL15P_SUP</t>
  </si>
  <si>
    <t xml:space="preserve">Femmes 15 ans ou plus non scol. Enseignement sup en 2013 (princ)</t>
  </si>
  <si>
    <t xml:space="preserve">Nombre de femmes non scolarisÃ©es de 15 ans ou plus titulaires d'un diplÃ´me de l'enseignement supÃ©rieur en 2013</t>
  </si>
  <si>
    <t xml:space="preserve">P08_POP0205</t>
  </si>
  <si>
    <t xml:space="preserve">Pop 2-5 ans en 2008 (princ)</t>
  </si>
  <si>
    <t xml:space="preserve">Nombre de personnes de 2 Ã  5 ans en 2008</t>
  </si>
  <si>
    <t xml:space="preserve">P08_POP0610</t>
  </si>
  <si>
    <t xml:space="preserve">Pop 6-10 ans en 2008 (princ)</t>
  </si>
  <si>
    <t xml:space="preserve">Nombre de personnes de 6 Ã  10 ans en 2008</t>
  </si>
  <si>
    <t xml:space="preserve">P08_POP1114</t>
  </si>
  <si>
    <t xml:space="preserve">Pop 11-14 ans en 2008 (princ)</t>
  </si>
  <si>
    <t xml:space="preserve">Nombre de personnes de 11 Ã  14 ans en 2008</t>
  </si>
  <si>
    <t xml:space="preserve">P08_POP1517</t>
  </si>
  <si>
    <t xml:space="preserve">Pop 15-17 ans en 2008 (princ)</t>
  </si>
  <si>
    <t xml:space="preserve">Nombre de personnes de 15 Ã  17 ans en 2008</t>
  </si>
  <si>
    <t xml:space="preserve">P08_POP1824</t>
  </si>
  <si>
    <t xml:space="preserve">Pop 18-24 ans en 2008 (princ)</t>
  </si>
  <si>
    <t xml:space="preserve">Nombre de personnes de 18 Ã  24 ans en 2008</t>
  </si>
  <si>
    <t xml:space="preserve">P08_POP2529</t>
  </si>
  <si>
    <t xml:space="preserve">Pop 25-29 ans en 2008 (princ)</t>
  </si>
  <si>
    <t xml:space="preserve">Nombre de personnes de 25 Ã  29 ans en 2008</t>
  </si>
  <si>
    <t xml:space="preserve">P08_POP30P</t>
  </si>
  <si>
    <t xml:space="preserve">Pop 30 ans ou plus en 2008 (princ)</t>
  </si>
  <si>
    <t xml:space="preserve">Nombre de personnes de 30 ans ou plus en 2008</t>
  </si>
  <si>
    <t xml:space="preserve">P08_SCOL0205</t>
  </si>
  <si>
    <t xml:space="preserve">Pop scolarisÃ©e 2-5 ans en 2008 (princ)</t>
  </si>
  <si>
    <t xml:space="preserve">Nombre de personnes scolarisÃ©es de 2 Ã  5 ans en 2008</t>
  </si>
  <si>
    <t xml:space="preserve">P08_SCOL0610</t>
  </si>
  <si>
    <t xml:space="preserve">Pop scolarisÃ©e 6-10 ans en 2008 (princ)</t>
  </si>
  <si>
    <t xml:space="preserve">Nombre de personnes scolarisÃ©es de 6 Ã  10 ans en 2008</t>
  </si>
  <si>
    <t xml:space="preserve">P08_SCOL1114</t>
  </si>
  <si>
    <t xml:space="preserve">Pop scolarisÃ©e 11-14 ans en 2008 (princ)</t>
  </si>
  <si>
    <t xml:space="preserve">Nombre de personnes scolarisÃ©es de 11 Ã  14 ans en 2008</t>
  </si>
  <si>
    <t xml:space="preserve">P08_SCOL1517</t>
  </si>
  <si>
    <t xml:space="preserve">Pop scolarisÃ©e 15-17 ans en 2008 (princ)</t>
  </si>
  <si>
    <t xml:space="preserve">Nombre de personnes scolarisÃ©es de 15 Ã  17 ans en 2008</t>
  </si>
  <si>
    <t xml:space="preserve">P08_SCOL1824</t>
  </si>
  <si>
    <t xml:space="preserve">Pop scolarisÃ©e 18-24 ans en 2008 (princ)</t>
  </si>
  <si>
    <t xml:space="preserve">Nombre de personnes scolarisÃ©es de 18 Ã  24 ans en 2008</t>
  </si>
  <si>
    <t xml:space="preserve">P08_SCOL2529</t>
  </si>
  <si>
    <t xml:space="preserve">Pop scolarisÃ©e 25-29 ans en 2008 (princ)</t>
  </si>
  <si>
    <t xml:space="preserve">Nombre de personnes scolarisÃ©es de 25 Ã  29 ans en 2008</t>
  </si>
  <si>
    <t xml:space="preserve">P08_SCOL30P</t>
  </si>
  <si>
    <t xml:space="preserve">Pop scolarisÃ©e 30 ans ou plus en 2008 (princ)</t>
  </si>
  <si>
    <t xml:space="preserve">Nombre de personnes scolarisÃ©es de 30 ans ou plus en 2008</t>
  </si>
  <si>
    <t xml:space="preserve">P08_H0205</t>
  </si>
  <si>
    <t xml:space="preserve">Hommes 2-5 ans  en 2008 (princ)</t>
  </si>
  <si>
    <t xml:space="preserve">Nombre d'hommes de 2 Ã  5 ans en 2008</t>
  </si>
  <si>
    <t xml:space="preserve">P08_H0610</t>
  </si>
  <si>
    <t xml:space="preserve">Hommes 6-10 ans  en 2008 (princ)</t>
  </si>
  <si>
    <t xml:space="preserve">Nombre d'hommes de 6 Ã  10 ans en 2008</t>
  </si>
  <si>
    <t xml:space="preserve">P08_H1114</t>
  </si>
  <si>
    <t xml:space="preserve">Hommes 11-14 ans  en 2008 (princ)</t>
  </si>
  <si>
    <t xml:space="preserve">Nombre d'hommes de 11 Ã  14 ans en 2008</t>
  </si>
  <si>
    <t xml:space="preserve">P08_H1517</t>
  </si>
  <si>
    <t xml:space="preserve">Hommes 15-17 ans en 2008 (princ)</t>
  </si>
  <si>
    <t xml:space="preserve">Nombre d'hommes de 15 Ã  17 ans en 2008</t>
  </si>
  <si>
    <t xml:space="preserve">P08_H1824</t>
  </si>
  <si>
    <t xml:space="preserve">Hommes 18-24 ans en 2008 (princ)</t>
  </si>
  <si>
    <t xml:space="preserve">Nombre d'hommes de 18 Ã  24 ans en 2008</t>
  </si>
  <si>
    <t xml:space="preserve">P08_H2529</t>
  </si>
  <si>
    <t xml:space="preserve">Hommes 25-29 ans en 2008 (princ)</t>
  </si>
  <si>
    <t xml:space="preserve">Nombre d'hommes de 25 Ã  29 ans en 2008</t>
  </si>
  <si>
    <t xml:space="preserve">P08_H30P</t>
  </si>
  <si>
    <t xml:space="preserve">Hommes 30 ans ou plus en 2008 (princ)</t>
  </si>
  <si>
    <t xml:space="preserve">Nombre d'hommes de 30 ans ou plus en 2008</t>
  </si>
  <si>
    <t xml:space="preserve">P08_HSCOL0205</t>
  </si>
  <si>
    <t xml:space="preserve">Hommes scolarisÃ©s 2-5 ans en 2008 (princ)</t>
  </si>
  <si>
    <t xml:space="preserve">Nombre d'hommes scolarisÃ©s de 2 Ã  5 ans en 2008</t>
  </si>
  <si>
    <t xml:space="preserve">P08_HSCOL0610</t>
  </si>
  <si>
    <t xml:space="preserve">Hommes scolarisÃ©s 6-10 ans en 2008 (princ)</t>
  </si>
  <si>
    <t xml:space="preserve">Nombre d'hommes scolarisÃ©s de 6 Ã  10 ans en 2008</t>
  </si>
  <si>
    <t xml:space="preserve">P08_HSCOL1114</t>
  </si>
  <si>
    <t xml:space="preserve">Hommes scolarisÃ©s 11-14 ans en 2008 (princ)</t>
  </si>
  <si>
    <t xml:space="preserve">Nombre d'hommes scolarisÃ©s de 11 Ã  14 ans en 2008</t>
  </si>
  <si>
    <t xml:space="preserve">P08_HSCOL1517</t>
  </si>
  <si>
    <t xml:space="preserve">Hommes scolarisÃ©s 15-17 ans en 2008 (princ)</t>
  </si>
  <si>
    <t xml:space="preserve">Nombre d'hommes scolarisÃ©s de 15 Ã  17 ans en 2008</t>
  </si>
  <si>
    <t xml:space="preserve">P08_HSCOL1824</t>
  </si>
  <si>
    <t xml:space="preserve">Hommes scolarisÃ©s 18-24 ans en 2008 (princ)</t>
  </si>
  <si>
    <t xml:space="preserve">Nombre d'hommes scolarisÃ©s de 18 Ã  24 ans en 2008</t>
  </si>
  <si>
    <t xml:space="preserve">P08_HSCOL2529</t>
  </si>
  <si>
    <t xml:space="preserve">Hommes scolarisÃ©s 25-29 ans en 2008 (princ)</t>
  </si>
  <si>
    <t xml:space="preserve">Nombre d'hommes scolarisÃ©s de 25 Ã  29 ans en 2008</t>
  </si>
  <si>
    <t xml:space="preserve">P08_HSCOL30P</t>
  </si>
  <si>
    <t xml:space="preserve">Hommes scolarisÃ©s 30 ans ou plus en 2008 (princ)</t>
  </si>
  <si>
    <t xml:space="preserve">Nombre d'hommes scolarisÃ©s de 30 ans ou plus en 2008</t>
  </si>
  <si>
    <t xml:space="preserve">P08_F0205</t>
  </si>
  <si>
    <t xml:space="preserve">Femmes 2-5 ans en 2008 (princ)</t>
  </si>
  <si>
    <t xml:space="preserve">Nombre de femmes de 2 Ã  5 ans en 2008</t>
  </si>
  <si>
    <t xml:space="preserve">P08_F0610</t>
  </si>
  <si>
    <t xml:space="preserve">Femmes 6-10 ans en 2008 (princ)</t>
  </si>
  <si>
    <t xml:space="preserve">Nombre de femmes de 6 Ã  10 ans en 2008</t>
  </si>
  <si>
    <t xml:space="preserve">P08_F1114</t>
  </si>
  <si>
    <t xml:space="preserve">Femmes 11-14 ans en 2008 (princ)</t>
  </si>
  <si>
    <t xml:space="preserve">Nombre de femmes de 11 Ã  14 ans en 2008</t>
  </si>
  <si>
    <t xml:space="preserve">P08_F1517</t>
  </si>
  <si>
    <t xml:space="preserve">Femmes 15-17 ans en 2008 (princ)</t>
  </si>
  <si>
    <t xml:space="preserve">Nombre de femmes de 15 Ã  17 ans en 2008</t>
  </si>
  <si>
    <t xml:space="preserve">P08_F1824</t>
  </si>
  <si>
    <t xml:space="preserve">Femmes 18-24 ans en 2008 (princ)</t>
  </si>
  <si>
    <t xml:space="preserve">Nombre de femmes de 18 Ã  24 ans en 2008</t>
  </si>
  <si>
    <t xml:space="preserve">P08_F2529</t>
  </si>
  <si>
    <t xml:space="preserve">Femmes 25-29 ans en 2008 (princ)</t>
  </si>
  <si>
    <t xml:space="preserve">Nombre de femmes de 25 Ã  29 ans en 2008</t>
  </si>
  <si>
    <t xml:space="preserve">P08_F30P</t>
  </si>
  <si>
    <t xml:space="preserve">Femmes 30 ans ou plus en 2008 (princ)</t>
  </si>
  <si>
    <t xml:space="preserve">Nombre de femmes de 30 ans ou plus en 2008</t>
  </si>
  <si>
    <t xml:space="preserve">P08_FSCOL0205</t>
  </si>
  <si>
    <t xml:space="preserve">Femmes scolarisÃ©es 2-5 ans en 2008 (princ)</t>
  </si>
  <si>
    <t xml:space="preserve">Nombre de femmes scolarisÃ©es de 2 Ã  5 ans en 2008</t>
  </si>
  <si>
    <t xml:space="preserve">P08_FSCOL0610</t>
  </si>
  <si>
    <t xml:space="preserve">Femmes scolarisÃ©es 6-10 ans en 2008 (princ)</t>
  </si>
  <si>
    <t xml:space="preserve">Nombre de femmes scolarisÃ©es de 6 Ã  10 ans en 2008</t>
  </si>
  <si>
    <t xml:space="preserve">P08_FSCOL1114</t>
  </si>
  <si>
    <t xml:space="preserve">Femmes scolarisÃ©es 11-14 ans en 2008 (princ)</t>
  </si>
  <si>
    <t xml:space="preserve">Nombre de femmes scolarisÃ©es de 11 Ã  14 ans en 2008</t>
  </si>
  <si>
    <t xml:space="preserve">P08_FSCOL1517</t>
  </si>
  <si>
    <t xml:space="preserve">Femmes scolarisÃ©es 15-17 ans en 2008 (princ)</t>
  </si>
  <si>
    <t xml:space="preserve">Nombre de femmes scolarisÃ©es de 15 Ã  17 ans en 2008</t>
  </si>
  <si>
    <t xml:space="preserve">P08_FSCOL1824</t>
  </si>
  <si>
    <t xml:space="preserve">Femmes scolarisÃ©es 18-24 ans en 2008 (princ)</t>
  </si>
  <si>
    <t xml:space="preserve">Nombre de femmes scolarisÃ©es de 18 Ã  24 ans en 2008</t>
  </si>
  <si>
    <t xml:space="preserve">P08_FSCOL2529</t>
  </si>
  <si>
    <t xml:space="preserve">Femmes scolarisÃ©es 25-29 ans en 2008 (princ)</t>
  </si>
  <si>
    <t xml:space="preserve">Nombre de femmes scolarisÃ©es de 25 Ã  29 ans en 2008</t>
  </si>
  <si>
    <t xml:space="preserve">P08_FSCOL30P</t>
  </si>
  <si>
    <t xml:space="preserve">Femmes scolarisÃ©es 30 ans ou plus  en 2008 (princ)</t>
  </si>
  <si>
    <t xml:space="preserve">Nombre de femmes scolarisÃ©es de 30 ans ou plus en 2008</t>
  </si>
  <si>
    <t xml:space="preserve">P08_NSCOL15P</t>
  </si>
  <si>
    <t xml:space="preserve">Pop 15 ans ou plus non scolarisÃ©e en 2008 (princ)</t>
  </si>
  <si>
    <t xml:space="preserve">Nombre de personnes non scolarisÃ©es de 15 ans ou plus en 2008</t>
  </si>
  <si>
    <t xml:space="preserve">P08_NSCOL15P_DIPL0</t>
  </si>
  <si>
    <t xml:space="preserve">Pop 15 ans ou plus non scol. Sans diplÃ´me en 2008 (princ)</t>
  </si>
  <si>
    <t xml:space="preserve">Nombre de personnes non scolarisÃ©es de 15 ans ou plus titulaires d'aucun diplÃ´me en 2008</t>
  </si>
  <si>
    <t xml:space="preserve">P08_NSCOL15P_CEP</t>
  </si>
  <si>
    <t xml:space="preserve">Pop 15 ans ou plus non scol. CEP en 2008 (princ)</t>
  </si>
  <si>
    <t xml:space="preserve">Nombre de personnes non scolarisÃ©es de 15 ans ou plus titulaires du certificat d'Ã©tudes primaires en 2008</t>
  </si>
  <si>
    <t xml:space="preserve">P08_NSCOL15P_BEPC</t>
  </si>
  <si>
    <t xml:space="preserve">Pop 15 ans ou plus non scol. BEPC, brevet collÃ¨ges en 2008 (princ)</t>
  </si>
  <si>
    <t xml:space="preserve">Nombre de personnes non scolarisÃ©es de 15 ans ou plus titulaires du BEPC, brevet des collÃ¨ges en 2008</t>
  </si>
  <si>
    <t xml:space="preserve">P08_NSCOL15P_CAPBEP</t>
  </si>
  <si>
    <t xml:space="preserve">Pop 15 ans ou plus non scol. CAP-BEP en 2008 (princ)</t>
  </si>
  <si>
    <t xml:space="preserve">Nombre de personnes non scolarisÃ©es de 15 ans ou plus titulaires d'un CAP ou d'un BEP en 2008</t>
  </si>
  <si>
    <t xml:space="preserve">P08_NSCOL15P_BAC</t>
  </si>
  <si>
    <t xml:space="preserve">Pop 15 ans ou plus non scol. BAC-BP en 2008 (princ)</t>
  </si>
  <si>
    <t xml:space="preserve">Nombre de personnes non scolarisÃ©es de 15 ans ou plus titulaires d'un baccalaurÃ©at ou d'un brevet professionnel en 2008</t>
  </si>
  <si>
    <t xml:space="preserve">P08_NSCOL15P_BACP2</t>
  </si>
  <si>
    <t xml:space="preserve">Pop 15 ans ou plus non scol. Enseignement sup court en 2008 (princ)</t>
  </si>
  <si>
    <t xml:space="preserve">Nombre de personnes non scolarisÃ©es de 15 ans ou plus titulaires d'un diplÃ´me de l'enseignement supÃ©rieur court en 2008</t>
  </si>
  <si>
    <t xml:space="preserve">P08_NSCOL15P_SUP</t>
  </si>
  <si>
    <t xml:space="preserve">Pop 15 ans ou plus non scol. Enseignement sup long en 2008 (princ)</t>
  </si>
  <si>
    <t xml:space="preserve">Nombre de personnes non scolarisÃ©es de 15 ans ou plus titulaires d'un diplÃ´me de l'enseignement supÃ©rieur long en 2008</t>
  </si>
  <si>
    <t xml:space="preserve">P08_HNSCOL15P</t>
  </si>
  <si>
    <t xml:space="preserve">Hommes 15 ans ou plus non scolarisÃ©s en 2008 (princ)</t>
  </si>
  <si>
    <t xml:space="preserve">Nombre d'hommes non scolarisÃ©s de 15 ans ou plus en 2008</t>
  </si>
  <si>
    <t xml:space="preserve">P08_HNSCOL15P_DIPL0</t>
  </si>
  <si>
    <t xml:space="preserve">Hommes 15 ans ou plus non scol. Sans diplÃ´me en 2008 (princ)</t>
  </si>
  <si>
    <t xml:space="preserve">Nombre d'hommes non scolarisÃ©s de 15 ans ou plus titulaires d'aucun diplÃ´me en 2008</t>
  </si>
  <si>
    <t xml:space="preserve">P08_HNSCOL15P_CEP</t>
  </si>
  <si>
    <t xml:space="preserve">Hommes 15 ans ou plus non scol. CEP en 2008 (princ)</t>
  </si>
  <si>
    <t xml:space="preserve">Nombre d'hommes non scolarisÃ©s de 15 ans ou plus titulaires du certificat d'Ã©tudes primaires en 2008</t>
  </si>
  <si>
    <t xml:space="preserve">P08_HNSCOL15P_BEPC</t>
  </si>
  <si>
    <t xml:space="preserve">Hommes 15 ans ou plus non scol. BEPC, brevet collÃ¨ges en 2008 (princ)</t>
  </si>
  <si>
    <t xml:space="preserve">Nombre d'hommes non scolarisÃ©s de 15 ans ou plus titulaires du BEPC, brevet des collÃ¨ges en 2008</t>
  </si>
  <si>
    <t xml:space="preserve">P08_HNSCOL15P_CAPBEP</t>
  </si>
  <si>
    <t xml:space="preserve">Hommes 15 ans ou plus non scol. CAP-BEP en 2008 (princ)</t>
  </si>
  <si>
    <t xml:space="preserve">Nombre d'hommes non scolarisÃ©s de 15 ans ou plus titulaires d'un CAP ou d'un BEP en 2008</t>
  </si>
  <si>
    <t xml:space="preserve">P08_HNSCOL15P_BAC</t>
  </si>
  <si>
    <t xml:space="preserve">Hommes 15 ans ou plus non scol. BAC-BP en 2008 (princ)</t>
  </si>
  <si>
    <t xml:space="preserve">Nombre d'hommes non scolarisÃ©s de 15 ans ou plus titulaires d'un baccalaurÃ©at ou d'un brevet professionnel en 2008</t>
  </si>
  <si>
    <t xml:space="preserve">P08_HNSCOL15P_BACP2</t>
  </si>
  <si>
    <t xml:space="preserve">Hommes 15 ans ou plus non scol. Enseignement sup court en 2008 (princ)</t>
  </si>
  <si>
    <t xml:space="preserve">Nombre d'hommes non scolarisÃ©s de 15 ans ou plus titulaires d'un diplÃ´me de l'enseignement supÃ©rieur court en 2008</t>
  </si>
  <si>
    <t xml:space="preserve">P08_HNSCOL15P_SUP</t>
  </si>
  <si>
    <t xml:space="preserve">Hommes 15 ans ou plus non scol. Enseignement sup long en 2008 (princ)</t>
  </si>
  <si>
    <t xml:space="preserve">Nombre d'hommes non scolarisÃ©s de 15 ans ou plus titulaires d'un diplÃ´me de l'enseignement supÃ©rieur long en 2008</t>
  </si>
  <si>
    <t xml:space="preserve">P08_FNSCOL15P</t>
  </si>
  <si>
    <t xml:space="preserve">Femmes 15 ans ou plus non scolarisÃ©es en 2008 (princ)</t>
  </si>
  <si>
    <t xml:space="preserve">Nombre de femmes non scolarisÃ©es de 15 ans ou plus en 2008</t>
  </si>
  <si>
    <t xml:space="preserve">P08_FNSCOL15P_DIPL0</t>
  </si>
  <si>
    <t xml:space="preserve">Femmes 15 ans ou plus non scol. Sans diplÃ´me en 2008 (princ)</t>
  </si>
  <si>
    <t xml:space="preserve">Nombre de femmes non scolarisÃ©es de 15 ans ou plus titulaires d'aucun diplÃ´me en 2008</t>
  </si>
  <si>
    <t xml:space="preserve">P08_FNSCOL15P_CEP</t>
  </si>
  <si>
    <t xml:space="preserve">Femmes 15 ans ou plus non scol. CEP en 2008 (princ)</t>
  </si>
  <si>
    <t xml:space="preserve">Nombre de femmes non scolarisÃ©es de 15 ans ou plus titulaires du certificat d'Ã©tudes primaires en 2008</t>
  </si>
  <si>
    <t xml:space="preserve">P08_FNSCOL15P_BEPC</t>
  </si>
  <si>
    <t xml:space="preserve">Femmes 15 ans ou plus non scol. BEPC, brevet collÃ¨ges en 2008 (princ)</t>
  </si>
  <si>
    <t xml:space="preserve">Nombre de femmes non scolarisÃ©es de 15 ans ou plus titulaires du BEPC, brevet des collÃ¨ges en 2008</t>
  </si>
  <si>
    <t xml:space="preserve">P08_FNSCOL15P_CAPBEP</t>
  </si>
  <si>
    <t xml:space="preserve">Femmes 15 ans ou plus non scol. CAP-BEP en 2008 (princ)</t>
  </si>
  <si>
    <t xml:space="preserve">Nombre de femmes non scolarisÃ©es de 15 ans ou plus titulaires d'un CAP ou d'un BEP en 2008</t>
  </si>
  <si>
    <t xml:space="preserve">P08_FNSCOL15P_BAC</t>
  </si>
  <si>
    <t xml:space="preserve">Femmes 15 ans ou plus non scol. BAC-BP en 2008 (princ)</t>
  </si>
  <si>
    <t xml:space="preserve">Nombre de femmes non scolarisÃ©es de 15 ans ou plus titulaires d'un baccalaurÃ©at ou d'un brevet professionnel en 2008</t>
  </si>
  <si>
    <t xml:space="preserve">P08_FNSCOL15P_BACP2</t>
  </si>
  <si>
    <t xml:space="preserve">Femmes 15 ans ou plus non scol. Enseignement sup court en 2008 (princ)</t>
  </si>
  <si>
    <t xml:space="preserve">Nombre de femmes non scolarisÃ©es de 15 ans ou plus titulaires d'un diplÃ´me de l'enseignement supÃ©rieur court en 2008</t>
  </si>
  <si>
    <t xml:space="preserve">P08_FNSCOL15P_SUP</t>
  </si>
  <si>
    <t xml:space="preserve">Femmes 15 ans ou plus non scol. Enseignement sup long en 2008 (princ)</t>
  </si>
  <si>
    <t xml:space="preserve">Nombre de femmes non scolarisÃ©es de 15 ans ou plus titulaires d'un diplÃ´me de l'enseignement supÃ©rieur long en 2008</t>
  </si>
  <si>
    <t xml:space="preserve">P18_ACTOCC15P</t>
  </si>
  <si>
    <t xml:space="preserve">Actifs occupÃ©s 15 ans ou plus en 2018 (princ)</t>
  </si>
  <si>
    <t xml:space="preserve">Nombre de personnes actives occupÃ©es de 15 ans ou plus en 2018</t>
  </si>
  <si>
    <t xml:space="preserve">P18_SAL15P</t>
  </si>
  <si>
    <t xml:space="preserve">SalariÃ©s 15 ans ou plus en 2018 (princ)</t>
  </si>
  <si>
    <t xml:space="preserve">Nombre de personnes salariÃ©es de 15 ans ou plus en 2018</t>
  </si>
  <si>
    <t xml:space="preserve">P18_NSAL15P</t>
  </si>
  <si>
    <t xml:space="preserve">Non-salariÃ©s 15 ans ou plus en 2018 (princ)</t>
  </si>
  <si>
    <t xml:space="preserve">Nombre de personnes non-salariÃ©es de 15 ans ou plus en 2018</t>
  </si>
  <si>
    <t xml:space="preserve">P18_ACTOCC15P_TP</t>
  </si>
  <si>
    <t xml:space="preserve">Actifs occ 15 ans ou plus TP en 2018 (princ)</t>
  </si>
  <si>
    <t xml:space="preserve">Nombre de personnes actives occupÃ©es de 15 ans ou plus Ã  temps partiel en 2018</t>
  </si>
  <si>
    <t xml:space="preserve">P18_SAL15P_TP</t>
  </si>
  <si>
    <t xml:space="preserve">SalariÃ©s 15 ans ou plus TP en 2018 (princ)</t>
  </si>
  <si>
    <t xml:space="preserve">Nombre de personnes salariÃ©es de 15 ans ou plus Ã  temps partiel en 2018</t>
  </si>
  <si>
    <t xml:space="preserve">P18_HSAL15P_TP</t>
  </si>
  <si>
    <t xml:space="preserve">SalariÃ©s 15 ans ou plus TP Hommes en 2018 (princ)</t>
  </si>
  <si>
    <t xml:space="preserve">Nombre d'hommes salariÃ©s de 15 ans ou plus Ã  temps partiel en 2018</t>
  </si>
  <si>
    <t xml:space="preserve">P18_FSAL15P_TP</t>
  </si>
  <si>
    <t xml:space="preserve">SalariÃ©s 15 ans ou plus TP Femmes en 2018 (princ)</t>
  </si>
  <si>
    <t xml:space="preserve">Nombre de femmes salariÃ©es de 15 ans ou plus Ã  temps partiel en 2018</t>
  </si>
  <si>
    <t xml:space="preserve">P18_NSAL15P_TP</t>
  </si>
  <si>
    <t xml:space="preserve">Non-salariÃ©s 15 ans ou plus TP en 2018 (princ)</t>
  </si>
  <si>
    <t xml:space="preserve">Nombre de personnes non-salariÃ©es de 15 ans ou plus Ã  temps partiel en 2018</t>
  </si>
  <si>
    <t xml:space="preserve">P18_HACTOCC15P</t>
  </si>
  <si>
    <t xml:space="preserve">Actifs occupÃ©s 15 ans ou plus Hommes en 2018 (princ)</t>
  </si>
  <si>
    <t xml:space="preserve">Nombre d'hommes actifs occupÃ©s de 15 ans ou plus en 2018</t>
  </si>
  <si>
    <t xml:space="preserve">P18_HSAL15P</t>
  </si>
  <si>
    <t xml:space="preserve">SalariÃ©s 15 ans ou plus Hommes en 2018 (princ)</t>
  </si>
  <si>
    <t xml:space="preserve">Nombre d'hommes salariÃ©s de 15 ans ou plus en 2018</t>
  </si>
  <si>
    <t xml:space="preserve">P18_HSAL15P_CDI</t>
  </si>
  <si>
    <t xml:space="preserve">SalariÃ©s 15 ans ou plus Hommes Fonct publ, CDI en 2018 (princ)</t>
  </si>
  <si>
    <t xml:space="preserve">Nombre d'hommes salariÃ©s de 15 ans ou plus titulaires de la fonction publique ou d'un contrat Ã  durÃ©e indÃ©terminÃ©e en 2018</t>
  </si>
  <si>
    <t xml:space="preserve">P18_HSAL15P_CDD</t>
  </si>
  <si>
    <t xml:space="preserve">SalariÃ©s 15 ans ou plus Hommes CDD en 2018 (princ)</t>
  </si>
  <si>
    <t xml:space="preserve">Nombre d'hommes salariÃ©s de 15 ans ou plus ayant un contrat Ã  durÃ©e dÃ©terminÃ©e en 2018</t>
  </si>
  <si>
    <t xml:space="preserve">P18_HSAL15P_INTERIM</t>
  </si>
  <si>
    <t xml:space="preserve">SalariÃ©s 15 ans ou plus Hommes IntÃ©rim en 2018 (princ)</t>
  </si>
  <si>
    <t xml:space="preserve">Nombre d'hommes salariÃ©s de 15 ans ou plus intÃ©rimaires en 2018</t>
  </si>
  <si>
    <t xml:space="preserve">P18_HSAL15P_EMPAID</t>
  </si>
  <si>
    <t xml:space="preserve">SalariÃ©s 15 ans ou plus Hommes Emplois aidÃ©s en 2018 (princ)</t>
  </si>
  <si>
    <t xml:space="preserve">Nombre d'hommes salariÃ©s de 15 ans ou plus Emplois aidÃ©s en 2018</t>
  </si>
  <si>
    <t xml:space="preserve">P18_HSAL15P_APPR</t>
  </si>
  <si>
    <t xml:space="preserve">SalariÃ©s 15 ans ou plus Hommes Apprentissage - Stage en 2018 (princ)</t>
  </si>
  <si>
    <t xml:space="preserve">Nombre d'hommes salariÃ©s de 15 ans ou plus en apprentissage, en stage en 2018</t>
  </si>
  <si>
    <t xml:space="preserve">P18_HNSAL15P</t>
  </si>
  <si>
    <t xml:space="preserve">Non-salariÃ©s 15 ans ou plus Hommes en 2018 (princ)</t>
  </si>
  <si>
    <t xml:space="preserve">Nombre d'hommes non-salariÃ©s de 15 ans ou plus en 2018</t>
  </si>
  <si>
    <t xml:space="preserve">P18_HNSAL15P_INDEP</t>
  </si>
  <si>
    <t xml:space="preserve">Non-salariÃ©s 15 ans ou plus Hommes IndÃ©pendants en 2018 (princ)</t>
  </si>
  <si>
    <t xml:space="preserve">Nombre d'hommes non-salariÃ©s de 15 ans ou plus indÃ©pendants en 2018</t>
  </si>
  <si>
    <t xml:space="preserve">P18_HNSAL15P_EMPLOY</t>
  </si>
  <si>
    <t xml:space="preserve">Non-salariÃ©s 15 ans ou plus Hommes Employeurs en 2018 (princ)</t>
  </si>
  <si>
    <t xml:space="preserve">Nombre d'hommes non-salariÃ©s de 15 ans ou plus employeurs en 2018</t>
  </si>
  <si>
    <t xml:space="preserve">P18_HNSAL15P_AIDFAM</t>
  </si>
  <si>
    <t xml:space="preserve">Non-salariÃ©s 15 ans ou plus Hommes Aides familiaux en 2018 (princ)</t>
  </si>
  <si>
    <t xml:space="preserve">Nombre d'hommes non-salariÃ©s de 15 ans ou plus aides familiaux en 2018</t>
  </si>
  <si>
    <t xml:space="preserve">P18_FACTOCC15P</t>
  </si>
  <si>
    <t xml:space="preserve">Actifs occupÃ©s 15 ans ou plus Femmes en 2018 (princ)</t>
  </si>
  <si>
    <t xml:space="preserve">Nombre de femmes actives occupÃ©es de 15 ans ou plus en 2018</t>
  </si>
  <si>
    <t xml:space="preserve">P18_FSAL15P</t>
  </si>
  <si>
    <t xml:space="preserve">SalariÃ©s 15 ans ou plus Femmes en 2018 (princ)</t>
  </si>
  <si>
    <t xml:space="preserve">Nombre de femmes salariÃ©es de 15 ans ou plus en 2018</t>
  </si>
  <si>
    <t xml:space="preserve">P18_FSAL15P_CDI</t>
  </si>
  <si>
    <t xml:space="preserve">SalariÃ©s 15 ans ou plus Femmes Fonct publ, CDI en 2018 (princ)</t>
  </si>
  <si>
    <t xml:space="preserve">Nombre de femmes salariÃ©es de 15 ans ou plus titulaires de la fonction publique ou d'un contrat Ã  durÃ©e indÃ©terminÃ©e en 2018</t>
  </si>
  <si>
    <t xml:space="preserve">P18_FSAL15P_CDD</t>
  </si>
  <si>
    <t xml:space="preserve">SalariÃ©s 15 ans ou plus Femmes CDD en 2018 (princ)</t>
  </si>
  <si>
    <t xml:space="preserve">Nombre de femmes salariÃ©es de 15 ans ou plus ayant un  contrat Ã  durÃ©e dÃ©terminÃ©e en 2018</t>
  </si>
  <si>
    <t xml:space="preserve">P18_FSAL15P_INTERIM</t>
  </si>
  <si>
    <t xml:space="preserve">SalariÃ©s 15 ans ou plus Femmes IntÃ©rim en 2018 (princ)</t>
  </si>
  <si>
    <t xml:space="preserve">Nombre de femmes salariÃ©es de 15 ans ou plus intÃ©rimaires en 2018</t>
  </si>
  <si>
    <t xml:space="preserve">P18_FSAL15P_EMPAID</t>
  </si>
  <si>
    <t xml:space="preserve">SalariÃ©s 15 ans ou plus Femmes Emplois aidÃ©s en 2018 (princ)</t>
  </si>
  <si>
    <t xml:space="preserve">Nombre de femmes salariÃ©es de 15 ans ou plus Emplois aidÃ©s en 2018</t>
  </si>
  <si>
    <t xml:space="preserve">P18_FSAL15P_APPR</t>
  </si>
  <si>
    <t xml:space="preserve">SalariÃ©s 15 ans ou plus Femmes Apprentissage - Stage en 2018 (princ)</t>
  </si>
  <si>
    <t xml:space="preserve">Nombre de femmes salariÃ©es de 15 ans ou plus en apprentissage, en stage en 2018</t>
  </si>
  <si>
    <t xml:space="preserve">P18_FNSAL15P</t>
  </si>
  <si>
    <t xml:space="preserve">Non-salariÃ©s 15 ans ou plus Femmes en 2018 (princ)</t>
  </si>
  <si>
    <t xml:space="preserve">Nombre de femmes non-salariÃ©es de 15 ans ou plus en 2018</t>
  </si>
  <si>
    <t xml:space="preserve">P18_FNSAL15P_INDEP</t>
  </si>
  <si>
    <t xml:space="preserve">Non-salariÃ©s 15 ans ou plus Femmes IndÃ©pendantes en 2018 (princ)</t>
  </si>
  <si>
    <t xml:space="preserve">Nombre de femmes non-salariÃ©es de 15 ans ou plus indÃ©pendantes en 2018</t>
  </si>
  <si>
    <t xml:space="preserve">P18_FNSAL15P_EMPLOY</t>
  </si>
  <si>
    <t xml:space="preserve">Non-salariÃ©s 15 ans ou plus Femmes Employeurs en 2018 (princ)</t>
  </si>
  <si>
    <t xml:space="preserve">Nombre de femmes non-salariÃ©es de 15 ans ou plus employeurs en 2018</t>
  </si>
  <si>
    <t xml:space="preserve">P18_FNSAL15P_AIDFAM</t>
  </si>
  <si>
    <t xml:space="preserve">Non-salariÃ©s 15 ans ou plus Femmes Aides familiales en 2018 (princ)</t>
  </si>
  <si>
    <t xml:space="preserve">Nombre de femmes non-salariÃ©es de 15 ans ou plus aides familiales en 2018</t>
  </si>
  <si>
    <t xml:space="preserve">P18_HSAL1564</t>
  </si>
  <si>
    <t xml:space="preserve">SalariÃ©s 15-64 ans Hommes en 2018 (princ)</t>
  </si>
  <si>
    <t xml:space="preserve">Nombre d'hommes salariÃ©s de 15 Ã  64 ans en 2018</t>
  </si>
  <si>
    <t xml:space="preserve">P18_HSAL1524</t>
  </si>
  <si>
    <t xml:space="preserve">SalariÃ©s 15-24 ans Hommes en 2018 (princ)</t>
  </si>
  <si>
    <t xml:space="preserve">Nombre d'hommes salariÃ©s de 15 Ã  24 ans en 2018</t>
  </si>
  <si>
    <t xml:space="preserve">P18_HSAL2554</t>
  </si>
  <si>
    <t xml:space="preserve">SalariÃ©s 25-54 ans Hommes en 2018 (princ)</t>
  </si>
  <si>
    <t xml:space="preserve">Nombre d'hommes salariÃ©s de 25 Ã  54 ans en 2018</t>
  </si>
  <si>
    <t xml:space="preserve">P18_HSAL5564</t>
  </si>
  <si>
    <t xml:space="preserve">SalariÃ©s 55-64 ans Hommes en 2018 (princ)</t>
  </si>
  <si>
    <t xml:space="preserve">Nombre d'hommes salariÃ©s de 55 Ã  64 ans en 2018</t>
  </si>
  <si>
    <t xml:space="preserve">P18_HSAL1564_TP</t>
  </si>
  <si>
    <t xml:space="preserve">SalariÃ©s 15-64 ans Hommes TP en 2018 (princ)</t>
  </si>
  <si>
    <t xml:space="preserve">Nombre d'hommes salariÃ©s de 15 Ã  64 ans Ã  temps partiel en 2018</t>
  </si>
  <si>
    <t xml:space="preserve">P18_HSAL1524_TP</t>
  </si>
  <si>
    <t xml:space="preserve">SalariÃ©s 15-24 ans Hommes TP en 2018 (princ)</t>
  </si>
  <si>
    <t xml:space="preserve">Nombre d'hommes salariÃ©s de 15 Ã  24 ans Ã  temps partiel en 2018</t>
  </si>
  <si>
    <t xml:space="preserve">P18_HSAL2554_TP</t>
  </si>
  <si>
    <t xml:space="preserve">SalariÃ©s 25-54 ans Hommes TP en 2018 (princ)</t>
  </si>
  <si>
    <t xml:space="preserve">Nombre d'hommes salariÃ©s de 25 Ã  54 ans Ã  temps partiel en 2018</t>
  </si>
  <si>
    <t xml:space="preserve">P18_HSAL5564_TP</t>
  </si>
  <si>
    <t xml:space="preserve">SalariÃ©s 55-64 ans Hommes TP en 2018 (princ)</t>
  </si>
  <si>
    <t xml:space="preserve">Nombre d'hommes salariÃ©s de 55 Ã  64 ans Ã  temps partiel en 2018</t>
  </si>
  <si>
    <t xml:space="preserve">P18_FSAL1564</t>
  </si>
  <si>
    <t xml:space="preserve">SalariÃ©s 15-64 ans Femmes en 2018 (princ)</t>
  </si>
  <si>
    <t xml:space="preserve">Nombre de femmes salariÃ©es de 15 Ã  64 ans en 2018</t>
  </si>
  <si>
    <t xml:space="preserve">P18_FSAL1524</t>
  </si>
  <si>
    <t xml:space="preserve">SalariÃ©s 15-24 ans Femmes en 2018 (princ)</t>
  </si>
  <si>
    <t xml:space="preserve">Nombre de femmes salariÃ©es de 15 Ã  24 ans en 2018</t>
  </si>
  <si>
    <t xml:space="preserve">P18_FSAL2554</t>
  </si>
  <si>
    <t xml:space="preserve">SalariÃ©s 25-54 ans Femmes en 2018 (princ)</t>
  </si>
  <si>
    <t xml:space="preserve">Nombre de femmes salariÃ©es de 25 Ã  54 ans en 2018</t>
  </si>
  <si>
    <t xml:space="preserve">P18_FSAL5564</t>
  </si>
  <si>
    <t xml:space="preserve">SalariÃ©s 55-64 ans Femmes en 2018 (princ)</t>
  </si>
  <si>
    <t xml:space="preserve">Nombre de femmes salariÃ©es de 55 Ã  64 ans en 2018</t>
  </si>
  <si>
    <t xml:space="preserve">P18_FSAL1564_TP</t>
  </si>
  <si>
    <t xml:space="preserve">SalariÃ©s 15-64 ans Femmes TP en 2018 (princ)</t>
  </si>
  <si>
    <t xml:space="preserve">Nombre de femmes salariÃ©es de 15 Ã  64 ans Ã  temps partiel en 2018</t>
  </si>
  <si>
    <t xml:space="preserve">P18_FSAL1524_TP</t>
  </si>
  <si>
    <t xml:space="preserve">SalariÃ©s 15-24 ans Femmes TP en 2018 (princ)</t>
  </si>
  <si>
    <t xml:space="preserve">Nombre de femmes salariÃ©es de 15 Ã  24 ans Ã  temps partiel en 2018</t>
  </si>
  <si>
    <t xml:space="preserve">P18_FSAL2554_TP</t>
  </si>
  <si>
    <t xml:space="preserve">SalariÃ©s 25-54 ans Femmes TP en 2018 (princ)</t>
  </si>
  <si>
    <t xml:space="preserve">Nombre de femmes salariÃ©es de 25 Ã  54 ans Ã  temps partiel en 2018</t>
  </si>
  <si>
    <t xml:space="preserve">P18_FSAL5564_TP</t>
  </si>
  <si>
    <t xml:space="preserve">SalariÃ©s 55-64 ans Femmes TP en 2018 (princ)</t>
  </si>
  <si>
    <t xml:space="preserve">Nombre de femmes salariÃ©es de 55 Ã  64 ans Ã  temps partiel en 2018</t>
  </si>
  <si>
    <t xml:space="preserve">P18_ACTOCC15P_ILT1</t>
  </si>
  <si>
    <t xml:space="preserve">Actifs occ 15 ans ou plus travaillent commune rÃ©sidence en 2018 (princ)</t>
  </si>
  <si>
    <t xml:space="preserve">Nombre d'actifs occupÃ©s de 15 ans ou plus qui travaillent dans la commune de rÃ©sidence en 2018</t>
  </si>
  <si>
    <t xml:space="preserve">P18_ACTOCC15P_ILT2P</t>
  </si>
  <si>
    <t xml:space="preserve">Actifs occ 15 ans ou plus travaillent autre commune que commune rÃ©sidence en 2018 (princ)</t>
  </si>
  <si>
    <t xml:space="preserve">Nombre d'actifs occupÃ©s de 15 ans ou plus qui travaillent dans une autre commune que la commune de rÃ©sidence en 2018</t>
  </si>
  <si>
    <t xml:space="preserve">P18_ACTOCC15P_ILT2</t>
  </si>
  <si>
    <t xml:space="preserve">Actifs occ 15 ans ou plus travaillent autre commune mÃªme dÃ©pt rÃ©sidence en 2018 (princ)</t>
  </si>
  <si>
    <t xml:space="preserve">Nombre d'actifs occupÃ©s de 15 ans ou plus qui travaillent dans une autre commune situÃ©e dans le dÃ©partement de rÃ©sidence en 2018</t>
  </si>
  <si>
    <t xml:space="preserve">P18_ACTOCC15P_ILT3</t>
  </si>
  <si>
    <t xml:space="preserve">Actifs occ 15 ans ou plus travaillent autre dÃ©pt mÃªme rÃ©gion rÃ©sidence en 2018 (princ)</t>
  </si>
  <si>
    <t xml:space="preserve">Nombre d'actifs occupÃ©s de 15 ans ou plus qui travaillent dans une autre commune situÃ©e dans un autre dÃ©partement de la rÃ©gion de rÃ©sidence en 2018</t>
  </si>
  <si>
    <t xml:space="preserve">P18_ACTOCC15P_ILT4</t>
  </si>
  <si>
    <t xml:space="preserve">Actifs occ 15 ans ou plus travaillent autre rÃ©gion en mÃ©tropole en 2018 (princ)</t>
  </si>
  <si>
    <t xml:space="preserve">Nombre d'actifs occupÃ©s de 15 ans ou plus qui travaillent dans une autre commune situÃ©e dans une autre rÃ©gion en France mÃ©tropolitaine en 2018</t>
  </si>
  <si>
    <t xml:space="preserve">P18_ACTOCC15P_ILT5</t>
  </si>
  <si>
    <t xml:space="preserve">Actifs occ 15 ans ou plus travaillent autre rÃ©gion hors mÃ©tropole en 2018 (princ)</t>
  </si>
  <si>
    <t xml:space="preserve">Nombre d'actifs occupÃ©s de 15 ans ou plus qui travaillent dans une autre commune situÃ©e dans une autre rÃ©gion hors de France mÃ©tropolitaine (DÃ©partement d'outre-mer, CollectivitÃ© d'outre-mer ou Ã  l'Ã©tranger) en 2018</t>
  </si>
  <si>
    <t xml:space="preserve">P18_ACTOCC15P_PASTRANS</t>
  </si>
  <si>
    <t xml:space="preserve">Actifs occ 15 ans ou plus pas de transport pour travail en 2018 (princ)</t>
  </si>
  <si>
    <t xml:space="preserve">Nombre d'actifs occupÃ©s de 15 ans ou plus qui n'utilisent pas de moyen de transport pour aller travailler en 2018</t>
  </si>
  <si>
    <t xml:space="preserve">P18_ACTOCC15P_MARCHE</t>
  </si>
  <si>
    <t xml:space="preserve">Actifs occ 15 ans ou plus marche Ã  pied pour travail en 2018 (princ)</t>
  </si>
  <si>
    <t xml:space="preserve">Nombre d'actifs occupÃ©s de 15 ans ou plus qui vont travailler principalement Ã  pied en 2018</t>
  </si>
  <si>
    <t xml:space="preserve">P18_ACTOCC15P_VELO</t>
  </si>
  <si>
    <t xml:space="preserve">Actifs occ 15 ans ou plus vÃ©lo en 2018 (princ)</t>
  </si>
  <si>
    <t xml:space="preserve">Nombre d'actifs occupÃ©s de 15 ans ou plus qui utilisent principalement un vÃ©lo pour aller travailler en 2018</t>
  </si>
  <si>
    <t xml:space="preserve">P18_ACTOCC15P_2ROUESMOT</t>
  </si>
  <si>
    <t xml:space="preserve">Actifs occ 15 ans ou plus deux-roues motorisÃ© en 2018 (princ)</t>
  </si>
  <si>
    <t xml:space="preserve">Nombre d'actifs occupÃ©s de 15 ans ou plus qui utilisent principalement un deux-roues motorisÃ© pour aller travailler en 2018</t>
  </si>
  <si>
    <t xml:space="preserve">P18_ACTOCC15P_VOITURE</t>
  </si>
  <si>
    <t xml:space="preserve">Actifs occ 15 ans ou plus voiture en 2018 (princ)</t>
  </si>
  <si>
    <t xml:space="preserve">Nombre d'actifs occupÃ©s de 15 ans ou plus qui utilisent principalement la voiture pour aller travailler en 2018</t>
  </si>
  <si>
    <t xml:space="preserve">P18_ACTOCC15P_COMMUN</t>
  </si>
  <si>
    <t xml:space="preserve">Actifs occ 15 ans ou plus transport en commun en 2018 (princ)</t>
  </si>
  <si>
    <t xml:space="preserve">Nombre d'actifs occupÃ©s de 15 ans ou plus qui utilisent principalement les transports en commun pour aller travailler en 2018</t>
  </si>
  <si>
    <t xml:space="preserve">P13_ACTOCC15P</t>
  </si>
  <si>
    <t xml:space="preserve">Actifs occupÃ©s 15 ans ou plus en 2013 (princ)</t>
  </si>
  <si>
    <t xml:space="preserve">Nombre de personnes actives occupÃ©es de 15 ans ou plus en 2013</t>
  </si>
  <si>
    <t xml:space="preserve">P13_SAL15P</t>
  </si>
  <si>
    <t xml:space="preserve">SalariÃ©s 15 ans ou plus en 2013 (princ)</t>
  </si>
  <si>
    <t xml:space="preserve">Nombre de personnes salariÃ©es de 15 ans ou plus en 2013</t>
  </si>
  <si>
    <t xml:space="preserve">P13_NSAL15P</t>
  </si>
  <si>
    <t xml:space="preserve">Non-salariÃ©s 15 ans ou plus en 2013 (princ)</t>
  </si>
  <si>
    <t xml:space="preserve">Nombre de personnes non-salariÃ©es de 15 ans ou plus en 2013</t>
  </si>
  <si>
    <t xml:space="preserve">P13_ACTOCC15P_TP</t>
  </si>
  <si>
    <t xml:space="preserve">Actifs occ 15 ans ou plus TP en 2013 (princ)</t>
  </si>
  <si>
    <t xml:space="preserve">Nombre de personnes actives occupÃ©es de 15 ans ou plus Ã  temps partiel en 2013</t>
  </si>
  <si>
    <t xml:space="preserve">P13_SAL15P_TP</t>
  </si>
  <si>
    <t xml:space="preserve">SalariÃ©s 15 ans ou plus TP en 2013 (princ)</t>
  </si>
  <si>
    <t xml:space="preserve">Nombre de personnes salariÃ©es de 15 ans ou plus Ã  temps partiel en 2013</t>
  </si>
  <si>
    <t xml:space="preserve">P13_HSAL15P_TP</t>
  </si>
  <si>
    <t xml:space="preserve">SalariÃ©s 15 ans ou plus TP Hommes en 2013 (princ)</t>
  </si>
  <si>
    <t xml:space="preserve">Nombre d'hommes salariÃ©s de 15 ans ou plus Ã  temps partiel en 2013</t>
  </si>
  <si>
    <t xml:space="preserve">P13_FSAL15P_TP</t>
  </si>
  <si>
    <t xml:space="preserve">SalariÃ©s 15 ans ou plus TP Femmes en 2013 (princ)</t>
  </si>
  <si>
    <t xml:space="preserve">Nombre de femmes salariÃ©es de 15 ans ou plus Ã  temps partiel en 2013</t>
  </si>
  <si>
    <t xml:space="preserve">P13_NSAL15P_TP</t>
  </si>
  <si>
    <t xml:space="preserve">Non-salariÃ©s 15 ans ou plus TP en 2013 (princ)</t>
  </si>
  <si>
    <t xml:space="preserve">Nombre de personnes non-salariÃ©es de 15 ans ou plus Ã  temps partiel en 2013</t>
  </si>
  <si>
    <t xml:space="preserve">P13_HACTOCC15P</t>
  </si>
  <si>
    <t xml:space="preserve">Actifs occupÃ©s 15 ans ou plus Hommes en 2013 (princ)</t>
  </si>
  <si>
    <t xml:space="preserve">Nombre d'hommes actifs occupÃ©s de 15 ans ou plus en 2013</t>
  </si>
  <si>
    <t xml:space="preserve">P13_HSAL15P</t>
  </si>
  <si>
    <t xml:space="preserve">SalariÃ©s 15 ans ou plus Hommes en 2013 (princ)</t>
  </si>
  <si>
    <t xml:space="preserve">Nombre d'hommes salariÃ©s de 15 ans ou plus en 2013</t>
  </si>
  <si>
    <t xml:space="preserve">P13_HSAL15P_CDI</t>
  </si>
  <si>
    <t xml:space="preserve">SalariÃ©s 15 ans ou plus Hommes Fonct publ, CDI en 2013 (princ)</t>
  </si>
  <si>
    <t xml:space="preserve">Nombre d'hommes salariÃ©s de 15 ans ou plus titulaires de la fonction publique ou d'un contrat Ã  durÃ©e indÃ©terminÃ©e en 2013</t>
  </si>
  <si>
    <t xml:space="preserve">P13_HSAL15P_CDD</t>
  </si>
  <si>
    <t xml:space="preserve">SalariÃ©s 15 ans ou plus Hommes CDD en 2013 (princ)</t>
  </si>
  <si>
    <t xml:space="preserve">Nombre d'hommes salariÃ©s de 15 ans ou plus ayant un contrat Ã  durÃ©e dÃ©terminÃ©e en 2013</t>
  </si>
  <si>
    <t xml:space="preserve">P13_HSAL15P_INTERIM</t>
  </si>
  <si>
    <t xml:space="preserve">SalariÃ©s 15 ans ou plus Hommes IntÃ©rim en 2013 (princ)</t>
  </si>
  <si>
    <t xml:space="preserve">Nombre d'hommes salariÃ©s de 15 ans ou plus intÃ©rimaires en 2013</t>
  </si>
  <si>
    <t xml:space="preserve">P13_HSAL15P_EMPAID</t>
  </si>
  <si>
    <t xml:space="preserve">SalariÃ©s 15 ans ou plus Hommes Emplois aidÃ©s en 2013 (princ)</t>
  </si>
  <si>
    <t xml:space="preserve">Nombre d'hommes salariÃ©s de 15 ans ou plus Emplois aidÃ©s en 2013</t>
  </si>
  <si>
    <t xml:space="preserve">P13_HSAL15P_APPR</t>
  </si>
  <si>
    <t xml:space="preserve">SalariÃ©s 15 ans ou plus Hommes Apprentissage - Stage en 2013 (princ)</t>
  </si>
  <si>
    <t xml:space="preserve">Nombre d'hommes salariÃ©s de 15 ans ou plus en apprentissage ou stagiaire en 2013</t>
  </si>
  <si>
    <t xml:space="preserve">P13_HNSAL15P</t>
  </si>
  <si>
    <t xml:space="preserve">Non-salariÃ©s 15 ans ou plus Hommes en 2013 (princ)</t>
  </si>
  <si>
    <t xml:space="preserve">Nombre d'hommes non-salariÃ©s de 15 ans ou plus en 2013</t>
  </si>
  <si>
    <t xml:space="preserve">P13_HNSAL15P_INDEP</t>
  </si>
  <si>
    <t xml:space="preserve">Non-salariÃ©s 15 ans ou plus Hommes IndÃ©pendants en 2013 (princ)</t>
  </si>
  <si>
    <t xml:space="preserve">Nombre d'hommes non-salariÃ©s de 15 ans ou plus indÃ©pendants en 2013</t>
  </si>
  <si>
    <t xml:space="preserve">P13_HNSAL15P_EMPLOY</t>
  </si>
  <si>
    <t xml:space="preserve">Non-salariÃ©s 15 ans ou plus Hommes Employeurs en 2013 (princ)</t>
  </si>
  <si>
    <t xml:space="preserve">Nombre d'hommes non-salariÃ©s de 15 ans ou plus employeurs en 2013</t>
  </si>
  <si>
    <t xml:space="preserve">P13_HNSAL15P_AIDFAM</t>
  </si>
  <si>
    <t xml:space="preserve">Non-salariÃ©s 15 ans ou plus Hommes Aides familiaux en 2013 (princ)</t>
  </si>
  <si>
    <t xml:space="preserve">Nombre d'hommes non-salariÃ©s de 15 ans ou plus aides familiaux en 2013</t>
  </si>
  <si>
    <t xml:space="preserve">P13_FACTOCC15P</t>
  </si>
  <si>
    <t xml:space="preserve">Actifs occupÃ©s 15 ans ou plus Femmes en 2013 (princ)</t>
  </si>
  <si>
    <t xml:space="preserve">Nombre de femmes actives occupÃ©es de 15 ans ou plus en 2013</t>
  </si>
  <si>
    <t xml:space="preserve">P13_FSAL15P</t>
  </si>
  <si>
    <t xml:space="preserve">SalariÃ©s 15 ans ou plus Femmes en 2013 (princ)</t>
  </si>
  <si>
    <t xml:space="preserve">Nombre de femmes salariÃ©es de 15 ans ou plus en 2013</t>
  </si>
  <si>
    <t xml:space="preserve">P13_FSAL15P_CDI</t>
  </si>
  <si>
    <t xml:space="preserve">SalariÃ©s 15 ans ou plus Femmes Fonct publ, CDI en 2013 (princ)</t>
  </si>
  <si>
    <t xml:space="preserve">Nombre de femmes salariÃ©es de 15 ans ou plus titulaires de la fonction publique ou d'un contrat Ã  durÃ©e indÃ©terminÃ©e en 2013</t>
  </si>
  <si>
    <t xml:space="preserve">P13_FSAL15P_CDD</t>
  </si>
  <si>
    <t xml:space="preserve">SalariÃ©s 15 ans ou plus Femmes CDD en 2013 (princ)</t>
  </si>
  <si>
    <t xml:space="preserve">Nombre de femmes salariÃ©es de 15 ans ou plus ayant un  contrat Ã  durÃ©e dÃ©terminÃ©e en 2013</t>
  </si>
  <si>
    <t xml:space="preserve">P13_FSAL15P_INTERIM</t>
  </si>
  <si>
    <t xml:space="preserve">SalariÃ©s 15 ans ou plus Femmes IntÃ©rim en 2013 (princ)</t>
  </si>
  <si>
    <t xml:space="preserve">Nombre de femmes salariÃ©es de 15 ans ou plus intÃ©rimaires en 2013</t>
  </si>
  <si>
    <t xml:space="preserve">P13_FSAL15P_EMPAID</t>
  </si>
  <si>
    <t xml:space="preserve">SalariÃ©s 15 ans ou plus Femmes Emplois aidÃ©s en 2013 (princ)</t>
  </si>
  <si>
    <t xml:space="preserve">Nombre de femmes salariÃ©es de 15 ans ou plus Emplois aidÃ©s en 2013</t>
  </si>
  <si>
    <t xml:space="preserve">P13_FSAL15P_APPR</t>
  </si>
  <si>
    <t xml:space="preserve">SalariÃ©s 15 ans ou plus Femmes Apprentissage - Stage en 2013 (princ)</t>
  </si>
  <si>
    <t xml:space="preserve">Nombre de femmes salariÃ©es de 15 ans ou plus en apprentissage, en stage en 2013</t>
  </si>
  <si>
    <t xml:space="preserve">P13_FNSAL15P</t>
  </si>
  <si>
    <t xml:space="preserve">Non-salariÃ©s 15 ans ou plus Femmes en 2013 (princ)</t>
  </si>
  <si>
    <t xml:space="preserve">Nombre de femmes non-salariÃ©es de 15 ans ou plus en 2013</t>
  </si>
  <si>
    <t xml:space="preserve">P13_FNSAL15P_INDEP</t>
  </si>
  <si>
    <t xml:space="preserve">Non-salariÃ©s 15 ans ou plus Femmes IndÃ©pendantes en 2013 (princ)</t>
  </si>
  <si>
    <t xml:space="preserve">Nombre de femmes non-salariÃ©es de 15 ans ou plus indÃ©pendantes en 2013</t>
  </si>
  <si>
    <t xml:space="preserve">P13_FNSAL15P_EMPLOY</t>
  </si>
  <si>
    <t xml:space="preserve">Non-salariÃ©s 15 ans ou plus Femmes Employeurs en 2013 (princ)</t>
  </si>
  <si>
    <t xml:space="preserve">Nombre de femmes non-salariÃ©es de 15 ans ou plus employeurs en 2013</t>
  </si>
  <si>
    <t xml:space="preserve">P13_FNSAL15P_AIDFAM</t>
  </si>
  <si>
    <t xml:space="preserve">Non-salariÃ©s 15 ans ou plus Femmes Aides familiales en 2013 (princ)</t>
  </si>
  <si>
    <t xml:space="preserve">Nombre de femmes non-salariÃ©es de 15 ans ou plus aides familiales en 2013</t>
  </si>
  <si>
    <t xml:space="preserve">P13_HSAL1564</t>
  </si>
  <si>
    <t xml:space="preserve">SalariÃ©s 15-64 ans Hommes en 2013 (princ)</t>
  </si>
  <si>
    <t xml:space="preserve">Nombre d'hommes salariÃ©s de 15 Ã  64 ans en 2013</t>
  </si>
  <si>
    <t xml:space="preserve">P13_HSAL1524</t>
  </si>
  <si>
    <t xml:space="preserve">SalariÃ©s 15-24 ans Hommes en 2013 (princ)</t>
  </si>
  <si>
    <t xml:space="preserve">Nombre d'hommes salariÃ©s de 15 Ã  24 ans en 2013</t>
  </si>
  <si>
    <t xml:space="preserve">P13_HSAL2554</t>
  </si>
  <si>
    <t xml:space="preserve">SalariÃ©s 25-54 ans Hommes en 2013 (princ)</t>
  </si>
  <si>
    <t xml:space="preserve">Nombre d'hommes salariÃ©s de 25 Ã  54 ans en 2013</t>
  </si>
  <si>
    <t xml:space="preserve">P13_HSAL5564</t>
  </si>
  <si>
    <t xml:space="preserve">SalariÃ©s 55-64 ans Hommes en 2013 (princ)</t>
  </si>
  <si>
    <t xml:space="preserve">Nombre d'hommes salariÃ©s de 55 Ã  64 ans en 2013</t>
  </si>
  <si>
    <t xml:space="preserve">P13_HSAL1564_TP</t>
  </si>
  <si>
    <t xml:space="preserve">SalariÃ©s 15-64 ans Hommes TP en 2013 (princ)</t>
  </si>
  <si>
    <t xml:space="preserve">Nombre d'hommes salariÃ©s de 15 Ã  64 ans Ã  temps partiel en 2013</t>
  </si>
  <si>
    <t xml:space="preserve">P13_HSAL1524_TP</t>
  </si>
  <si>
    <t xml:space="preserve">SalariÃ©s 15-24 ans Hommes TP en 2013 (princ)</t>
  </si>
  <si>
    <t xml:space="preserve">Nombre d'hommes salariÃ©s de 15 Ã  24 ans Ã  temps partiel en 2013</t>
  </si>
  <si>
    <t xml:space="preserve">P13_HSAL2554_TP</t>
  </si>
  <si>
    <t xml:space="preserve">SalariÃ©s 25-54 ans Hommes TP en 2013 (princ)</t>
  </si>
  <si>
    <t xml:space="preserve">Nombre d'hommes salariÃ©s de 25 Ã  54 ans Ã  temps partiel en 2013</t>
  </si>
  <si>
    <t xml:space="preserve">P13_HSAL5564_TP</t>
  </si>
  <si>
    <t xml:space="preserve">SalariÃ©s 55-64 ans Hommes TP en 2013 (princ)</t>
  </si>
  <si>
    <t xml:space="preserve">Nombre d'hommes salariÃ©s de 55 Ã  64 ans Ã  temps partiel en 2013</t>
  </si>
  <si>
    <t xml:space="preserve">P13_FSAL1564</t>
  </si>
  <si>
    <t xml:space="preserve">SalariÃ©s 15-64 ans Femmes en 2013 (princ)</t>
  </si>
  <si>
    <t xml:space="preserve">Nombre de femmes salariÃ©es de 15 Ã  64 ans en 2013</t>
  </si>
  <si>
    <t xml:space="preserve">P13_FSAL1524</t>
  </si>
  <si>
    <t xml:space="preserve">SalariÃ©s 15-24 ans Femmes en 2013 (princ)</t>
  </si>
  <si>
    <t xml:space="preserve">Nombre de femmes salariÃ©es de 15 Ã  24 ans en 2013</t>
  </si>
  <si>
    <t xml:space="preserve">P13_FSAL2554</t>
  </si>
  <si>
    <t xml:space="preserve">SalariÃ©s 25-54 ans Femmes en 2013 (princ)</t>
  </si>
  <si>
    <t xml:space="preserve">Nombre de femmes salariÃ©es de 25 Ã  54 ans en 2013</t>
  </si>
  <si>
    <t xml:space="preserve">P13_FSAL5564</t>
  </si>
  <si>
    <t xml:space="preserve">SalariÃ©s 55-64 ans Femmes en 2013 (princ)</t>
  </si>
  <si>
    <t xml:space="preserve">Nombre de femmes salariÃ©es de 55 Ã  64 ans en 2013</t>
  </si>
  <si>
    <t xml:space="preserve">P13_FSAL1564_TP</t>
  </si>
  <si>
    <t xml:space="preserve">SalariÃ©s 15-64 ans Femmes TP en 2013 (princ)</t>
  </si>
  <si>
    <t xml:space="preserve">Nombre de femmes salariÃ©es de 15 Ã  64 ans Ã  temps partiel en 2013</t>
  </si>
  <si>
    <t xml:space="preserve">P13_FSAL1524_TP</t>
  </si>
  <si>
    <t xml:space="preserve">SalariÃ©s 15-24 ans Femmes TP en 2013 (princ)</t>
  </si>
  <si>
    <t xml:space="preserve">Nombre de femmes salariÃ©es de 15 Ã  24 ans Ã  temps partiel en 2013</t>
  </si>
  <si>
    <t xml:space="preserve">P13_FSAL2554_TP</t>
  </si>
  <si>
    <t xml:space="preserve">SalariÃ©s 25-54 ans Femmes TP en 2013 (princ)</t>
  </si>
  <si>
    <t xml:space="preserve">Nombre de femmes salariÃ©es de 25 Ã  54 ans Ã  temps partiel en 2013</t>
  </si>
  <si>
    <t xml:space="preserve">P13_FSAL5564_TP</t>
  </si>
  <si>
    <t xml:space="preserve">SalariÃ©s 55-64 ans Femmes TP en 2013 (princ)</t>
  </si>
  <si>
    <t xml:space="preserve">Nombre de femmes salariÃ©es de 55 Ã  64 ans Ã  temps partiel en 2013</t>
  </si>
  <si>
    <t xml:space="preserve">P13_ACTOCC15P_ILT1</t>
  </si>
  <si>
    <t xml:space="preserve">Actifs occ 15 ans ou plus travaillent commune rÃ©sidence en 2013 (princ)</t>
  </si>
  <si>
    <t xml:space="preserve">Nombre d'actifs occupÃ©s de 15 ans ou plus qui travaillent dans la commune de rÃ©sidence en 2013</t>
  </si>
  <si>
    <t xml:space="preserve">P13_ACTOCC15P_ILT2P</t>
  </si>
  <si>
    <t xml:space="preserve">Actifs occ 15 ans ou plus travaillent autre commune que commune rÃ©sidence en 2013 (princ)</t>
  </si>
  <si>
    <t xml:space="preserve">Nombre d'actifs occupÃ©s de 15 ans ou plus qui travaillent dans une autre commune que la commune de rÃ©sidence en 2013</t>
  </si>
  <si>
    <t xml:space="preserve">P13_ACTOCC15P_ILT2</t>
  </si>
  <si>
    <t xml:space="preserve">Actifs occ 15 ans ou plus travaillent autre commune mÃªme dÃ©pt rÃ©sidence en 2013 (princ)</t>
  </si>
  <si>
    <t xml:space="preserve">Nombre d'actifs occupÃ©s de 15 ans ou plus qui travaillent dans une autre commune situÃ©e dans le dÃ©partement de rÃ©sidence en 2013</t>
  </si>
  <si>
    <t xml:space="preserve">P13_ACTOCC15P_ILT3</t>
  </si>
  <si>
    <t xml:space="preserve">Actifs occ 15 ans ou plus travaillent autre dÃ©pt mÃªme rÃ©gion rÃ©sidence en 2013 (princ)</t>
  </si>
  <si>
    <t xml:space="preserve">Nombre d'actifs occupÃ©s de 15 ans ou plus qui travaillent dans une autre commune situÃ©e dans un autre dÃ©partement de la rÃ©gion de rÃ©sidence en 2013</t>
  </si>
  <si>
    <t xml:space="preserve">P13_ACTOCC15P_ILT4</t>
  </si>
  <si>
    <t xml:space="preserve">Actifs occ 15 ans ou plus travaillent autre rÃ©gion en mÃ©tropole en 2013 (princ)</t>
  </si>
  <si>
    <t xml:space="preserve">Nombre d'actifs occupÃ©s de 15 ans ou plus qui travaillent dans une autre commune situÃ©e dans une autre rÃ©gion en France mÃ©tropolitaine en 2013</t>
  </si>
  <si>
    <t xml:space="preserve">P13_ACTOCC15P_ILT5</t>
  </si>
  <si>
    <t xml:space="preserve">Actifs occ 15 ans ou plus travaillent autre rÃ©gion hors mÃ©tropole en 2013 (princ)</t>
  </si>
  <si>
    <t xml:space="preserve">Nombre d'actifs occupÃ©s de 15 ans ou plus qui travaillent dans une autre commune situÃ©e dans une autre rÃ©gion hors de France mÃ©tropolitaine (DÃ©partement d'outre-mer, CollectivitÃ© d'outre-mer ou Ã  l'Ã©tranger) en 2013</t>
  </si>
  <si>
    <t xml:space="preserve">P13_ACTOCC15P_PASTRANS</t>
  </si>
  <si>
    <t xml:space="preserve">Actifs occ 15 ans ou plus pas de transport pour travail en 2013 (princ)</t>
  </si>
  <si>
    <t xml:space="preserve">Nombre d'actifs occupÃ©s de 15 ans ou plus qui n'utilisent pas de moyen de transport pour aller travailler en 2013</t>
  </si>
  <si>
    <t xml:space="preserve">P13_ACTOCC15P_MARCHE</t>
  </si>
  <si>
    <t xml:space="preserve">Actifs occ 15 ans ou plus marche Ã  pied pour travail en 2013 (princ)</t>
  </si>
  <si>
    <t xml:space="preserve">Nombre d'actifs occupÃ©s de 15 ans ou plus qui vont travailler principalement Ã  pied en 2013</t>
  </si>
  <si>
    <t xml:space="preserve">P13_ACTOCC15P_2ROUES</t>
  </si>
  <si>
    <t xml:space="preserve">Actifs occ 15 ans ou plus deux roues en 2013 (princ)</t>
  </si>
  <si>
    <t xml:space="preserve">Nombre d'actifs occupÃ©s de 15 ans ou plus qui utilisent principalement un deux roues pour aller travailler en 2013</t>
  </si>
  <si>
    <t xml:space="preserve">P13_ACTOCC15P_VOITURE</t>
  </si>
  <si>
    <t xml:space="preserve">Actifs occ 15 ans ou plus voiture en 2013 (princ)</t>
  </si>
  <si>
    <t xml:space="preserve">Nombre d'actifs occupÃ©s de 15 ans ou plus qui utilisent principalement une voiture pour aller travailler en 2013</t>
  </si>
  <si>
    <t xml:space="preserve">P13_ACTOCC15P_COMMUN</t>
  </si>
  <si>
    <t xml:space="preserve">Actifs occ 15 ans ou plus transport en commun en 2013 (princ)</t>
  </si>
  <si>
    <t xml:space="preserve">Nombre d'actifs occupÃ©s de 15 ans ou plus qui utilisent principalement les transports en commun pour aller travailler en 2013</t>
  </si>
  <si>
    <t xml:space="preserve">P08_ACTOCC15P</t>
  </si>
  <si>
    <t xml:space="preserve">Actifs occupÃ©s 15 ans ou plus en 2008 (princ)</t>
  </si>
  <si>
    <t xml:space="preserve">Nombre de personnes actives occupÃ©es de 15 ans ou plus en 2008</t>
  </si>
  <si>
    <t xml:space="preserve">P08_SAL15P</t>
  </si>
  <si>
    <t xml:space="preserve">SalariÃ©s 15 ans ou plus en 2008 (princ)</t>
  </si>
  <si>
    <t xml:space="preserve">Nombre de personnes salariÃ©es de 15 ans ou plus en 2008</t>
  </si>
  <si>
    <t xml:space="preserve">P08_NSAL15P</t>
  </si>
  <si>
    <t xml:space="preserve">Non-salariÃ©s 15 ans ou plus en 2008 (princ)</t>
  </si>
  <si>
    <t xml:space="preserve">Nombre de personnes non-salariÃ©es de 15 ans ou plus en 2008</t>
  </si>
  <si>
    <t xml:space="preserve">P08_ACTOCC15P_TP</t>
  </si>
  <si>
    <t xml:space="preserve">Actifs occ 15 ans ou plus TP en 2008 (princ)</t>
  </si>
  <si>
    <t xml:space="preserve">Nombre de personnes actives occupÃ©es de 15 ans ou plus Ã  temps partiel en 2008</t>
  </si>
  <si>
    <t xml:space="preserve">P08_SAL15P_TP</t>
  </si>
  <si>
    <t xml:space="preserve">SalariÃ©s 15 ans ou plus TP en 2008 (princ)</t>
  </si>
  <si>
    <t xml:space="preserve">Nombre de personnes salariÃ©es de 15 ans ou plus Ã  temps partiel en 2008</t>
  </si>
  <si>
    <t xml:space="preserve">P08_HSAL15P_TP</t>
  </si>
  <si>
    <t xml:space="preserve">SalariÃ©s 15 ans ou plus TP Hommes en 2008 (princ)</t>
  </si>
  <si>
    <t xml:space="preserve">Nombre d'hommes salariÃ©s de 15 ans ou plus Ã  temps partiel en 2008</t>
  </si>
  <si>
    <t xml:space="preserve">P08_FSAL15P_TP</t>
  </si>
  <si>
    <t xml:space="preserve">SalariÃ©s 15 ans ou plus TP Femmes en 2008 (princ)</t>
  </si>
  <si>
    <t xml:space="preserve">Nombre de femmes salariÃ©es de 15 ans ou plus Ã  temps partiel en 2008</t>
  </si>
  <si>
    <t xml:space="preserve">P08_NSAL15P_TP</t>
  </si>
  <si>
    <t xml:space="preserve">Non-salariÃ©s 15 ans ou plus TP en 2008 (princ)</t>
  </si>
  <si>
    <t xml:space="preserve">Nombre de personnes non-salariÃ©es de 15 ans ou plus Ã  temps partiel en 2008</t>
  </si>
  <si>
    <t xml:space="preserve">P08_HACTOCC15P</t>
  </si>
  <si>
    <t xml:space="preserve">Actifs occupÃ©s 15 ans ou plus Hommes en 2008 (princ)</t>
  </si>
  <si>
    <t xml:space="preserve">Nombre d'hommes actifs occupÃ©s de 15 ans ou plus en 2008</t>
  </si>
  <si>
    <t xml:space="preserve">P08_HSAL15P</t>
  </si>
  <si>
    <t xml:space="preserve">SalariÃ©s 15 ans ou plus Hommes en 2008 (princ)</t>
  </si>
  <si>
    <t xml:space="preserve">Nombre d'hommes salariÃ©s de 15 ans ou plus en 2008</t>
  </si>
  <si>
    <t xml:space="preserve">P08_HSAL15P_CDI</t>
  </si>
  <si>
    <t xml:space="preserve">SalariÃ©s 15 ans ou plus Hommes Fonct publ, CDI en 2008 (princ)</t>
  </si>
  <si>
    <t xml:space="preserve">Nombre d'hommes salariÃ©s de 15 ans ou plus titulaires de la fonction publique ou d'un contrat Ã  durÃ©e indÃ©terminÃ©e en 2008</t>
  </si>
  <si>
    <t xml:space="preserve">P08_HSAL15P_CDD</t>
  </si>
  <si>
    <t xml:space="preserve">SalariÃ©s 15 ans ou plus Hommes CDD en 2008 (princ)</t>
  </si>
  <si>
    <t xml:space="preserve">Nombre d'hommes salariÃ©s de 15 ans ou plus ayant un  contrat Ã  durÃ©e dÃ©terminÃ©e en 2008</t>
  </si>
  <si>
    <t xml:space="preserve">P08_HSAL15P_INTERIM</t>
  </si>
  <si>
    <t xml:space="preserve">SalariÃ©s 15 ans ou plus Hommes IntÃ©rim en 2008 (princ)</t>
  </si>
  <si>
    <t xml:space="preserve">Nombre d'hommes salariÃ©s de 15 ans ou plus intÃ©rimaires en 2008</t>
  </si>
  <si>
    <t xml:space="preserve">P08_HSAL15P_EMPAID</t>
  </si>
  <si>
    <t xml:space="preserve">SalariÃ©s 15 ans ou plus Hommes Emplois aidÃ©s en 2008 (princ)</t>
  </si>
  <si>
    <t xml:space="preserve">Nombre d'hommes salariÃ©s de 15 ans ou plus Emplois aidÃ©s en 2008</t>
  </si>
  <si>
    <t xml:space="preserve">P08_HSAL15P_APPR</t>
  </si>
  <si>
    <t xml:space="preserve">SalariÃ©s 15 ans ou plus Hommes Apprentissage - Stage en 2008 (princ)</t>
  </si>
  <si>
    <t xml:space="preserve">Nombre d'hommes salariÃ©s de 15 ans ou plus en apprentissage ou stagiaire en 2008</t>
  </si>
  <si>
    <t xml:space="preserve">P08_HNSAL15P</t>
  </si>
  <si>
    <t xml:space="preserve">Non-salariÃ©s 15 ans ou plus Hommes en 2008 (princ)</t>
  </si>
  <si>
    <t xml:space="preserve">Nombre d'hommes non-salariÃ©s de 15 ans ou plus en 2008</t>
  </si>
  <si>
    <t xml:space="preserve">P08_HNSAL15P_INDEP</t>
  </si>
  <si>
    <t xml:space="preserve">Non-salariÃ©s 15 ans ou plus Hommes IndÃ©pendants en 2008 (princ)</t>
  </si>
  <si>
    <t xml:space="preserve">Nombre d'hommes non-salariÃ©s de 15 ans ou plus indÃ©pendants en 2008</t>
  </si>
  <si>
    <t xml:space="preserve">P08_HNSAL15P_EMPLOY</t>
  </si>
  <si>
    <t xml:space="preserve">Non-salariÃ©s 15 ans ou plus Hommes Employeurs en 2008 (princ)</t>
  </si>
  <si>
    <t xml:space="preserve">Nombre d'hommes non-salariÃ©s de 15 ans ou plus employeurs en 2008</t>
  </si>
  <si>
    <t xml:space="preserve">P08_HNSAL15P_AIDFAM</t>
  </si>
  <si>
    <t xml:space="preserve">Non-salariÃ©s 15 ans ou plus Hommes Aides familiaux en 2008 (princ)</t>
  </si>
  <si>
    <t xml:space="preserve">Nombre d'hommes non-salariÃ©s de 15 ans ou plus aides familiaux en 2008</t>
  </si>
  <si>
    <t xml:space="preserve">P08_FACTOCC15P</t>
  </si>
  <si>
    <t xml:space="preserve">Actifs occupÃ©s 15 ans ou plus Femmes en 2008 (princ)</t>
  </si>
  <si>
    <t xml:space="preserve">Nombre de femmes actives occupÃ©es de 15 ans ou plus en 2008</t>
  </si>
  <si>
    <t xml:space="preserve">P08_FSAL15P</t>
  </si>
  <si>
    <t xml:space="preserve">SalariÃ©s 15 ans ou plus Femmes en 2008 (princ)</t>
  </si>
  <si>
    <t xml:space="preserve">Nombre de femmes salariÃ©es de 15 ans ou plus en 2008</t>
  </si>
  <si>
    <t xml:space="preserve">P08_FSAL15P_CDI</t>
  </si>
  <si>
    <t xml:space="preserve">SalariÃ©s 15 ans ou plus Femmes Fonct publ, CDI en 2008 (princ)</t>
  </si>
  <si>
    <t xml:space="preserve">Nombre de femmes salariÃ©es de 15 ans ou plus titulaires de la fonction publique ou d'un contrat Ã  durÃ©e indÃ©terminÃ©e en 2008</t>
  </si>
  <si>
    <t xml:space="preserve">P08_FSAL15P_CDD</t>
  </si>
  <si>
    <t xml:space="preserve">SalariÃ©s 15 ans ou plus Femmes CDD en 2008 (princ)</t>
  </si>
  <si>
    <t xml:space="preserve">Nombre de femmes salariÃ©es de 15 ans ou plus ayant un  contrat Ã  durÃ©e dÃ©terminÃ©e en 2008</t>
  </si>
  <si>
    <t xml:space="preserve">P08_FSAL15P_INTERIM</t>
  </si>
  <si>
    <t xml:space="preserve">SalariÃ©s 15 ans ou plus Femmes IntÃ©rim en 2008 (princ)</t>
  </si>
  <si>
    <t xml:space="preserve">Nombre de femmes salariÃ©es de 15 ans ou plus intÃ©rimaires en 2008</t>
  </si>
  <si>
    <t xml:space="preserve">P08_FSAL15P_EMPAID</t>
  </si>
  <si>
    <t xml:space="preserve">SalariÃ©s 15 ans ou plus Femmes Emplois aidÃ©s en 2008 (princ)</t>
  </si>
  <si>
    <t xml:space="preserve">Nombre de femmes salariÃ©es de 15 ans ou plus Emplois aidÃ©s en 2008</t>
  </si>
  <si>
    <t xml:space="preserve">P08_FSAL15P_APPR</t>
  </si>
  <si>
    <t xml:space="preserve">SalariÃ©s 15 ans ou plus Femmes Apprentissage - Stage en 2008 (princ)</t>
  </si>
  <si>
    <t xml:space="preserve">Nombre de femmes salariÃ©es de 15 ans ou plus en apprentissage, stagiaire en 2008</t>
  </si>
  <si>
    <t xml:space="preserve">P08_FNSAL15P</t>
  </si>
  <si>
    <t xml:space="preserve">Non-salariÃ©s 15 ans ou plus Femmes en 2008 (princ)</t>
  </si>
  <si>
    <t xml:space="preserve">Nombre de femmes non-salariÃ©es de 15 ans ou plus en 2008</t>
  </si>
  <si>
    <t xml:space="preserve">P08_FNSAL15P_INDEP</t>
  </si>
  <si>
    <t xml:space="preserve">Non-salariÃ©s 15 ans ou plus Femmes IndÃ©pendantes en 2008 (princ)</t>
  </si>
  <si>
    <t xml:space="preserve">Nombre de femmes non-salariÃ©es de 15 ans ou plus indÃ©pendantes en 2008</t>
  </si>
  <si>
    <t xml:space="preserve">P08_FNSAL15P_EMPLOY</t>
  </si>
  <si>
    <t xml:space="preserve">Non-salariÃ©s 15 ans ou plus Femmes Employeurs en 2008 (princ)</t>
  </si>
  <si>
    <t xml:space="preserve">Nombre de femmes non-salariÃ©es de 15 ans ou plus employeurs en 2008</t>
  </si>
  <si>
    <t xml:space="preserve">P08_FNSAL15P_AIDFAM</t>
  </si>
  <si>
    <t xml:space="preserve">Non-salariÃ©s 15 ans ou plus Femmes Aides familiales en 2008 (princ)</t>
  </si>
  <si>
    <t xml:space="preserve">Nombre de femmes non-salariÃ©es de 15 ans ou plus aides familiales en 2008</t>
  </si>
  <si>
    <t xml:space="preserve">P08_HSAL1564</t>
  </si>
  <si>
    <t xml:space="preserve">SalariÃ©s 15-64 ans Hommes en 2008 (princ)</t>
  </si>
  <si>
    <t xml:space="preserve">Nombre d'hommes salariÃ©s de 15 Ã  64 ans en 2008</t>
  </si>
  <si>
    <t xml:space="preserve">P08_HSAL1524</t>
  </si>
  <si>
    <t xml:space="preserve">SalariÃ©s 15-24 ans Hommes en 2008 (princ)</t>
  </si>
  <si>
    <t xml:space="preserve">Nombre d'hommes salariÃ©s de 15 Ã  24 ans en 2008</t>
  </si>
  <si>
    <t xml:space="preserve">P08_HSAL2554</t>
  </si>
  <si>
    <t xml:space="preserve">SalariÃ©s 25-54 ans Hommes en 2008 (princ)</t>
  </si>
  <si>
    <t xml:space="preserve">Nombre d'hommes salariÃ©s de 25 Ã  54 ans en 2008</t>
  </si>
  <si>
    <t xml:space="preserve">P08_HSAL5564</t>
  </si>
  <si>
    <t xml:space="preserve">SalariÃ©s 55-64 ans Hommes en 2008 (princ)</t>
  </si>
  <si>
    <t xml:space="preserve">Nombre d'hommes salariÃ©s de 55 Ã  64 ans en 2008</t>
  </si>
  <si>
    <t xml:space="preserve">P08_HSAL1564_TP</t>
  </si>
  <si>
    <t xml:space="preserve">SalariÃ©s 15-64 ans Hommes TP en 2008 (princ)</t>
  </si>
  <si>
    <t xml:space="preserve">Nombre d'hommes salariÃ©s de 15 Ã  64 ans Ã  temps partiel en 2008</t>
  </si>
  <si>
    <t xml:space="preserve">P08_HSAL1524_TP</t>
  </si>
  <si>
    <t xml:space="preserve">SalariÃ©s 15-24 ans Hommes TP en 2008 (princ)</t>
  </si>
  <si>
    <t xml:space="preserve">Nombre d'hommes salariÃ©s de 15 Ã  24 ans Ã  temps partiel en 2008</t>
  </si>
  <si>
    <t xml:space="preserve">P08_HSAL2554_TP</t>
  </si>
  <si>
    <t xml:space="preserve">SalariÃ©s 25-54 ans Hommes TP en 2008 (princ)</t>
  </si>
  <si>
    <t xml:space="preserve">Nombre d'hommes salariÃ©s de 25 Ã  54 ans Ã  temps partiel en 2008</t>
  </si>
  <si>
    <t xml:space="preserve">P08_HSAL5564_TP</t>
  </si>
  <si>
    <t xml:space="preserve">SalariÃ©s 55-64 ans Hommes TP en 2008 (princ)</t>
  </si>
  <si>
    <t xml:space="preserve">Nombre d'hommes salariÃ©s de 55 Ã  64 ans Ã  temps partiel en 2008</t>
  </si>
  <si>
    <t xml:space="preserve">P08_FSAL1564</t>
  </si>
  <si>
    <t xml:space="preserve">SalariÃ©s 15-64 ans Femmes en 2008 (princ)</t>
  </si>
  <si>
    <t xml:space="preserve">Nombre de femmes salariÃ©es de 15 Ã  64 ans en 2008</t>
  </si>
  <si>
    <t xml:space="preserve">P08_FSAL1524</t>
  </si>
  <si>
    <t xml:space="preserve">SalariÃ©s 15-24 ans Femmes en 2008 (princ)</t>
  </si>
  <si>
    <t xml:space="preserve">Nombre de femmes salariÃ©es de 15 Ã  24 ans en 2008</t>
  </si>
  <si>
    <t xml:space="preserve">P08_FSAL2554</t>
  </si>
  <si>
    <t xml:space="preserve">SalariÃ©s 25-54 ans Femmes en 2008 (princ)</t>
  </si>
  <si>
    <t xml:space="preserve">Nombre de femmes salariÃ©es de 25 Ã  54 ans en 2008</t>
  </si>
  <si>
    <t xml:space="preserve">P08_FSAL5564</t>
  </si>
  <si>
    <t xml:space="preserve">SalariÃ©s 55-64 ans Femmes en 2008 (princ)</t>
  </si>
  <si>
    <t xml:space="preserve">Nombre de femmes salariÃ©es de 55 Ã  64 ans en 2008</t>
  </si>
  <si>
    <t xml:space="preserve">P08_FSAL1564_TP</t>
  </si>
  <si>
    <t xml:space="preserve">SalariÃ©s 15-64 ans Femmes TP en 2008 (princ)</t>
  </si>
  <si>
    <t xml:space="preserve">Nombre de femmes salariÃ©es de 15 Ã  64 ans Ã  temps partiel en 2008</t>
  </si>
  <si>
    <t xml:space="preserve">P08_FSAL1524_TP</t>
  </si>
  <si>
    <t xml:space="preserve">SalariÃ©s 15-24 ans Femmes TP en 2008 (princ)</t>
  </si>
  <si>
    <t xml:space="preserve">Nombre de femmes salariÃ©es de 15 Ã  24 ans Ã  temps partiel en 2008</t>
  </si>
  <si>
    <t xml:space="preserve">P08_FSAL2554_TP</t>
  </si>
  <si>
    <t xml:space="preserve">SalariÃ©s 25-54 ans Femmes TP en 2008 (princ)</t>
  </si>
  <si>
    <t xml:space="preserve">Nombre de femmes salariÃ©es de 25 Ã  54 ans Ã  temps partiel en 2008</t>
  </si>
  <si>
    <t xml:space="preserve">P08_FSAL5564_TP</t>
  </si>
  <si>
    <t xml:space="preserve">SalariÃ©s 55-64 ans Femmes TP en 2008 (princ)</t>
  </si>
  <si>
    <t xml:space="preserve">Nombre de femmes salariÃ©es de 55 Ã  64 ans Ã  temps partiel en 2008</t>
  </si>
  <si>
    <t xml:space="preserve">P08_ACTOCC15P_ILT1</t>
  </si>
  <si>
    <t xml:space="preserve">Actif occ 15 ans ou plus travaille commune rÃ©sidence en 2008 (princ)</t>
  </si>
  <si>
    <t xml:space="preserve">Nombre d'actifs occupÃ©s de 15 ans ou plus qui travaillent dans la commune de rÃ©sidence en 2008</t>
  </si>
  <si>
    <t xml:space="preserve">P08_ACTOCC15P_ILT2P</t>
  </si>
  <si>
    <t xml:space="preserve">Actif occ 15 ans ou plus travaille autre commune que commune rÃ©sidence en 2008 (princ)</t>
  </si>
  <si>
    <t xml:space="preserve">Nombre d'actifs occupÃ©s de 15 ans ou plus qui travaillent dans une autre commune que la commune de rÃ©sidence en 2008</t>
  </si>
  <si>
    <t xml:space="preserve">P08_ACTOCC15P_ILT2</t>
  </si>
  <si>
    <t xml:space="preserve">Actif occ 15 ans ou plus travaille autre commune mÃªme dÃ©pt rÃ©sidence en 2008 (princ)</t>
  </si>
  <si>
    <t xml:space="preserve">Nombre d'actifs occupÃ©s de 15 ans ou plus qui travaillent dans une autre commune situÃ©e dans le dÃ©partement de rÃ©sidence en 2008</t>
  </si>
  <si>
    <t xml:space="preserve">P08_ACTOCC15P_ILT3</t>
  </si>
  <si>
    <t xml:space="preserve">Actif occ 15 ans ou plus travaille autre dÃ©pt mÃªme rÃ©gion rÃ©sidence en 2008 (princ)</t>
  </si>
  <si>
    <t xml:space="preserve">Nombre d'actifs occupÃ©s de 15 ans ou plus qui travaillent dans une autre commune situÃ©e dans un autre dÃ©partement de la rÃ©gion de rÃ©sidence en 2008</t>
  </si>
  <si>
    <t xml:space="preserve">P08_ACTOCC15P_ILT4</t>
  </si>
  <si>
    <t xml:space="preserve">Actif occ 15 ans ou plus travaille autre rÃ©gion en mÃ©tropole en 2008 (princ)</t>
  </si>
  <si>
    <t xml:space="preserve">Nombre d'actifs occupÃ©s de 15 ans ou plus qui travaillent dans dans une autre commune situÃ©e dans une autre rÃ©gion en France mÃ©tropolitaine en 2008</t>
  </si>
  <si>
    <t xml:space="preserve">P08_ACTOCC15P_ILT5</t>
  </si>
  <si>
    <t xml:space="preserve">Actif occ 15 ans ou plus travaille autre rÃ©gion hors mÃ©tropole en 2008 (princ)</t>
  </si>
  <si>
    <t xml:space="preserve">Nombre d'actifs occupÃ©s de 15 ans ou plus qui travaillent dans dans une autre commune situÃ©e dans une autre rÃ©gion hors de France mÃ©tropolitaine (DÃ©partement d'outre-mer, CollectivitÃ© d'outre-mer ou Ã  l'Ã©tranger) en 2008</t>
  </si>
  <si>
    <t xml:space="preserve">P18_POP1564</t>
  </si>
  <si>
    <t xml:space="preserve">Pop 15-64 ans en 2018 (princ)</t>
  </si>
  <si>
    <t xml:space="preserve">Nombre de personnes de 15 Ã  64 ans en 2018</t>
  </si>
  <si>
    <t xml:space="preserve">P18_POP1524</t>
  </si>
  <si>
    <t xml:space="preserve">Pop 15-24 ans en 2018 (princ)</t>
  </si>
  <si>
    <t xml:space="preserve">P18_POP2554</t>
  </si>
  <si>
    <t xml:space="preserve">Pop 25-54 ans en 2018 (princ)</t>
  </si>
  <si>
    <t xml:space="preserve">P18_H1564</t>
  </si>
  <si>
    <t xml:space="preserve">Pop 15-64 ans Hommes en 2018 (princ)</t>
  </si>
  <si>
    <t xml:space="preserve">Nombre d'hommes de 15 Ã  64 ans en 2018</t>
  </si>
  <si>
    <t xml:space="preserve">P18_H1524</t>
  </si>
  <si>
    <t xml:space="preserve">Pop 15-24 ans Hommes en 2018 (princ)</t>
  </si>
  <si>
    <t xml:space="preserve">Nombre d'hommes de 15 Ã  24 ans en 2018</t>
  </si>
  <si>
    <t xml:space="preserve">P18_H2554</t>
  </si>
  <si>
    <t xml:space="preserve">Pop 25-54 ans Hommes en 2018 (princ)</t>
  </si>
  <si>
    <t xml:space="preserve">Nombre d'hommes de 25 Ã  54 ans en 2018</t>
  </si>
  <si>
    <t xml:space="preserve">P18_H5564</t>
  </si>
  <si>
    <t xml:space="preserve">Pop 55-64 ans Hommes en 2018 (princ)</t>
  </si>
  <si>
    <t xml:space="preserve">Nombre d'hommes de 55 Ã  64 ans en 2018</t>
  </si>
  <si>
    <t xml:space="preserve">P18_F1564</t>
  </si>
  <si>
    <t xml:space="preserve">Pop 15-64 ans Femmes en 2018 (princ)</t>
  </si>
  <si>
    <t xml:space="preserve">Nombre de femmes de 15 Ã  64 ans en 2018</t>
  </si>
  <si>
    <t xml:space="preserve">P18_F1524</t>
  </si>
  <si>
    <t xml:space="preserve">Pop 15-24 ans Femmes en 2018 (princ)</t>
  </si>
  <si>
    <t xml:space="preserve">Nombre de femmes de 15 Ã  24 ans en 2018</t>
  </si>
  <si>
    <t xml:space="preserve">P18_F2554</t>
  </si>
  <si>
    <t xml:space="preserve">Pop 25-54 ans Femmes en 2018 (princ)</t>
  </si>
  <si>
    <t xml:space="preserve">Nombre de femmes de 25 Ã  54 ans en 2018</t>
  </si>
  <si>
    <t xml:space="preserve">P18_F5564</t>
  </si>
  <si>
    <t xml:space="preserve">Pop 55-64 ans Femmes en 2018 (princ)</t>
  </si>
  <si>
    <t xml:space="preserve">Nombre de femmes de 55 Ã  64 ans en 2018</t>
  </si>
  <si>
    <t xml:space="preserve">P18_ACT1564</t>
  </si>
  <si>
    <t xml:space="preserve">Actifs 15-64 ans en 2018 (princ)</t>
  </si>
  <si>
    <t xml:space="preserve">Nombre de personnes actives de 15 Ã  64 ans en 2018</t>
  </si>
  <si>
    <t xml:space="preserve">P18_ACT1524</t>
  </si>
  <si>
    <t xml:space="preserve">Actifs 15-24 ans en 2018 (princ)</t>
  </si>
  <si>
    <t xml:space="preserve">Nombre de personnes actives de 15 Ã  24 ans en 2018</t>
  </si>
  <si>
    <t xml:space="preserve">P18_ACT2554</t>
  </si>
  <si>
    <t xml:space="preserve">Actifs 25-54 ans en 2018 (princ)</t>
  </si>
  <si>
    <t xml:space="preserve">Nombre de personnes actives de 25 Ã  54 ans en 2018</t>
  </si>
  <si>
    <t xml:space="preserve">P18_ACT5564</t>
  </si>
  <si>
    <t xml:space="preserve">Actifs 55-64 ans en 2018 (princ)</t>
  </si>
  <si>
    <t xml:space="preserve">Nombre de personnes actives de 55 Ã  64 ans en 2018</t>
  </si>
  <si>
    <t xml:space="preserve">P18_HACT1564</t>
  </si>
  <si>
    <t xml:space="preserve">Actifs 15-64 ans Hommes en 2018 (princ)</t>
  </si>
  <si>
    <t xml:space="preserve">Nombre d'hommes actifs de 15 Ã  64 ans en 2018</t>
  </si>
  <si>
    <t xml:space="preserve">P18_HACT1524</t>
  </si>
  <si>
    <t xml:space="preserve">Actifs 15-24 ans Hommes en 2018 (princ)</t>
  </si>
  <si>
    <t xml:space="preserve">Nombre d'hommes actifs de 15 Ã  24 ans en 2018</t>
  </si>
  <si>
    <t xml:space="preserve">P18_HACT2554</t>
  </si>
  <si>
    <t xml:space="preserve">Actifs 25-54 ans Hommes en 2018 (princ)</t>
  </si>
  <si>
    <t xml:space="preserve">Nombre d'hommes actifs de 25 Ã  54 ans en 2018</t>
  </si>
  <si>
    <t xml:space="preserve">P18_HACT5564</t>
  </si>
  <si>
    <t xml:space="preserve">Actifs 55-64 ans Hommes en 2018 (princ)</t>
  </si>
  <si>
    <t xml:space="preserve">Nombre d'hommes actifs de 55 Ã  64 ans en 2018</t>
  </si>
  <si>
    <t xml:space="preserve">P18_FACT1564</t>
  </si>
  <si>
    <t xml:space="preserve">Actifs 15-64 ans Femmes en 2018 (princ)</t>
  </si>
  <si>
    <t xml:space="preserve">Nombre de femmes actives de 15 Ã  64 ans en 2018</t>
  </si>
  <si>
    <t xml:space="preserve">P18_FACT1524</t>
  </si>
  <si>
    <t xml:space="preserve">Actifs 15-24 ans Femmes en 2018 (princ)</t>
  </si>
  <si>
    <t xml:space="preserve">Nombre de femmes actives de 15 Ã  24 ans en 2018</t>
  </si>
  <si>
    <t xml:space="preserve">P18_FACT2554</t>
  </si>
  <si>
    <t xml:space="preserve">Actifs 25-54 ans Femmes en 2018 (princ)</t>
  </si>
  <si>
    <t xml:space="preserve">Nombre de femmes actives de 25 Ã  54 ans en 2018</t>
  </si>
  <si>
    <t xml:space="preserve">P18_FACT5564</t>
  </si>
  <si>
    <t xml:space="preserve">Actifs 55-64 ans Femmes en 2018 (princ)</t>
  </si>
  <si>
    <t xml:space="preserve">Nombre de femmes actives de 55 Ã  64 ans en 2018</t>
  </si>
  <si>
    <t xml:space="preserve">P18_ACTOCC1564</t>
  </si>
  <si>
    <t xml:space="preserve">Actifs occupÃ©s 15-64 ans en 2018 (princ)</t>
  </si>
  <si>
    <t xml:space="preserve">Nombre de personnes actives occupÃ©es de 15 Ã  64 ans en 2018</t>
  </si>
  <si>
    <t xml:space="preserve">P18_ACTOCC1524</t>
  </si>
  <si>
    <t xml:space="preserve">Actifs occupÃ©s 15-24 ans en 2018 (princ)</t>
  </si>
  <si>
    <t xml:space="preserve">Nombre de personnes actives occupÃ©es de 15 Ã  24 ans en 2018</t>
  </si>
  <si>
    <t xml:space="preserve">P18_ACTOCC2554</t>
  </si>
  <si>
    <t xml:space="preserve">Actifs occupÃ©s 25-54 ans en 2018 (princ)</t>
  </si>
  <si>
    <t xml:space="preserve">Nombre de personnes actives occupÃ©es de 25 Ã  54 ans en 2018</t>
  </si>
  <si>
    <t xml:space="preserve">P18_ACTOCC5564</t>
  </si>
  <si>
    <t xml:space="preserve">Actifs occupÃ©s 55-64 ans en 2018 (princ)</t>
  </si>
  <si>
    <t xml:space="preserve">Nombre de personnes actives occupÃ©es de 55 Ã  64 ans en 2018</t>
  </si>
  <si>
    <t xml:space="preserve">P18_HACTOCC1564</t>
  </si>
  <si>
    <t xml:space="preserve">Actifs occupÃ©s 15-64 ans Hommes en 2018 (princ)</t>
  </si>
  <si>
    <t xml:space="preserve">Nombre d'hommes actifs occupÃ©s de 15 Ã  64 ans en 2018</t>
  </si>
  <si>
    <t xml:space="preserve">P18_HACTOCC1524</t>
  </si>
  <si>
    <t xml:space="preserve">Actifs occupÃ©s 15-24 ans Hommes en 2018 (princ)</t>
  </si>
  <si>
    <t xml:space="preserve">Nombre d'hommes actifs occupÃ©s de 15 Ã  24 ans en 2018</t>
  </si>
  <si>
    <t xml:space="preserve">P18_HACTOCC2554</t>
  </si>
  <si>
    <t xml:space="preserve">Actifs occupÃ©s 25-54 ans Hommes en 2018 (princ)</t>
  </si>
  <si>
    <t xml:space="preserve">Nombre d'hommes actifs occupÃ©s de 25 Ã  54 ans en 2018</t>
  </si>
  <si>
    <t xml:space="preserve">P18_HACTOCC5564</t>
  </si>
  <si>
    <t xml:space="preserve">Actifs occupÃ©s 55-64 ans Hommes en 2018 (princ)</t>
  </si>
  <si>
    <t xml:space="preserve">Nombre d'hommes actifs occupÃ©s de 55 Ã  64 ans en 2018</t>
  </si>
  <si>
    <t xml:space="preserve">P18_FACTOCC1564</t>
  </si>
  <si>
    <t xml:space="preserve">Actifs occupÃ©s 15-64 ans Femmes en 2018 (princ)</t>
  </si>
  <si>
    <t xml:space="preserve">Nombre de femmes actives occupÃ©es de 15 Ã  64 ans en 2018</t>
  </si>
  <si>
    <t xml:space="preserve">P18_FACTOCC1524</t>
  </si>
  <si>
    <t xml:space="preserve">Actifs occupÃ©s 15-24 ans Femmes en 2018 (princ)</t>
  </si>
  <si>
    <t xml:space="preserve">Nombre de femmes actives occupÃ©es de 15 Ã  24 ans en 2018</t>
  </si>
  <si>
    <t xml:space="preserve">P18_FACTOCC2554</t>
  </si>
  <si>
    <t xml:space="preserve">Actifs occupÃ©s 25-54 ans Femmes en 2018 (princ)</t>
  </si>
  <si>
    <t xml:space="preserve">Nombre de femmes actives occupÃ©es de 25 Ã  54 ans en 2018</t>
  </si>
  <si>
    <t xml:space="preserve">P18_FACTOCC5564</t>
  </si>
  <si>
    <t xml:space="preserve">Actifs occupÃ©s 55-64 ans Femmes en 2018 (princ)</t>
  </si>
  <si>
    <t xml:space="preserve">Nombre de femmes actives occupÃ©es de 55 Ã  64 ans en 2018</t>
  </si>
  <si>
    <t xml:space="preserve">P18_CHOM1564</t>
  </si>
  <si>
    <t xml:space="preserve">ChÃ´meurs 15-64 ans en 2018 (princ)</t>
  </si>
  <si>
    <t xml:space="preserve">Nombre de chÃ´meurs de 15 Ã  64 ans en 2018</t>
  </si>
  <si>
    <t xml:space="preserve">P18_HCHOM1564</t>
  </si>
  <si>
    <t xml:space="preserve">ChÃ´meurs 15-64 ans Hommes en 2018 (princ)</t>
  </si>
  <si>
    <t xml:space="preserve">Nombre de chÃ´meurs hommes de 15 Ã  64 ans en 2018</t>
  </si>
  <si>
    <t xml:space="preserve">P18_HCHOM1524</t>
  </si>
  <si>
    <t xml:space="preserve">ChÃ´meurs 15-24 ans Hommes en 2018 (princ)</t>
  </si>
  <si>
    <t xml:space="preserve">Nombre de chÃ´meurs hommes de 15 Ã  24 ans en 2018</t>
  </si>
  <si>
    <t xml:space="preserve">P18_HCHOM2554</t>
  </si>
  <si>
    <t xml:space="preserve">ChÃ´meurs 25-54 ans Hommes en 2018 (princ)</t>
  </si>
  <si>
    <t xml:space="preserve">Nombre de chÃ´meurs hommes de 25 Ã  54 ans en 2018</t>
  </si>
  <si>
    <t xml:space="preserve">P18_HCHOM5564</t>
  </si>
  <si>
    <t xml:space="preserve">ChÃ´meurs 55-64 ans Hommes en 2018 (princ)</t>
  </si>
  <si>
    <t xml:space="preserve">Nombre de chÃ´meurs hommes de 55 Ã  64 ans en 2018</t>
  </si>
  <si>
    <t xml:space="preserve">P18_FCHOM1564</t>
  </si>
  <si>
    <t xml:space="preserve">ChÃ´meurs 15-64 ans Femmes en 2018 (princ)</t>
  </si>
  <si>
    <t xml:space="preserve">Nombre de chÃ´meurs femmes de 15 Ã  64 ans en 2018</t>
  </si>
  <si>
    <t xml:space="preserve">P18_FCHOM1524</t>
  </si>
  <si>
    <t xml:space="preserve">ChÃ´meurs 15-24 ans Femmes en 2018 (princ)</t>
  </si>
  <si>
    <t xml:space="preserve">Nombre de chÃ´meurs femmes de 15 Ã  24 ans en 2018</t>
  </si>
  <si>
    <t xml:space="preserve">P18_FCHOM2554</t>
  </si>
  <si>
    <t xml:space="preserve">ChÃ´meurs 25-54 ans Femmes en 2018 (princ)</t>
  </si>
  <si>
    <t xml:space="preserve">Nombre de chÃ´meurs femmes de 25 Ã  54 ans en 2018</t>
  </si>
  <si>
    <t xml:space="preserve">P18_FCHOM5564</t>
  </si>
  <si>
    <t xml:space="preserve">ChÃ´meurs 55-64 ans Femmes en 2018 (princ)</t>
  </si>
  <si>
    <t xml:space="preserve">Nombre de chÃ´meurs femmes de 55 Ã  64 ans en 2018</t>
  </si>
  <si>
    <t xml:space="preserve">P18_INACT1564</t>
  </si>
  <si>
    <t xml:space="preserve">Inactifs 15-64 ans en 2018 (princ)</t>
  </si>
  <si>
    <t xml:space="preserve">Nombre de personnes inactives de 15 Ã  64 ans en 2018</t>
  </si>
  <si>
    <t xml:space="preserve">P18_ETUD1564</t>
  </si>
  <si>
    <t xml:space="preserve">ElÃ¨v. Etud. Stag. non rÃ©munÃ©rÃ©s 15-64 ans en 2018 (princ)</t>
  </si>
  <si>
    <t xml:space="preserve">Nombre d'Ã©lÃ¨ves, Ã©tudiants et stagiaires non rÃ©munÃ©rÃ©s de 15 Ã  64 ans en 2018</t>
  </si>
  <si>
    <t xml:space="preserve">P18_RETR1564</t>
  </si>
  <si>
    <t xml:space="preserve">RetraitÃ©s PrÃ©retraitÃ©s 15-64 ans en 2018 (princ)</t>
  </si>
  <si>
    <t xml:space="preserve">Nombre de retraitÃ©s ou prÃ©retraitÃ©s de 15 Ã  64 ans en 2018</t>
  </si>
  <si>
    <t xml:space="preserve">P18_AINACT1564</t>
  </si>
  <si>
    <t xml:space="preserve">Autres inactifs 15-64 ans en 2018 (princ)</t>
  </si>
  <si>
    <t xml:space="preserve">Nombre d'autres inactifs de 15 Ã  64 ans en 2018</t>
  </si>
  <si>
    <t xml:space="preserve">C18_ACT1564</t>
  </si>
  <si>
    <t xml:space="preserve">Actifs 15-64 ans en 2018 (compl)</t>
  </si>
  <si>
    <t xml:space="preserve">C18_ACT1564_CS1</t>
  </si>
  <si>
    <t xml:space="preserve">Actifs 15-64 ans Agriculteurs exploitants en 2018 (compl)</t>
  </si>
  <si>
    <t xml:space="preserve">Nombre d'agriculteurs exploitants actifs de 15 Ã  64 ans en 2018</t>
  </si>
  <si>
    <t xml:space="preserve">C18_ACT1564_CS2</t>
  </si>
  <si>
    <t xml:space="preserve">Actifs 15-64 ans Artisans, Comm., Chefs entr. en 2018 (compl)</t>
  </si>
  <si>
    <t xml:space="preserve">Nombre d'artisans, commerÃ§ants, chefs d'entreprise actifs de 15 Ã  64 ans en 2018</t>
  </si>
  <si>
    <t xml:space="preserve">C18_ACT1564_CS3</t>
  </si>
  <si>
    <t xml:space="preserve">Actifs 15-64 ans Cadres, Prof. intel. sup. en 2018 (compl)</t>
  </si>
  <si>
    <t xml:space="preserve">Nombre de cadres et professions intellectuelles supÃ©rieures actifs de 15 Ã  64 ans en 2018</t>
  </si>
  <si>
    <t xml:space="preserve">C18_ACT1564_CS4</t>
  </si>
  <si>
    <t xml:space="preserve">Actifs 15-64 ans Prof. intermÃ©diaires en 2018 (compl)</t>
  </si>
  <si>
    <t xml:space="preserve">Nombre de professions intermÃ©diaires actifs de 15 Ã  64 ans en 2018</t>
  </si>
  <si>
    <t xml:space="preserve">C18_ACT1564_CS5</t>
  </si>
  <si>
    <t xml:space="preserve">Actifs 15-64 ans EmployÃ©s en 2018 (compl)</t>
  </si>
  <si>
    <t xml:space="preserve">Nombre d'employÃ©s actifs de 15 Ã  64 ans en 2018</t>
  </si>
  <si>
    <t xml:space="preserve">C18_ACT1564_CS6</t>
  </si>
  <si>
    <t xml:space="preserve">Actifs 15-64 ans Ouvriers en 2018 (compl)</t>
  </si>
  <si>
    <t xml:space="preserve">Nombre d'ouvriers actifs de 15 Ã  64 ans en 2018</t>
  </si>
  <si>
    <t xml:space="preserve">C18_ACTOCC1564</t>
  </si>
  <si>
    <t xml:space="preserve">Actifs occupÃ©s 15-64 ans en 2018 (compl)</t>
  </si>
  <si>
    <t xml:space="preserve">C18_ACTOCC1564_CS1</t>
  </si>
  <si>
    <t xml:space="preserve">Actifs occ 15-64 ans Agriculteurs exploitants en 2018 (compl)</t>
  </si>
  <si>
    <t xml:space="preserve">Nombre d'agriculteurs exploitants actifs occupÃ©s de 15 Ã  64 ans en 2018</t>
  </si>
  <si>
    <t xml:space="preserve">C18_ACTOCC1564_CS2</t>
  </si>
  <si>
    <t xml:space="preserve">Actifs occ 15-64 ans Artisans, Comm., Chefs entr. en 2018 (compl)</t>
  </si>
  <si>
    <t xml:space="preserve">Nombre d'artisans, commerÃ§ants, chefs d'entreprise actifs occupÃ©s de 15 Ã  64 ans en 2018</t>
  </si>
  <si>
    <t xml:space="preserve">C18_ACTOCC1564_CS3</t>
  </si>
  <si>
    <t xml:space="preserve">Actifs occ 15-64 ans Cadres Prof. intel. sup. en 2018 (compl)</t>
  </si>
  <si>
    <t xml:space="preserve">Nombre de cadres, professions intellectuelles supÃ©rieures actifs occupÃ©s de 15 Ã  64 ans en 2018</t>
  </si>
  <si>
    <t xml:space="preserve">C18_ACTOCC1564_CS4</t>
  </si>
  <si>
    <t xml:space="preserve">Actifs occ 15-64 ans Prof. intermÃ©diaires en 2018 (compl)</t>
  </si>
  <si>
    <t xml:space="preserve">Nombre de personnes actives occupÃ©es de 15 Ã  64 ans exerÃ§ant une profession intermÃ©diaire en 2018</t>
  </si>
  <si>
    <t xml:space="preserve">C18_ACTOCC1564_CS5</t>
  </si>
  <si>
    <t xml:space="preserve">Actifs occupÃ©s 15-64 ans EmployÃ©s en 2018 (compl)</t>
  </si>
  <si>
    <t xml:space="preserve">Nombre d'employÃ©s actifs occupÃ©s de 15 Ã  64 ans en 2018</t>
  </si>
  <si>
    <t xml:space="preserve">C18_ACTOCC1564_CS6</t>
  </si>
  <si>
    <t xml:space="preserve">Actifs occupÃ©s 15-64 ans Ouvriers en 2018 (compl)</t>
  </si>
  <si>
    <t xml:space="preserve">Nombre d'ouvriers actifs occupÃ©s de 15 Ã  64 ans en 2018</t>
  </si>
  <si>
    <t xml:space="preserve">P18_EMPLT</t>
  </si>
  <si>
    <t xml:space="preserve">Emplois au LT en 2018 (princ)</t>
  </si>
  <si>
    <t xml:space="preserve">Nombre d'emplois au lieu de travail en 2018</t>
  </si>
  <si>
    <t xml:space="preserve">P18_ACTOCC</t>
  </si>
  <si>
    <t xml:space="preserve">Actifs occupÃ©s en 2018 (princ)</t>
  </si>
  <si>
    <t xml:space="preserve">Nombre de personnes actives occupÃ©es en 2018</t>
  </si>
  <si>
    <t xml:space="preserve">P18_ACT15P</t>
  </si>
  <si>
    <t xml:space="preserve">Actifs 15 ans ou plus en 2018 (princ)</t>
  </si>
  <si>
    <t xml:space="preserve">Nombre de personnes actives de 15 ans ou plus en 2018</t>
  </si>
  <si>
    <t xml:space="preserve">P18_EMPLT_SAL</t>
  </si>
  <si>
    <t xml:space="preserve">Emplois salariÃ©s au LT en 2018 (princ)</t>
  </si>
  <si>
    <t xml:space="preserve">Nombre d'emplois salariÃ©s au lieu de travail en 2018</t>
  </si>
  <si>
    <t xml:space="preserve">P18_EMPLT_FSAL</t>
  </si>
  <si>
    <t xml:space="preserve">Emplois salariÃ©s femmes au LT en 2018 (princ)</t>
  </si>
  <si>
    <t xml:space="preserve">Nombre d'emplois salariÃ©s femmes au lieu de travail en 2018</t>
  </si>
  <si>
    <t xml:space="preserve">P18_EMPLT_SALTP</t>
  </si>
  <si>
    <t xml:space="preserve">Emplois salariÃ©s TP au LT en 2018 (princ)</t>
  </si>
  <si>
    <t xml:space="preserve">Nombre d'emplois salariÃ©s Ã  temps partiel au lieu de travail en 2018</t>
  </si>
  <si>
    <t xml:space="preserve">P18_EMPLT_NSAL</t>
  </si>
  <si>
    <t xml:space="preserve">Emplois non-salariÃ©s au LT en 2018 (princ)</t>
  </si>
  <si>
    <t xml:space="preserve">Nombre d'emplois non-salariÃ©s au lieu de travail en 2018</t>
  </si>
  <si>
    <t xml:space="preserve">P18_EMPLT_FNSAL</t>
  </si>
  <si>
    <t xml:space="preserve">Emplois non-salariÃ©s femmes au LT en 2018 (princ)</t>
  </si>
  <si>
    <t xml:space="preserve">Nombre d'emplois non-salariÃ©s femmes au lieu de travail en 2018</t>
  </si>
  <si>
    <t xml:space="preserve">P18_EMPLT_NSALTP</t>
  </si>
  <si>
    <t xml:space="preserve">Emplois non-salariÃ©s TP au LT en 2018 (princ)</t>
  </si>
  <si>
    <t xml:space="preserve">Nombre d'emplois non-salariÃ©s Ã  temps partiel au lieu de travail en 2018</t>
  </si>
  <si>
    <t xml:space="preserve">C18_EMPLT</t>
  </si>
  <si>
    <t xml:space="preserve">Emplois au LT en 2018 (compl)</t>
  </si>
  <si>
    <t xml:space="preserve">C18_EMPLT_CS1</t>
  </si>
  <si>
    <t xml:space="preserve">Agriculteurs exploitants au LT en 2018 (compl)</t>
  </si>
  <si>
    <t xml:space="preserve">Nombre d'agriculteurs exploitants au lieu de travail en 2018</t>
  </si>
  <si>
    <t xml:space="preserve">C18_EMPLT_CS2</t>
  </si>
  <si>
    <t xml:space="preserve">Artisans, CommerÃ§ants, Chefs entreprise au LT en 2018 (compl)</t>
  </si>
  <si>
    <t xml:space="preserve">Nombre d'artisans, commerÃ§ants, chefs d'entreprise au lieu de travail en 2018</t>
  </si>
  <si>
    <t xml:space="preserve">C18_EMPLT_CS3</t>
  </si>
  <si>
    <t xml:space="preserve">Cadres Prof. intel. sup. au LT en 2018 (compl)</t>
  </si>
  <si>
    <t xml:space="preserve">Nombre de cadres et professions intellectuelles supÃ©rieures au lieu de travail en 2018</t>
  </si>
  <si>
    <t xml:space="preserve">C18_EMPLT_CS4</t>
  </si>
  <si>
    <t xml:space="preserve">Prof. intermÃ©diaires au LT en 2018 (compl)</t>
  </si>
  <si>
    <t xml:space="preserve">Nombre de professions intermÃ©diaires au lieu de travail en 2018</t>
  </si>
  <si>
    <t xml:space="preserve">C18_EMPLT_CS5</t>
  </si>
  <si>
    <t xml:space="preserve">EmployÃ©s au LT en 2018 (compl)</t>
  </si>
  <si>
    <t xml:space="preserve">Nombre d'employÃ©s au lieu de travail en 2018</t>
  </si>
  <si>
    <t xml:space="preserve">C18_EMPLT_CS6</t>
  </si>
  <si>
    <t xml:space="preserve">Ouvriers au LT en 2018 (compl)</t>
  </si>
  <si>
    <t xml:space="preserve">Nombre d'ouvriers au lieu de travail en 2018</t>
  </si>
  <si>
    <t xml:space="preserve">C18_EMPLT_AGRI</t>
  </si>
  <si>
    <t xml:space="preserve">Emplois au LT Agriculture en 2018 (compl)</t>
  </si>
  <si>
    <t xml:space="preserve">Nombre d'emplois au lieu de travail dans l'agriculture en 2018</t>
  </si>
  <si>
    <t xml:space="preserve">C18_EMPLT_INDUS</t>
  </si>
  <si>
    <t xml:space="preserve">Emplois au LT Industrie en 2018 (compl)</t>
  </si>
  <si>
    <t xml:space="preserve">Nombre d'emplois au lieu de travail dans l'industrie en 2018</t>
  </si>
  <si>
    <t xml:space="preserve">C18_EMPLT_CONST</t>
  </si>
  <si>
    <t xml:space="preserve">Emplois au LT Construction en 2018 (compl)</t>
  </si>
  <si>
    <t xml:space="preserve">Nombre d'emplois au lieu de travail dans la construction en 2018</t>
  </si>
  <si>
    <t xml:space="preserve">C18_EMPLT_CTS</t>
  </si>
  <si>
    <t xml:space="preserve">Emplois au LT Commerce, Transports, Services divers en 2018 (compl)</t>
  </si>
  <si>
    <t xml:space="preserve">Nombre d'emplois au lieu de travail dans le commerce, les transports et les services divers en 2018</t>
  </si>
  <si>
    <t xml:space="preserve">C18_EMPLT_APESAS</t>
  </si>
  <si>
    <t xml:space="preserve">Emplois au LT Adm publique, Enseignement, SantÃ©, Act sociale en 2018 (compl)</t>
  </si>
  <si>
    <t xml:space="preserve">Nombre d'emplois au lieu de travail dans l'administration publique, l'enseignement, la santÃ© humaine et l'action sociale en 2018</t>
  </si>
  <si>
    <t xml:space="preserve">C18_EMPLT_F</t>
  </si>
  <si>
    <t xml:space="preserve">Emplois femmes au LT en 2018 (compl)</t>
  </si>
  <si>
    <t xml:space="preserve">Nombre d'emplois au lieu de travail dÃ©tenus par les femmes en 2018</t>
  </si>
  <si>
    <t xml:space="preserve">C18_AGRILT_F</t>
  </si>
  <si>
    <t xml:space="preserve">Emplois femmes au LT Agriculture en 2018 (compl)</t>
  </si>
  <si>
    <t xml:space="preserve">Nombre d'emplois au lieu de travail dans l'agriculture dÃ©tenus par les femmes en 2018</t>
  </si>
  <si>
    <t xml:space="preserve">C18_INDUSLT_F</t>
  </si>
  <si>
    <t xml:space="preserve">Emplois femmes au LT Industrie en 2018 (compl)</t>
  </si>
  <si>
    <t xml:space="preserve">Nombre d'emplois au lieu de travail dans l'industrie dÃ©tenus par les femmes en 2018</t>
  </si>
  <si>
    <t xml:space="preserve">C18_CONSTLT_F</t>
  </si>
  <si>
    <t xml:space="preserve">Emplois femmes au LT Construction en 2018 (compl)</t>
  </si>
  <si>
    <t xml:space="preserve">Nombre d'emplois au lieu de travail dans la construction dÃ©tenus par les femmes en 2018</t>
  </si>
  <si>
    <t xml:space="preserve">C18_CTSLT_F</t>
  </si>
  <si>
    <t xml:space="preserve">Emplois femmes au LT Commerce, Transports, Services divers en 2018 (compl)</t>
  </si>
  <si>
    <t xml:space="preserve">Nombre d'emplois au lieu de travail dans le commerce, les transports et les services divers dÃ©tenus par les femmes en 2018</t>
  </si>
  <si>
    <t xml:space="preserve">C18_APESASLT_F</t>
  </si>
  <si>
    <t xml:space="preserve">Emplois femmes au LT Adm publique, Enseignement, SantÃ©, Act sociale en 2018 (compl)</t>
  </si>
  <si>
    <t xml:space="preserve">Nombre d'emplois au lieu de travail dans l'administration publique, l'enseignement, la santÃ© humaine et l'action sociale dÃ©tenus par les femmes en 2018</t>
  </si>
  <si>
    <t xml:space="preserve">C18_EMPLT_SAL</t>
  </si>
  <si>
    <t xml:space="preserve">Emplois salariÃ©s au LT en 2018 (compl)</t>
  </si>
  <si>
    <t xml:space="preserve">C18_AGRILT_SAL</t>
  </si>
  <si>
    <t xml:space="preserve">Emplois salariÃ©s au LT Agriculture en 2018 (compl)</t>
  </si>
  <si>
    <t xml:space="preserve">Nombre d'emplois salariÃ©s au lieu de travail dans l'agriculture en 2018</t>
  </si>
  <si>
    <t xml:space="preserve">C18_INDUSLT_SAL</t>
  </si>
  <si>
    <t xml:space="preserve">Emplois salariÃ©s au LT Industrie en 2018 (compl)</t>
  </si>
  <si>
    <t xml:space="preserve">Nombre d'emplois salariÃ©s au lieu de travail dans l'industrie en 2018</t>
  </si>
  <si>
    <t xml:space="preserve">C18_CONSTLT_SAL</t>
  </si>
  <si>
    <t xml:space="preserve">Emplois salariÃ©s au LT Construction en 2018 (compl)</t>
  </si>
  <si>
    <t xml:space="preserve">Nombre d'emplois salariÃ©s au lieu de travail dans la construction en 2018</t>
  </si>
  <si>
    <t xml:space="preserve">C18_CTSLT_SAL</t>
  </si>
  <si>
    <t xml:space="preserve">Emplois salariÃ©s au LT Commerce, Transports, Services divers en 2018 (compl)</t>
  </si>
  <si>
    <t xml:space="preserve">Nombre d'emplois salariÃ©s au lieu de travail dans le commerce, les transports et les services divers en 2018</t>
  </si>
  <si>
    <t xml:space="preserve">C18_APESASLT_SAL</t>
  </si>
  <si>
    <t xml:space="preserve">Emplois salariÃ©s au LT Adm publique, Enseignement, SantÃ©, Act sociale en 2018 (compl)</t>
  </si>
  <si>
    <t xml:space="preserve">Nombre d'emplois salariÃ©s au lieu de travail  dans l'administration publique, l'enseignement, la santÃ© humaine et l'action sociale en 2018</t>
  </si>
  <si>
    <t xml:space="preserve">C18_AGRILT_FSAL</t>
  </si>
  <si>
    <t xml:space="preserve">Emplois salariÃ©s femmes au LT Agriculture en 2018 (compl)</t>
  </si>
  <si>
    <t xml:space="preserve">Nombre d'emplois salariÃ©s au lieu de travail dans l'agriculture dÃ©tenus par les femmes en 2018</t>
  </si>
  <si>
    <t xml:space="preserve">C18_INDUSLT_FSAL</t>
  </si>
  <si>
    <t xml:space="preserve">Emplois salariÃ©s femmes au LT Industrie en 2018 (compl)</t>
  </si>
  <si>
    <t xml:space="preserve">Nombre d'emplois salariÃ©s au lieu de travail dans l'industrie dÃ©tenus par les femmes en 2018</t>
  </si>
  <si>
    <t xml:space="preserve">C18_CONSTLT_FSAL</t>
  </si>
  <si>
    <t xml:space="preserve">Emplois salariÃ©s femmes au LT Construction en 2018 (compl)</t>
  </si>
  <si>
    <t xml:space="preserve">Nombre d'emplois salariÃ©s au lieu de travail dans la construction dÃ©tenus par les femmes en 2018</t>
  </si>
  <si>
    <t xml:space="preserve">C18_CTSLT_FSAL</t>
  </si>
  <si>
    <t xml:space="preserve">Emplois salariÃ©s femmes au LT Commerce, Transports, Services divers en 2018 (compl)</t>
  </si>
  <si>
    <t xml:space="preserve">Nombre d'emplois salariÃ©s au lieu de travail dans le commerce, les transports et les services divers dÃ©tenus par les femmes en 2018</t>
  </si>
  <si>
    <t xml:space="preserve">C18_APESASLT_FSAL</t>
  </si>
  <si>
    <t xml:space="preserve">Emplois salariÃ©s femmes au LT Adm publique, Enseignement, SantÃ©, Act sociale en 2018 (compl)</t>
  </si>
  <si>
    <t xml:space="preserve">Nombre d'emplois salariÃ©s au lieu de travail dans l'administration publique, l'enseignement, la santÃ© humaine et l'action sociale dÃ©tenus par les femmes en 2018</t>
  </si>
  <si>
    <t xml:space="preserve">C18_AGRILT_NSAL</t>
  </si>
  <si>
    <t xml:space="preserve">Emplois non-salariÃ©s au LT Agriculture en 2018 (compl)</t>
  </si>
  <si>
    <t xml:space="preserve">Nombre d'emplois non-salariÃ©s au lieu de travail dans l'agriculture en 2018</t>
  </si>
  <si>
    <t xml:space="preserve">C18_INDUSLT_NSAL</t>
  </si>
  <si>
    <t xml:space="preserve">Emplois non-salariÃ©s au LT Industrie en 2018 (compl)</t>
  </si>
  <si>
    <t xml:space="preserve">Nombre d'emplois non-salariÃ©s au lieu de travail dans l'industrie en 2018</t>
  </si>
  <si>
    <t xml:space="preserve">C18_CONSTLT_NSAL</t>
  </si>
  <si>
    <t xml:space="preserve">Emplois non-salariÃ©s au LT Construction en 2018 (compl)</t>
  </si>
  <si>
    <t xml:space="preserve">Nombre d'emplois non-salariÃ©s au lieu de travail dans la construction en 2018</t>
  </si>
  <si>
    <t xml:space="preserve">C18_CTSLT_NSAL</t>
  </si>
  <si>
    <t xml:space="preserve">Emplois non-salariÃ©s au LT Commerce, Transports, Services divers en 2018 (compl)</t>
  </si>
  <si>
    <t xml:space="preserve">Nombre d'emplois non-salariÃ©s au lieu de travail dans le commerce, les transports et les services divers en 2018</t>
  </si>
  <si>
    <t xml:space="preserve">C18_APESASLT_NSAL</t>
  </si>
  <si>
    <t xml:space="preserve">Emplois non-salariÃ©s au LT Adm publique, Enseignement, SantÃ©, Act sociale en 2018 (compl)</t>
  </si>
  <si>
    <t xml:space="preserve">Nombre d'emplois non-salariÃ©s au lieu de travail dans l'administration publique, l'enseignement, la santÃ© humaine et l'action sociale en 2018</t>
  </si>
  <si>
    <t xml:space="preserve">C18_AGRILT_FNSAL</t>
  </si>
  <si>
    <t xml:space="preserve">Emplois non-sal femmes au LT Agriculture en 2018 (compl)</t>
  </si>
  <si>
    <t xml:space="preserve">Nombre d'emplois non-salariÃ©s au lieu de travail dans l'agriculture dÃ©tenus par les femmes en 2018</t>
  </si>
  <si>
    <t xml:space="preserve">C18_INDUSLT_FNSAL</t>
  </si>
  <si>
    <t xml:space="preserve">Emplois non-sal femmes au LT Industrie en 2018 (compl)</t>
  </si>
  <si>
    <t xml:space="preserve">Nombre d'emplois non-salariÃ©s au lieu de travail dans l'industrie dÃ©tenus par les femmes en 2018</t>
  </si>
  <si>
    <t xml:space="preserve">C18_CONSTLT_FNSAL</t>
  </si>
  <si>
    <t xml:space="preserve">Emplois non-sal femmes au LT Construction en 2018 (compl)</t>
  </si>
  <si>
    <t xml:space="preserve">Nombre d'emplois non-salariÃ©s au lieu de travail dans la construction dÃ©tenus par les femmes en 2018</t>
  </si>
  <si>
    <t xml:space="preserve">C18_CTSLT_FNSAL</t>
  </si>
  <si>
    <t xml:space="preserve">Emplois non-sal femmes au LT Commerce, Transports, Services divers en 2018 (compl)</t>
  </si>
  <si>
    <t xml:space="preserve">Nombre d'emplois non-salariÃ©s au lieu de travail dans le commerce, les transports et les services divers dÃ©tenus par les femmes en 2018</t>
  </si>
  <si>
    <t xml:space="preserve">C18_APESASLT_FNSAL</t>
  </si>
  <si>
    <t xml:space="preserve">Emplois non-sal femmes au LT Adm publique, Enseignement, SantÃ©, Act sociale en 2018 (compl)</t>
  </si>
  <si>
    <t xml:space="preserve">Nombre d'emplois non-salariÃ©s au lieu de travail dans l'administration publique, l'enseignement, la santÃ© humaine et l'action sociale dÃ©tenus par les femmes en 2018</t>
  </si>
  <si>
    <t xml:space="preserve">P13_POP1564</t>
  </si>
  <si>
    <t xml:space="preserve">Pop 15-64 ans en 2013 (princ)</t>
  </si>
  <si>
    <t xml:space="preserve">Nombre de personnes de 15 Ã  64 ans en 2013</t>
  </si>
  <si>
    <t xml:space="preserve">P13_POP1524</t>
  </si>
  <si>
    <t xml:space="preserve">Pop 15-24 ans en 2013 (princ)</t>
  </si>
  <si>
    <t xml:space="preserve">P13_POP2554</t>
  </si>
  <si>
    <t xml:space="preserve">Pop 25-54 ans en 2013 (princ)</t>
  </si>
  <si>
    <t xml:space="preserve">P13_H1564</t>
  </si>
  <si>
    <t xml:space="preserve">Pop 15-64 ans Hommes en 2013 (princ)</t>
  </si>
  <si>
    <t xml:space="preserve">Nombre d'hommes de 15 Ã  64 ans en 2013</t>
  </si>
  <si>
    <t xml:space="preserve">P13_H1524</t>
  </si>
  <si>
    <t xml:space="preserve">Pop 15-24 ans Hommes en 2013 (princ)</t>
  </si>
  <si>
    <t xml:space="preserve">Nombre d'hommes de 15 Ã  24 ans en 2013</t>
  </si>
  <si>
    <t xml:space="preserve">P13_H2554</t>
  </si>
  <si>
    <t xml:space="preserve">Pop 25-54 ans Hommes en 2013 (princ)</t>
  </si>
  <si>
    <t xml:space="preserve">Nombre d'hommes de 25 Ã  54 ans en 2013</t>
  </si>
  <si>
    <t xml:space="preserve">P13_H5564</t>
  </si>
  <si>
    <t xml:space="preserve">Pop 55-64 ans Hommes en 2013 (princ)</t>
  </si>
  <si>
    <t xml:space="preserve">Nombre d'hommes de 55 Ã  64 ans en 2013</t>
  </si>
  <si>
    <t xml:space="preserve">P13_F1564</t>
  </si>
  <si>
    <t xml:space="preserve">Pop 15-64 ans Femmes en 2013 (princ)</t>
  </si>
  <si>
    <t xml:space="preserve">Nombre de femmes de 15 Ã  64 ans en 2013</t>
  </si>
  <si>
    <t xml:space="preserve">P13_F1524</t>
  </si>
  <si>
    <t xml:space="preserve">Pop 15-24 ans Femmes en 2013 (princ)</t>
  </si>
  <si>
    <t xml:space="preserve">Nombre de femmes de 15 Ã  24 ans en 2013</t>
  </si>
  <si>
    <t xml:space="preserve">P13_F2554</t>
  </si>
  <si>
    <t xml:space="preserve">Pop 25-54 ans Femmes en 2013 (princ)</t>
  </si>
  <si>
    <t xml:space="preserve">Nombre de femmes de 25 Ã  54 ans en 2013</t>
  </si>
  <si>
    <t xml:space="preserve">P13_F5564</t>
  </si>
  <si>
    <t xml:space="preserve">Pop 55-64 ans Femmes en 2013 (princ)</t>
  </si>
  <si>
    <t xml:space="preserve">Nombre de femmes de 55 Ã  64 ans en 2013</t>
  </si>
  <si>
    <t xml:space="preserve">P13_ACT1564</t>
  </si>
  <si>
    <t xml:space="preserve">Actifs 15-64 ans en 2013 (princ)</t>
  </si>
  <si>
    <t xml:space="preserve">Nombre de personnes actives de 15 Ã  64 ans en 2013</t>
  </si>
  <si>
    <t xml:space="preserve">P13_ACT1524</t>
  </si>
  <si>
    <t xml:space="preserve">Actifs 15-24 ans en 2013 (princ)</t>
  </si>
  <si>
    <t xml:space="preserve">Nombre de personnes actives de 15 Ã  24 ans en 2013</t>
  </si>
  <si>
    <t xml:space="preserve">P13_ACT2554</t>
  </si>
  <si>
    <t xml:space="preserve">Actifs 25-54 ans en 2013 (princ)</t>
  </si>
  <si>
    <t xml:space="preserve">Nombre de personnes actives de 25 Ã  54 ans en 2013</t>
  </si>
  <si>
    <t xml:space="preserve">P13_ACT5564</t>
  </si>
  <si>
    <t xml:space="preserve">Actifs 55-64 ans en 2013 (princ)</t>
  </si>
  <si>
    <t xml:space="preserve">Nombre de personnes actives de 55 Ã  64 ans en 2013</t>
  </si>
  <si>
    <t xml:space="preserve">P13_HACT1564</t>
  </si>
  <si>
    <t xml:space="preserve">Actifs 15-64 ans Hommes en 2013 (princ)</t>
  </si>
  <si>
    <t xml:space="preserve">Nombre d'hommes actifs de 15 Ã  64 ans en 2013</t>
  </si>
  <si>
    <t xml:space="preserve">P13_HACT1524</t>
  </si>
  <si>
    <t xml:space="preserve">Actifs 15-24 ans Hommes en 2013 (princ)</t>
  </si>
  <si>
    <t xml:space="preserve">Nombre d'hommes actifs de 15 Ã  24 ans en 2013</t>
  </si>
  <si>
    <t xml:space="preserve">P13_HACT2554</t>
  </si>
  <si>
    <t xml:space="preserve">Actifs 25-54 ans Hommes en 2013 (princ)</t>
  </si>
  <si>
    <t xml:space="preserve">Nombre d'hommes actifs de 25 Ã  54 ans en 2013</t>
  </si>
  <si>
    <t xml:space="preserve">P13_HACT5564</t>
  </si>
  <si>
    <t xml:space="preserve">Actifs 55-64 ans Hommes en 2013 (princ)</t>
  </si>
  <si>
    <t xml:space="preserve">Nombre d'hommes actifs de 55 Ã  64 ans en 2013</t>
  </si>
  <si>
    <t xml:space="preserve">P13_FACT1564</t>
  </si>
  <si>
    <t xml:space="preserve">Actifs 15-64 ans Femmes en 2013 (princ)</t>
  </si>
  <si>
    <t xml:space="preserve">Nombre de femmes actives de 15 Ã  64 ans en 2013</t>
  </si>
  <si>
    <t xml:space="preserve">P13_FACT1524</t>
  </si>
  <si>
    <t xml:space="preserve">Actifs 15-24 ans Femmes en 2013 (princ)</t>
  </si>
  <si>
    <t xml:space="preserve">Nombre de femmes actives de 15 Ã  24 ans en 2013</t>
  </si>
  <si>
    <t xml:space="preserve">P13_FACT2554</t>
  </si>
  <si>
    <t xml:space="preserve">Actifs 25-54 ans Femmes en 2013 (princ)</t>
  </si>
  <si>
    <t xml:space="preserve">Nombre de femmes actives de 25 Ã  54 ans en 2013</t>
  </si>
  <si>
    <t xml:space="preserve">P13_FACT5564</t>
  </si>
  <si>
    <t xml:space="preserve">Actifs 55-64 ans Femmes en 2013 (princ)</t>
  </si>
  <si>
    <t xml:space="preserve">Nombre de femmes actives de 55 Ã  64 ans en 2013</t>
  </si>
  <si>
    <t xml:space="preserve">P13_ACTOCC1564</t>
  </si>
  <si>
    <t xml:space="preserve">Actifs occupÃ©s 15-64 ans en 2013 (princ)</t>
  </si>
  <si>
    <t xml:space="preserve">Nombre de personnes actives occupÃ©es de 15 Ã  64 ans en 2013</t>
  </si>
  <si>
    <t xml:space="preserve">P13_ACTOCC1524</t>
  </si>
  <si>
    <t xml:space="preserve">Actifs occupÃ©s 15-24 ans en 2013 (princ)</t>
  </si>
  <si>
    <t xml:space="preserve">Nombre de personnes actives occupÃ©es de 15 Ã  24 ans en 2013</t>
  </si>
  <si>
    <t xml:space="preserve">P13_ACTOCC2554</t>
  </si>
  <si>
    <t xml:space="preserve">Actifs occupÃ©s 25-54 ans en 2013 (princ)</t>
  </si>
  <si>
    <t xml:space="preserve">Nombre de personnes actives occupÃ©es de 25 Ã  54 ans en 2013</t>
  </si>
  <si>
    <t xml:space="preserve">P13_ACTOCC5564</t>
  </si>
  <si>
    <t xml:space="preserve">Actifs occupÃ©s 55-64 ans en 2013 (princ)</t>
  </si>
  <si>
    <t xml:space="preserve">Nombre de personnes actives occupÃ©es de 55 Ã  64 ans en 2013</t>
  </si>
  <si>
    <t xml:space="preserve">P13_HACTOCC1564</t>
  </si>
  <si>
    <t xml:space="preserve">Actifs occupÃ©s 15-64 ans Hommes en 2013 (princ)</t>
  </si>
  <si>
    <t xml:space="preserve">Nombre d'hommes actifs occupÃ©s de 15 Ã  64 ans en 2013</t>
  </si>
  <si>
    <t xml:space="preserve">P13_HACTOCC1524</t>
  </si>
  <si>
    <t xml:space="preserve">Actifs occupÃ©s 15-24 ans Hommes en 2013 (princ)</t>
  </si>
  <si>
    <t xml:space="preserve">Nombre d'hommes actifs occupÃ©s de 15 Ã  24 ans en 2013</t>
  </si>
  <si>
    <t xml:space="preserve">P13_HACTOCC2554</t>
  </si>
  <si>
    <t xml:space="preserve">Actifs occupÃ©s 25-54 ans Hommes en 2013 (princ)</t>
  </si>
  <si>
    <t xml:space="preserve">Nombre d'hommes actifs occupÃ©s de 25 Ã  54 ans en 2013</t>
  </si>
  <si>
    <t xml:space="preserve">P13_HACTOCC5564</t>
  </si>
  <si>
    <t xml:space="preserve">Actifs occupÃ©s 55-64 ans Hommes en 2013 (princ)</t>
  </si>
  <si>
    <t xml:space="preserve">Nombre d'hommes actifs occupÃ©s de 55 Ã  64 ans en 2013</t>
  </si>
  <si>
    <t xml:space="preserve">P13_FACTOCC1564</t>
  </si>
  <si>
    <t xml:space="preserve">Actifs occupÃ©s 15-64 ans Femmes en 2013 (princ)</t>
  </si>
  <si>
    <t xml:space="preserve">Nombre de femmes actives occupÃ©es de 15 Ã  64 ans en 2013</t>
  </si>
  <si>
    <t xml:space="preserve">P13_FACTOCC1524</t>
  </si>
  <si>
    <t xml:space="preserve">Actifs occupÃ©s 15-24 ans Femmes en 2013 (princ)</t>
  </si>
  <si>
    <t xml:space="preserve">Nombre de femmes actives occupÃ©es de 15 Ã  24 ans en 2013</t>
  </si>
  <si>
    <t xml:space="preserve">P13_FACTOCC2554</t>
  </si>
  <si>
    <t xml:space="preserve">Actifs occupÃ©s 25-54 ans Femmes en 2013 (princ)</t>
  </si>
  <si>
    <t xml:space="preserve">Nombre de femmes actives occupÃ©es de 25 Ã  54 ans en 2013</t>
  </si>
  <si>
    <t xml:space="preserve">P13_FACTOCC5564</t>
  </si>
  <si>
    <t xml:space="preserve">Actifs occupÃ©s 55-64 ans Femmes en 2013 (princ)</t>
  </si>
  <si>
    <t xml:space="preserve">Nombre de femmes actives occupÃ©es de 55 Ã  64 ans en 2013</t>
  </si>
  <si>
    <t xml:space="preserve">P13_CHOM1564</t>
  </si>
  <si>
    <t xml:space="preserve">ChÃ´meurs 15-64 ans en 2013 (princ)</t>
  </si>
  <si>
    <t xml:space="preserve">Nombre de chÃ´meurs de 15 Ã  64 ans en 2013</t>
  </si>
  <si>
    <t xml:space="preserve">P13_HCHOM1564</t>
  </si>
  <si>
    <t xml:space="preserve">ChÃ´meurs 15-64 ans Hommes en 2013 (princ)</t>
  </si>
  <si>
    <t xml:space="preserve">Nombre de chÃ´meurs hommes de 15 Ã  64 ans en 2013</t>
  </si>
  <si>
    <t xml:space="preserve">P13_HCHOM1524</t>
  </si>
  <si>
    <t xml:space="preserve">ChÃ´meurs 15-24 ans Hommes en 2013 (princ)</t>
  </si>
  <si>
    <t xml:space="preserve">Nombre de chÃ´meurs hommes de 15 Ã  24 ans en 2013</t>
  </si>
  <si>
    <t xml:space="preserve">P13_HCHOM2554</t>
  </si>
  <si>
    <t xml:space="preserve">ChÃ´meurs 25-54 ans Hommes en 2013 (princ)</t>
  </si>
  <si>
    <t xml:space="preserve">Nombre de chÃ´meurs hommes de 25 Ã  54 ans en 2013</t>
  </si>
  <si>
    <t xml:space="preserve">P13_HCHOM5564</t>
  </si>
  <si>
    <t xml:space="preserve">ChÃ´meurs 55-64 ans Hommes en 2013 (princ)</t>
  </si>
  <si>
    <t xml:space="preserve">Nombre de chÃ´meurs hommes de 55 Ã  64 ans en 2013</t>
  </si>
  <si>
    <t xml:space="preserve">P13_FCHOM1564</t>
  </si>
  <si>
    <t xml:space="preserve">ChÃ´meurs 15-64 ans Femmes en 2013 (princ)</t>
  </si>
  <si>
    <t xml:space="preserve">Nombre de chÃ´meurs femmes de 15 Ã  64 ans en 2013</t>
  </si>
  <si>
    <t xml:space="preserve">P13_FCHOM1524</t>
  </si>
  <si>
    <t xml:space="preserve">ChÃ´meurs 15-24 ans Femmes en 2013 (princ)</t>
  </si>
  <si>
    <t xml:space="preserve">Nombre de chÃ´meurs femmes de 15 Ã  24 ans en 2013</t>
  </si>
  <si>
    <t xml:space="preserve">P13_FCHOM2554</t>
  </si>
  <si>
    <t xml:space="preserve">ChÃ´meurs 25-54 ans Femmes en 2013 (princ)</t>
  </si>
  <si>
    <t xml:space="preserve">Nombre de chÃ´meurs femmes de 25 Ã  54 ans en 2013</t>
  </si>
  <si>
    <t xml:space="preserve">P13_FCHOM5564</t>
  </si>
  <si>
    <t xml:space="preserve">ChÃ´meurs 55-64 ans Femmes en 2013 (princ)</t>
  </si>
  <si>
    <t xml:space="preserve">Nombre de chÃ´meurs femmes de 55 Ã  64 ans en 2013</t>
  </si>
  <si>
    <t xml:space="preserve">P13_INACT1564</t>
  </si>
  <si>
    <t xml:space="preserve">Inactifs 15-64 ans en 2013 (princ)</t>
  </si>
  <si>
    <t xml:space="preserve">Nombre de personnes inactives de 15 Ã  64 ans en 2013</t>
  </si>
  <si>
    <t xml:space="preserve">P13_ETUD1564</t>
  </si>
  <si>
    <t xml:space="preserve">ElÃ¨v. Etud. Stag. non rÃ©munÃ©rÃ©s 15-64 ans en 2013 (princ)</t>
  </si>
  <si>
    <t xml:space="preserve">Nombre d'Ã©lÃ¨ves, Ã©tudiants et stagiaires non rÃ©munÃ©rÃ©s de 15 Ã  64 ans en 2013</t>
  </si>
  <si>
    <t xml:space="preserve">P13_RETR1564</t>
  </si>
  <si>
    <t xml:space="preserve">RetraitÃ©s PrÃ©retraitÃ©s 15-64 ans en 2013 (princ)</t>
  </si>
  <si>
    <t xml:space="preserve">Nombre de retraitÃ©s ou prÃ©retraitÃ©s de 15 Ã  64 ans en 2013</t>
  </si>
  <si>
    <t xml:space="preserve">P13_AINACT1564</t>
  </si>
  <si>
    <t xml:space="preserve">Autres inactifs 15-64 ans en 2013 (princ)</t>
  </si>
  <si>
    <t xml:space="preserve">Nombre d'autres inactifs de 15 Ã  64 ans en 2013</t>
  </si>
  <si>
    <t xml:space="preserve">C13_ACT1564</t>
  </si>
  <si>
    <t xml:space="preserve">Actifs 15-64 ans en 2013 (compl)</t>
  </si>
  <si>
    <t xml:space="preserve">C13_ACT1564_CS1</t>
  </si>
  <si>
    <t xml:space="preserve">Actifs 15-64 ans Agriculteurs exploitants en 2013 (compl)</t>
  </si>
  <si>
    <t xml:space="preserve">Nombre d'agriculteurs exploitants actifs de 15 Ã  64 ans en 2013</t>
  </si>
  <si>
    <t xml:space="preserve">C13_ACT1564_CS2</t>
  </si>
  <si>
    <t xml:space="preserve">Actifs 15-64 ans Artisans, Comm., Chefs entr. en 2013 (compl)</t>
  </si>
  <si>
    <t xml:space="preserve">Nombre d'artisans, commerÃ§ants, chefs d'entreprise actifs de 15 Ã  64 ans en 2013</t>
  </si>
  <si>
    <t xml:space="preserve">C13_ACT1564_CS3</t>
  </si>
  <si>
    <t xml:space="preserve">Actifs 15-64 ans Cadres, Prof. intel. sup. en 2013 (compl)</t>
  </si>
  <si>
    <t xml:space="preserve">Nombre de cadres et professions intellectuelles supÃ©rieures actifs de 15 Ã  64 ans en 2013</t>
  </si>
  <si>
    <t xml:space="preserve">C13_ACT1564_CS4</t>
  </si>
  <si>
    <t xml:space="preserve">Actifs 15-64 ans Prof. intermÃ©diaires en 2013 (compl)</t>
  </si>
  <si>
    <t xml:space="preserve">Nombre de professions intermÃ©diaires actifs de 15 Ã  64 ans en 2013</t>
  </si>
  <si>
    <t xml:space="preserve">C13_ACT1564_CS5</t>
  </si>
  <si>
    <t xml:space="preserve">Actifs 15-64 ans EmployÃ©s en 2013 (compl)</t>
  </si>
  <si>
    <t xml:space="preserve">Nombre d'employÃ©s actifs de 15 Ã  64 ans en 2013</t>
  </si>
  <si>
    <t xml:space="preserve">C13_ACT1564_CS6</t>
  </si>
  <si>
    <t xml:space="preserve">Actifs 15-64 ans Ouvriers en 2013 (compl)</t>
  </si>
  <si>
    <t xml:space="preserve">Nombre d'ouvriers actifs de 15 Ã  64 ans en 2013</t>
  </si>
  <si>
    <t xml:space="preserve">C13_ACTOCC1564</t>
  </si>
  <si>
    <t xml:space="preserve">Actifs occupÃ©s 15-64 ans en 2013 (compl)</t>
  </si>
  <si>
    <t xml:space="preserve">C13_ACTOCC1564_CS1</t>
  </si>
  <si>
    <t xml:space="preserve">Actifs occ 15-64 ans Agriculteurs exploitants en 2013 (compl)</t>
  </si>
  <si>
    <t xml:space="preserve">Nombre d'agriculteurs exploitants actifs occupÃ©s de 15 Ã  64 ans en 2013</t>
  </si>
  <si>
    <t xml:space="preserve">C13_ACTOCC1564_CS2</t>
  </si>
  <si>
    <t xml:space="preserve">Actifs occ 15-64 ans Artisans, Comm., Chefs entr. en 2013 (compl)</t>
  </si>
  <si>
    <t xml:space="preserve">Nombre d'artisans, commerÃ§ants, chefs d'entreprise actifs occupÃ©s de 15 Ã  64 ans en 2013</t>
  </si>
  <si>
    <t xml:space="preserve">C13_ACTOCC1564_CS3</t>
  </si>
  <si>
    <t xml:space="preserve">Actifs occ 15-64 ans Cadres Prof. intel. sup. en 2013 (compl)</t>
  </si>
  <si>
    <t xml:space="preserve">Nombre de cadres, professions intellectuelles supÃ©rieures actifs occupÃ©s de 15 Ã  64 ans en 2013</t>
  </si>
  <si>
    <t xml:space="preserve">C13_ACTOCC1564_CS4</t>
  </si>
  <si>
    <t xml:space="preserve">Actifs occ 15-64 ans Prof. intermÃ©diaires en 2013 (compl)</t>
  </si>
  <si>
    <t xml:space="preserve">Nombre de personnes actives occupÃ©es de 15 Ã  64 ans exerÃ§ant une profession intermÃ©diaire en 2013</t>
  </si>
  <si>
    <t xml:space="preserve">C13_ACTOCC1564_CS5</t>
  </si>
  <si>
    <t xml:space="preserve">Actifs occupÃ©s 15-64 ans EmployÃ©s en 2013 (compl)</t>
  </si>
  <si>
    <t xml:space="preserve">Nombre d'employÃ©s actifs occupÃ©s de 15 Ã  64 ans en 2013</t>
  </si>
  <si>
    <t xml:space="preserve">C13_ACTOCC1564_CS6</t>
  </si>
  <si>
    <t xml:space="preserve">Actifs occupÃ©s 15-64 ans Ouvriers en 2013 (compl)</t>
  </si>
  <si>
    <t xml:space="preserve">Nombre d'ouvriers actifs occupÃ©s de 15 Ã  64 ans en 2013</t>
  </si>
  <si>
    <t xml:space="preserve">P13_EMPLT</t>
  </si>
  <si>
    <t xml:space="preserve">Emplois au LT en 2013 (princ)</t>
  </si>
  <si>
    <t xml:space="preserve">Nombre d'emplois au lieu de travail en 2013</t>
  </si>
  <si>
    <t xml:space="preserve">P13_ACTOCC</t>
  </si>
  <si>
    <t xml:space="preserve">Actifs occupÃ©s en 2013 (princ)</t>
  </si>
  <si>
    <t xml:space="preserve">Nombre de personnes actives occupÃ©es en 2013</t>
  </si>
  <si>
    <t xml:space="preserve">P13_ACT15P</t>
  </si>
  <si>
    <t xml:space="preserve">Actifs 15 ans ou plus en 2013 (princ)</t>
  </si>
  <si>
    <t xml:space="preserve">Nombre de personnes actives de 15 ans ou plus en 2013</t>
  </si>
  <si>
    <t xml:space="preserve">P13_EMPLT_SAL</t>
  </si>
  <si>
    <t xml:space="preserve">Emplois salariÃ©s au LT en 2013 (princ)</t>
  </si>
  <si>
    <t xml:space="preserve">Nombre d'emplois salariÃ©s au lieu de travail en 2013</t>
  </si>
  <si>
    <t xml:space="preserve">P13_EMPLT_FSAL</t>
  </si>
  <si>
    <t xml:space="preserve">Emplois salariÃ©s femmes au LT en 2013 (princ)</t>
  </si>
  <si>
    <t xml:space="preserve">Nombre d'emplois salariÃ©s femmes au lieu de travail en 2013</t>
  </si>
  <si>
    <t xml:space="preserve">P13_EMPLT_SALTP</t>
  </si>
  <si>
    <t xml:space="preserve">Emplois salariÃ©s TP au LT en 2013 (princ)</t>
  </si>
  <si>
    <t xml:space="preserve">Nombre d'emplois salariÃ©s Ã  temps partiel au lieu de travail en 2013</t>
  </si>
  <si>
    <t xml:space="preserve">P13_EMPLT_NSAL</t>
  </si>
  <si>
    <t xml:space="preserve">Emplois non-salariÃ©s au LT en 2013 (princ)</t>
  </si>
  <si>
    <t xml:space="preserve">Nombre d'emplois non-salariÃ©s au lieu de travail en 2013</t>
  </si>
  <si>
    <t xml:space="preserve">P13_EMPLT_FNSAL</t>
  </si>
  <si>
    <t xml:space="preserve">Emplois non-salariÃ©s femmes au LT en 2013 (princ)</t>
  </si>
  <si>
    <t xml:space="preserve">Nombre d'emplois non-salariÃ©s femmes au lieu de travail en 2013</t>
  </si>
  <si>
    <t xml:space="preserve">P13_EMPLT_NSALTP</t>
  </si>
  <si>
    <t xml:space="preserve">Emplois non-salariÃ©s TP au LT en 2013 (princ)</t>
  </si>
  <si>
    <t xml:space="preserve">Nombre d'emplois non-salariÃ©s Ã  temps partiel au lieu de travail en 2013</t>
  </si>
  <si>
    <t xml:space="preserve">C13_EMPLT</t>
  </si>
  <si>
    <t xml:space="preserve">Emplois au LT en 2013 (compl)</t>
  </si>
  <si>
    <t xml:space="preserve">C13_EMPLT_CS1</t>
  </si>
  <si>
    <t xml:space="preserve">Agriculteurs exploitants au LT en 2013 (compl)</t>
  </si>
  <si>
    <t xml:space="preserve">Nombre d'agriculteurs exploitants au lieu de travail en 2013</t>
  </si>
  <si>
    <t xml:space="preserve">C13_EMPLT_CS2</t>
  </si>
  <si>
    <t xml:space="preserve">Artisans, CommerÃ§ants, Chefs entreprise au LT en 2013 (compl)</t>
  </si>
  <si>
    <t xml:space="preserve">Nombre d'artisans, commerÃ§ants, chefs d'entreprise au lieu de travail en 2013</t>
  </si>
  <si>
    <t xml:space="preserve">C13_EMPLT_CS3</t>
  </si>
  <si>
    <t xml:space="preserve">Cadres Prof. intel. sup. au LT en 2013 (compl)</t>
  </si>
  <si>
    <t xml:space="preserve">Nombre de cadres et professions intellectuelles supÃ©rieures au lieu de travail en 2013</t>
  </si>
  <si>
    <t xml:space="preserve">C13_EMPLT_CS4</t>
  </si>
  <si>
    <t xml:space="preserve">Prof. intermÃ©diaires au LT en 2013 (compl)</t>
  </si>
  <si>
    <t xml:space="preserve">Nombre de professions intermÃ©diaires au lieu de travail en 2013</t>
  </si>
  <si>
    <t xml:space="preserve">C13_EMPLT_CS5</t>
  </si>
  <si>
    <t xml:space="preserve">EmployÃ©s au LT en 2013 (compl)</t>
  </si>
  <si>
    <t xml:space="preserve">Nombre d'employÃ©s au lieu de travail en 2013</t>
  </si>
  <si>
    <t xml:space="preserve">C13_EMPLT_CS6</t>
  </si>
  <si>
    <t xml:space="preserve">Ouvriers au LT en 2013 (compl)</t>
  </si>
  <si>
    <t xml:space="preserve">Nombre d'ouvriers au lieu de travail en 2013</t>
  </si>
  <si>
    <t xml:space="preserve">C13_EMPLT_AGRI</t>
  </si>
  <si>
    <t xml:space="preserve">Emplois au LT Agriculture en 2013 (compl)</t>
  </si>
  <si>
    <t xml:space="preserve">Nombre d'emplois au lieu de travail dans l'agriculture en 2013</t>
  </si>
  <si>
    <t xml:space="preserve">C13_EMPLT_INDUS</t>
  </si>
  <si>
    <t xml:space="preserve">Emplois au LT Industrie en 2013 (compl)</t>
  </si>
  <si>
    <t xml:space="preserve">Nombre d'emplois au lieu de travail dans l'industrie en 2013</t>
  </si>
  <si>
    <t xml:space="preserve">C13_EMPLT_CONST</t>
  </si>
  <si>
    <t xml:space="preserve">Emplois au LT Construction en 2013 (compl)</t>
  </si>
  <si>
    <t xml:space="preserve">Nombre d'emplois au lieu de travail dans la construction en 2013</t>
  </si>
  <si>
    <t xml:space="preserve">C13_EMPLT_CTS</t>
  </si>
  <si>
    <t xml:space="preserve">Emplois au LT Commerce, Transports, Services divers en 2013 (compl)</t>
  </si>
  <si>
    <t xml:space="preserve">Nombre d'emplois au lieu de travail dans le commerce, les transports et les services divers en 2013</t>
  </si>
  <si>
    <t xml:space="preserve">C13_EMPLT_APESAS</t>
  </si>
  <si>
    <t xml:space="preserve">Emplois au LT Adm publique, Enseignement, SantÃ©, Act sociale en 2013 (compl)</t>
  </si>
  <si>
    <t xml:space="preserve">Nombre d'emplois au lieu de travail dans l'administration publique, l'enseignement, la santÃ© humaine et l'action sociale en 2013</t>
  </si>
  <si>
    <t xml:space="preserve">C13_EMPLT_F</t>
  </si>
  <si>
    <t xml:space="preserve">Emplois femmes au LT en 2013 (compl)</t>
  </si>
  <si>
    <t xml:space="preserve">Nombre d'emplois au lieu de travail dÃ©tenus par les femmes en 2013</t>
  </si>
  <si>
    <t xml:space="preserve">C13_AGRILT_F</t>
  </si>
  <si>
    <t xml:space="preserve">Emplois femmes au LT Agriculture en 2013 (compl)</t>
  </si>
  <si>
    <t xml:space="preserve">Nombre d'emplois au lieu de travail dans l'agriculture dÃ©tenus par les femmes en 2013</t>
  </si>
  <si>
    <t xml:space="preserve">C13_INDUSLT_F</t>
  </si>
  <si>
    <t xml:space="preserve">Emplois femmes au LT Industrie en 2013 (compl)</t>
  </si>
  <si>
    <t xml:space="preserve">Nombre d'emplois au lieu de travail dans l'industrie dÃ©tenus par les femmes en 2013</t>
  </si>
  <si>
    <t xml:space="preserve">C13_CONSTLT_F</t>
  </si>
  <si>
    <t xml:space="preserve">Emplois femmes au LT Construction en 2013 (compl)</t>
  </si>
  <si>
    <t xml:space="preserve">Nombre d'emplois au lieu de travail dans la construction dÃ©tenus par les femmes en 2013</t>
  </si>
  <si>
    <t xml:space="preserve">C13_CTSLT_F</t>
  </si>
  <si>
    <t xml:space="preserve">Emplois femmes au LT Commerce, Transports, Services divers en 2013 (compl)</t>
  </si>
  <si>
    <t xml:space="preserve">Nombre d'emplois au lieu de travail dans le commerce, les transports et les services divers dÃ©tenus par les femmes en 2013</t>
  </si>
  <si>
    <t xml:space="preserve">C13_APESASLT_F</t>
  </si>
  <si>
    <t xml:space="preserve">Emplois femmes au LT Adm publique, Enseignement, SantÃ©, Act sociale en 2013 (compl)</t>
  </si>
  <si>
    <t xml:space="preserve">Nombre d'emplois au lieu de travail dans l'administration publique, l'enseignement, la santÃ© humaine et l'action sociale dÃ©tenus par les femmes en 2013</t>
  </si>
  <si>
    <t xml:space="preserve">C13_EMPLT_SAL</t>
  </si>
  <si>
    <t xml:space="preserve">Emplois salariÃ©s au LT en 2013 (compl)</t>
  </si>
  <si>
    <t xml:space="preserve">C13_AGRILT_SAL</t>
  </si>
  <si>
    <t xml:space="preserve">Emplois salariÃ©s au LT Agriculture en 2013 (compl)</t>
  </si>
  <si>
    <t xml:space="preserve">Nombre d'emplois salariÃ©s au lieu de travail dans l'agriculture en 2013</t>
  </si>
  <si>
    <t xml:space="preserve">C13_INDUSLT_SAL</t>
  </si>
  <si>
    <t xml:space="preserve">Emplois salariÃ©s au LT Industrie en 2013 (compl)</t>
  </si>
  <si>
    <t xml:space="preserve">Nombre d'emplois salariÃ©s au lieu de travail dans l'industrie en 2013</t>
  </si>
  <si>
    <t xml:space="preserve">C13_CONSTLT_SAL</t>
  </si>
  <si>
    <t xml:space="preserve">Emplois salariÃ©s au LT Construction en 2013 (compl)</t>
  </si>
  <si>
    <t xml:space="preserve">Nombre d'emplois salariÃ©s au lieu de travail dans la construction en 2013</t>
  </si>
  <si>
    <t xml:space="preserve">C13_CTSLT_SAL</t>
  </si>
  <si>
    <t xml:space="preserve">Emplois salariÃ©s au LT Commerce, Transports, Services divers en 2013 (compl)</t>
  </si>
  <si>
    <t xml:space="preserve">Nombre d'emplois salariÃ©s au lieu de travail dans le commerce, les transports et les services divers en 2013</t>
  </si>
  <si>
    <t xml:space="preserve">C13_APESASLT_SAL</t>
  </si>
  <si>
    <t xml:space="preserve">Emplois salariÃ©s au LT Adm publique, Enseignement, SantÃ©, Act sociale en 2013 (compl)</t>
  </si>
  <si>
    <t xml:space="preserve">Nombre d'emplois salariÃ©s au lieu de travail  dans l'administration publique, l'enseignement, la santÃ© humaine et l'action sociale en 2013</t>
  </si>
  <si>
    <t xml:space="preserve">C13_AGRILT_FSAL</t>
  </si>
  <si>
    <t xml:space="preserve">Emplois salariÃ©s femmes au LT Agriculture en 2013 (compl)</t>
  </si>
  <si>
    <t xml:space="preserve">Nombre d'emplois salariÃ©s au lieu de travail dans l'agriculture dÃ©tenus par les femmes en 2013</t>
  </si>
  <si>
    <t xml:space="preserve">C13_INDUSLT_FSAL</t>
  </si>
  <si>
    <t xml:space="preserve">Emplois salariÃ©s femmes au LT Industrie en 2013 (compl)</t>
  </si>
  <si>
    <t xml:space="preserve">Nombre d'emplois salariÃ©s au lieu de travail dans l'industrie dÃ©tenus par les femmes en 2013</t>
  </si>
  <si>
    <t xml:space="preserve">C13_CONSTLT_FSAL</t>
  </si>
  <si>
    <t xml:space="preserve">Emplois salariÃ©s femmes au LT Construction en 2013 (compl)</t>
  </si>
  <si>
    <t xml:space="preserve">Nombre d'emplois salariÃ©s au lieu de travail dans la construction dÃ©tenus par les femmes en 2013</t>
  </si>
  <si>
    <t xml:space="preserve">C13_CTSLT_FSAL</t>
  </si>
  <si>
    <t xml:space="preserve">Emplois salariÃ©s femmes au LT Commerce, Transports, Services divers en 2013 (compl)</t>
  </si>
  <si>
    <t xml:space="preserve">Nombre d'emplois salariÃ©s au lieu de travail dans le commerce, les transports et les services divers dÃ©tenus par les femmes en 2013</t>
  </si>
  <si>
    <t xml:space="preserve">C13_APESASLT_FSAL</t>
  </si>
  <si>
    <t xml:space="preserve">Emplois salariÃ©s femmes au LT Adm publique, Enseignement, SantÃ©, Act sociale en 2013 (compl)</t>
  </si>
  <si>
    <t xml:space="preserve">Nombre d'emplois salariÃ©s au lieu de travail dans l'administration publique, l'enseignement, la santÃ© humaine et l'action sociale dÃ©tenus par les femmes en 2013</t>
  </si>
  <si>
    <t xml:space="preserve">C13_AGRILT_NSAL</t>
  </si>
  <si>
    <t xml:space="preserve">Emplois non-salariÃ©s au LT Agriculture en 2013 (compl)</t>
  </si>
  <si>
    <t xml:space="preserve">Nombre d'emplois non-salariÃ©s au lieu de travail dans l'agriculture en 2013</t>
  </si>
  <si>
    <t xml:space="preserve">C13_INDUSLT_NSAL</t>
  </si>
  <si>
    <t xml:space="preserve">Emplois non-salariÃ©s au LT Industrie en 2013 (compl)</t>
  </si>
  <si>
    <t xml:space="preserve">Nombre d'emplois non-salariÃ©s au lieu de travail dans l'industrie en 2013</t>
  </si>
  <si>
    <t xml:space="preserve">C13_CONSTLT_NSAL</t>
  </si>
  <si>
    <t xml:space="preserve">Emplois non-salariÃ©s au LT Construction en 2013 (compl)</t>
  </si>
  <si>
    <t xml:space="preserve">Nombre d'emplois non-salariÃ©s au lieu de travail dans la construction en 2013</t>
  </si>
  <si>
    <t xml:space="preserve">C13_CTSLT_NSAL</t>
  </si>
  <si>
    <t xml:space="preserve">Emplois non-salariÃ©s au LT Commerce, Transports, Services divers en 2013 (compl)</t>
  </si>
  <si>
    <t xml:space="preserve">Nombre d'emplois non-salariÃ©s au lieu de travail dans le commerce, les transports et les services divers en 2013</t>
  </si>
  <si>
    <t xml:space="preserve">C13_APESASLT_NSAL</t>
  </si>
  <si>
    <t xml:space="preserve">Emplois non-salariÃ©s au LT Adm publique, Enseignement, SantÃ©, Act sociale en 2013 (compl)</t>
  </si>
  <si>
    <t xml:space="preserve">Nombre d'emplois non-salariÃ©s au lieu de travail dans l'administration publique, l'enseignement, la santÃ© humaine et l'action sociale en 2013</t>
  </si>
  <si>
    <t xml:space="preserve">C13_AGRILT_FNSAL</t>
  </si>
  <si>
    <t xml:space="preserve">Emplois non-sal femmes au LT Agriculture en 2013 (compl)</t>
  </si>
  <si>
    <t xml:space="preserve">Nombre d'emplois non-salariÃ©s au lieu de travail dans l'agriculture dÃ©tenus par les femmes en 2013</t>
  </si>
  <si>
    <t xml:space="preserve">C13_INDUSLT_FNSAL</t>
  </si>
  <si>
    <t xml:space="preserve">Emplois non-sal femmes au LT Industrie en 2013 (compl)</t>
  </si>
  <si>
    <t xml:space="preserve">Nombre d'emplois non-salariÃ©s au lieu de travail dans l'industrie dÃ©tenus par les femmes en 2013</t>
  </si>
  <si>
    <t xml:space="preserve">C13_CONSTLT_FNSAL</t>
  </si>
  <si>
    <t xml:space="preserve">Emplois non-sal femmes au LT Construction en 2013 (compl)</t>
  </si>
  <si>
    <t xml:space="preserve">Nombre d'emplois non-salariÃ©s au lieu de travail dans la construction dÃ©tenus par les femmes en 2013</t>
  </si>
  <si>
    <t xml:space="preserve">C13_CTSLT_FNSAL</t>
  </si>
  <si>
    <t xml:space="preserve">Emplois non-sal femmes au LT Commerce, Transports, Services divers en 2013 (compl)</t>
  </si>
  <si>
    <t xml:space="preserve">Nombre d'emplois non-salariÃ©s au lieu de travail dans le commerce, les transports et les services divers dÃ©tenus par les femmes en 2013</t>
  </si>
  <si>
    <t xml:space="preserve">C13_APESASLT_FNSAL</t>
  </si>
  <si>
    <t xml:space="preserve">Emplois non-sal femmes au LT Adm publique, Enseignement, SantÃ©, Act sociale en 2013 (compl)</t>
  </si>
  <si>
    <t xml:space="preserve">Nombre d'emplois non-salariÃ©s au lieu de travail dans l'administration publique, l'enseignement, la santÃ© humaine et l'action sociale dÃ©tenus par les femmes en 2013</t>
  </si>
  <si>
    <t xml:space="preserve">P08_POP1564</t>
  </si>
  <si>
    <t xml:space="preserve">Pop 15-64 ans en 2008 (princ)</t>
  </si>
  <si>
    <t xml:space="preserve">Nombre de personnes de 15 Ã  64 ans en 2008</t>
  </si>
  <si>
    <t xml:space="preserve">P08_H1564</t>
  </si>
  <si>
    <t xml:space="preserve">Pop 15-64 ans Hommes en 2008 (princ)</t>
  </si>
  <si>
    <t xml:space="preserve">Nombre d'hommes de 15 Ã  64 ans en 2008</t>
  </si>
  <si>
    <t xml:space="preserve">P08_H1524</t>
  </si>
  <si>
    <t xml:space="preserve">Pop 15-24 ans Hommes en 2008 (princ)</t>
  </si>
  <si>
    <t xml:space="preserve">Nombre d'hommes de 15 Ã  24 ans en 2008</t>
  </si>
  <si>
    <t xml:space="preserve">P08_H2554</t>
  </si>
  <si>
    <t xml:space="preserve">Pop 25-54 ans Hommes en 2008 (princ)</t>
  </si>
  <si>
    <t xml:space="preserve">Nombre d'hommes de 25 Ã  54 ans en 2008</t>
  </si>
  <si>
    <t xml:space="preserve">P08_H5564</t>
  </si>
  <si>
    <t xml:space="preserve">Pop 55-64 ans Hommes en 2008 (princ)</t>
  </si>
  <si>
    <t xml:space="preserve">Nombre d'hommes de 55 Ã  64 ans en 2008</t>
  </si>
  <si>
    <t xml:space="preserve">P08_F1564</t>
  </si>
  <si>
    <t xml:space="preserve">Pop 15-64 ans Femmes en 2008 (princ)</t>
  </si>
  <si>
    <t xml:space="preserve">Nombre de femmes de 15 Ã  64 ans en 2008</t>
  </si>
  <si>
    <t xml:space="preserve">P08_F1524</t>
  </si>
  <si>
    <t xml:space="preserve">Pop 15-24 ans Femmes en 2008 (princ)</t>
  </si>
  <si>
    <t xml:space="preserve">Nombre de femmes de 15 Ã  24 ans en 2008</t>
  </si>
  <si>
    <t xml:space="preserve">P08_F2554</t>
  </si>
  <si>
    <t xml:space="preserve">Pop 25-54 ans Femmes en 2008 (princ)</t>
  </si>
  <si>
    <t xml:space="preserve">Nombre de femmes de 25 Ã  54 ans en 2008</t>
  </si>
  <si>
    <t xml:space="preserve">P08_F5564</t>
  </si>
  <si>
    <t xml:space="preserve">Pop 55-64 ans Femmes en 2008 (princ)</t>
  </si>
  <si>
    <t xml:space="preserve">Nombre de femmes de 55 Ã  64 ans en 2008</t>
  </si>
  <si>
    <t xml:space="preserve">P08_ACT1564</t>
  </si>
  <si>
    <t xml:space="preserve">Actifs 15-64 ans en 2008 (princ)</t>
  </si>
  <si>
    <t xml:space="preserve">Nombre de personnes actives de 15 Ã  64 ans en 2008</t>
  </si>
  <si>
    <t xml:space="preserve">P08_ACT1524</t>
  </si>
  <si>
    <t xml:space="preserve">Actifs 15-24 ans en 2008 (princ)</t>
  </si>
  <si>
    <t xml:space="preserve">Nombre de personnes actives de 15 Ã  24 ans en 2008</t>
  </si>
  <si>
    <t xml:space="preserve">P08_ACT2554</t>
  </si>
  <si>
    <t xml:space="preserve">Actifs 25-54 ans en 2008 (princ)</t>
  </si>
  <si>
    <t xml:space="preserve">Nombre de personnes actives de 25 Ã  54 ans en 2008</t>
  </si>
  <si>
    <t xml:space="preserve">P08_ACT5564</t>
  </si>
  <si>
    <t xml:space="preserve">Actifs 55-64 ans en 2008 (princ)</t>
  </si>
  <si>
    <t xml:space="preserve">Nombre de personnes actives de 55 Ã  64 ans en 2008</t>
  </si>
  <si>
    <t xml:space="preserve">P08_HACT1564</t>
  </si>
  <si>
    <t xml:space="preserve">Actifs 15-64 ans Hommes en 2008 (princ)</t>
  </si>
  <si>
    <t xml:space="preserve">Nombre d'hommes actifs de 15 Ã  64 ans en 2008</t>
  </si>
  <si>
    <t xml:space="preserve">P08_HACT1524</t>
  </si>
  <si>
    <t xml:space="preserve">Actifs 15-24 ans Hommes en 2008 (princ)</t>
  </si>
  <si>
    <t xml:space="preserve">Nombre d'hommes actifs de 15 Ã  24 ans en 2008</t>
  </si>
  <si>
    <t xml:space="preserve">P08_HACT2554</t>
  </si>
  <si>
    <t xml:space="preserve">Actifs 25-54 ans Hommes en 2008 (princ)</t>
  </si>
  <si>
    <t xml:space="preserve">Nombre d'hommes actifs de 25 Ã  54 ans en 2008</t>
  </si>
  <si>
    <t xml:space="preserve">P08_HACT5564</t>
  </si>
  <si>
    <t xml:space="preserve">Actifs 55-64 ans Hommes en 2008 (princ)</t>
  </si>
  <si>
    <t xml:space="preserve">Nombre d'hommes actifs de 55 Ã  64 ans en 2008</t>
  </si>
  <si>
    <t xml:space="preserve">P08_FACT1564</t>
  </si>
  <si>
    <t xml:space="preserve">Actifs 15-64 ans Femmes en 2008 (princ)</t>
  </si>
  <si>
    <t xml:space="preserve">Nombre de femmes actives de 15 Ã  64 ans en 2008</t>
  </si>
  <si>
    <t xml:space="preserve">P08_FACT1524</t>
  </si>
  <si>
    <t xml:space="preserve">Actifs 15-24 ans Femmes en 2008 (princ)</t>
  </si>
  <si>
    <t xml:space="preserve">Nombre de femmes actives de 15 Ã  24 ans en 2008</t>
  </si>
  <si>
    <t xml:space="preserve">P08_FACT2554</t>
  </si>
  <si>
    <t xml:space="preserve">Actifs 25-54 ans Femmes en 2008 (princ)</t>
  </si>
  <si>
    <t xml:space="preserve">Nombre de femmes actives de 25 Ã  54 ans en 2008</t>
  </si>
  <si>
    <t xml:space="preserve">P08_FACT5564</t>
  </si>
  <si>
    <t xml:space="preserve">Actifs 55-64 ans Femmes en 2008 (princ)</t>
  </si>
  <si>
    <t xml:space="preserve">Nombre de femmes actives de 55 Ã  64 ans en 2008</t>
  </si>
  <si>
    <t xml:space="preserve">P08_ACTOCC1564</t>
  </si>
  <si>
    <t xml:space="preserve">Actifs occupÃ©s 15-64 ans en 2008 (princ)</t>
  </si>
  <si>
    <t xml:space="preserve">Nombre de personnes actives occupÃ©es de 15 Ã  64 ans en 2008</t>
  </si>
  <si>
    <t xml:space="preserve">P08_ACTOCC1524</t>
  </si>
  <si>
    <t xml:space="preserve">Actifs occupÃ©s 15-24 ans en 2008 (princ)</t>
  </si>
  <si>
    <t xml:space="preserve">Nombre de personnes actives occupÃ©es de 15 Ã  24 ans en 2008</t>
  </si>
  <si>
    <t xml:space="preserve">P08_ACTOCC2554</t>
  </si>
  <si>
    <t xml:space="preserve">Actifs occupÃ©s 25-54 ans en 2008 (princ)</t>
  </si>
  <si>
    <t xml:space="preserve">Nombre de personnes actives occupÃ©es de 25 Ã  54 ans en 2008</t>
  </si>
  <si>
    <t xml:space="preserve">P08_ACTOCC5564</t>
  </si>
  <si>
    <t xml:space="preserve">Actifs occupÃ©s 55-64 ans en 2008 (princ)</t>
  </si>
  <si>
    <t xml:space="preserve">Nombre de personnes actives occupÃ©es de 55 Ã  64 ans en 2008</t>
  </si>
  <si>
    <t xml:space="preserve">P08_HACTOCC1564</t>
  </si>
  <si>
    <t xml:space="preserve">Actifs occupÃ©s 15-64 ans Hommes en 2008 (princ)</t>
  </si>
  <si>
    <t xml:space="preserve">Nombre d'hommes actifs occupÃ©s de 15 Ã  64 ans en 2008</t>
  </si>
  <si>
    <t xml:space="preserve">P08_HACTOCC1524</t>
  </si>
  <si>
    <t xml:space="preserve">Actifs occupÃ©s 15-24 ans Hommes en 2008 (princ)</t>
  </si>
  <si>
    <t xml:space="preserve">Nombre d'hommes actifs occupÃ©s de 15 Ã  24 ans en 2008</t>
  </si>
  <si>
    <t xml:space="preserve">P08_HACTOCC2554</t>
  </si>
  <si>
    <t xml:space="preserve">Actifs occupÃ©s 25-54 ans Hommes en 2008 (princ)</t>
  </si>
  <si>
    <t xml:space="preserve">Nombre d'hommes actifs occupÃ©s de 25 Ã  54 ans en 2008</t>
  </si>
  <si>
    <t xml:space="preserve">P08_HACTOCC5564</t>
  </si>
  <si>
    <t xml:space="preserve">Actifs occupÃ©s 55-64 ans Hommes en 2008 (princ)</t>
  </si>
  <si>
    <t xml:space="preserve">Nombre d'hommes actifs occupÃ©s de 55 Ã  64 ans en 2008</t>
  </si>
  <si>
    <t xml:space="preserve">P08_FACTOCC1564</t>
  </si>
  <si>
    <t xml:space="preserve">Actifs occupÃ©s 15-64 ans Femmes en 2008 (princ)</t>
  </si>
  <si>
    <t xml:space="preserve">Nombre de femmes actives occupÃ©es de 15 Ã  64 ans en 2008</t>
  </si>
  <si>
    <t xml:space="preserve">P08_FACTOCC1524</t>
  </si>
  <si>
    <t xml:space="preserve">Actifs occupÃ©s 15-24 ans Femmes en 2008 (princ)</t>
  </si>
  <si>
    <t xml:space="preserve">Nombre de femmes actives occupÃ©es de 15 Ã  24 ans en 2008</t>
  </si>
  <si>
    <t xml:space="preserve">P08_FACTOCC2554</t>
  </si>
  <si>
    <t xml:space="preserve">Actifs occupÃ©s 25-54 ans Femmes en 2008 (princ)</t>
  </si>
  <si>
    <t xml:space="preserve">Nombre de femmes actives occupÃ©es de 25 Ã  54 ans en 2008</t>
  </si>
  <si>
    <t xml:space="preserve">P08_FACTOCC5564</t>
  </si>
  <si>
    <t xml:space="preserve">Actifs occupÃ©s 55-64 ans Femmes en 2008 (princ)</t>
  </si>
  <si>
    <t xml:space="preserve">Nombre de femmes actives occupÃ©es de 55 Ã  64 ans en 2008</t>
  </si>
  <si>
    <t xml:space="preserve">P08_CHOM1564</t>
  </si>
  <si>
    <t xml:space="preserve">ChÃ´meurs 15-64 ans en 2008 (princ)</t>
  </si>
  <si>
    <t xml:space="preserve">Nombre de chÃ´meurs de 15 Ã  64 ans en 2008</t>
  </si>
  <si>
    <t xml:space="preserve">P08_HCHOM1564</t>
  </si>
  <si>
    <t xml:space="preserve">ChÃ´meurs 15-64 ans Hommes en 2008 (princ)</t>
  </si>
  <si>
    <t xml:space="preserve">Nombre de chÃ´meurs hommes de 15 Ã  64 ans en 2008</t>
  </si>
  <si>
    <t xml:space="preserve">P08_HCHOM1524</t>
  </si>
  <si>
    <t xml:space="preserve">ChÃ´meurs 15-24 ans Hommes en 2008 (princ)</t>
  </si>
  <si>
    <t xml:space="preserve">Nombre de chÃ´meurs hommes de 15 Ã  24 ans en 2008</t>
  </si>
  <si>
    <t xml:space="preserve">P08_HCHOM2554</t>
  </si>
  <si>
    <t xml:space="preserve">ChÃ´meurs 25-54 ans Hommes en 2008 (princ)</t>
  </si>
  <si>
    <t xml:space="preserve">Nombre de chÃ´meurs hommes de 25 Ã  54 ans en 2008</t>
  </si>
  <si>
    <t xml:space="preserve">P08_HCHOM5564</t>
  </si>
  <si>
    <t xml:space="preserve">ChÃ´meurs 55-64 ans Hommes en 2008 (princ)</t>
  </si>
  <si>
    <t xml:space="preserve">Nombre de chÃ´meurs hommes de 55 Ã  64 ans en 2008</t>
  </si>
  <si>
    <t xml:space="preserve">P08_FCHOM1564</t>
  </si>
  <si>
    <t xml:space="preserve">ChÃ´meurs 15-64 ans Femmes en 2008 (princ)</t>
  </si>
  <si>
    <t xml:space="preserve">Nombre de chÃ´meurs femmes de 15 Ã  64 ans en 2008</t>
  </si>
  <si>
    <t xml:space="preserve">P08_FCHOM1524</t>
  </si>
  <si>
    <t xml:space="preserve">ChÃ´meurs 15-24 ans Femmes en 2008 (princ)</t>
  </si>
  <si>
    <t xml:space="preserve">Nombre de chÃ´meurs femmes de 15 Ã  24 ans en 2008</t>
  </si>
  <si>
    <t xml:space="preserve">P08_FCHOM2554</t>
  </si>
  <si>
    <t xml:space="preserve">ChÃ´meurs 25-54 ans Femmes en 2008 (princ)</t>
  </si>
  <si>
    <t xml:space="preserve">Nombre de chÃ´meurs femmes de 25 Ã  54 ans en 2008</t>
  </si>
  <si>
    <t xml:space="preserve">P08_FCHOM5564</t>
  </si>
  <si>
    <t xml:space="preserve">ChÃ´meurs 55-64 ans Femmes en 2008 (princ)</t>
  </si>
  <si>
    <t xml:space="preserve">Nombre de chÃ´meurs femmes de 55 Ã  64 ans en 2008</t>
  </si>
  <si>
    <t xml:space="preserve">P08_INACT1564</t>
  </si>
  <si>
    <t xml:space="preserve">Inactifs 15-64 ans en 2008 (princ)</t>
  </si>
  <si>
    <t xml:space="preserve">Nombre de personnes inactives de 15 Ã  64 ans en 2008</t>
  </si>
  <si>
    <t xml:space="preserve">P08_ETUD1564</t>
  </si>
  <si>
    <t xml:space="preserve">ElÃ¨v. Etud. Stag. non rÃ©munÃ©rÃ©s 15-64 ans en 2008 (princ)</t>
  </si>
  <si>
    <t xml:space="preserve">Nombre d'Ã©lÃ¨ves, Ã©tudiants et stagiaires non rÃ©munÃ©rÃ©s de 15 Ã  64 ans en 2008</t>
  </si>
  <si>
    <t xml:space="preserve">P08_RETR1564</t>
  </si>
  <si>
    <t xml:space="preserve">RetraitÃ©s PrÃ©retraitÃ©s 15-64 ans en 2008 (princ)</t>
  </si>
  <si>
    <t xml:space="preserve">Nombre de retraitÃ©s ou prÃ©retraitÃ©s de 15 Ã  64 ans en 2008</t>
  </si>
  <si>
    <t xml:space="preserve">P08_AINACT1564</t>
  </si>
  <si>
    <t xml:space="preserve">Autres inactifs 15-64 ans en 2008 (princ)</t>
  </si>
  <si>
    <t xml:space="preserve">Nombre d'autres inactifs de 15 Ã  64 ans en 2008</t>
  </si>
  <si>
    <t xml:space="preserve">C08_ACT1564</t>
  </si>
  <si>
    <t xml:space="preserve">Actifs 15-64 ans en 2008 (compl)</t>
  </si>
  <si>
    <t xml:space="preserve">C08_ACT1564_CS1</t>
  </si>
  <si>
    <t xml:space="preserve">Actifs 15-64 ans Agriculteurs exploitants en 2008 (compl)</t>
  </si>
  <si>
    <t xml:space="preserve">Nombre d'agriculteurs exploitants actifs de 15 Ã  64 ans en 2008</t>
  </si>
  <si>
    <t xml:space="preserve">C08_ACT1564_CS2</t>
  </si>
  <si>
    <t xml:space="preserve">Actifs 15-64 ans Artisans, Comm., Chefs entr. en 2008 (compl)</t>
  </si>
  <si>
    <t xml:space="preserve">Nombre d'artisans, commerÃ§ants, chefs d'entreprise actifs de 15 Ã  64 ans en 2008</t>
  </si>
  <si>
    <t xml:space="preserve">C08_ACT1564_CS3</t>
  </si>
  <si>
    <t xml:space="preserve">Actifs 15-64 ans Cadres, Prof. intel. sup. en 2008 (compl)</t>
  </si>
  <si>
    <t xml:space="preserve">Nombre de cadres et professions intellectuelles supÃ©rieures actifs de 15 Ã  64 ans en 2008</t>
  </si>
  <si>
    <t xml:space="preserve">C08_ACT1564_CS4</t>
  </si>
  <si>
    <t xml:space="preserve">Actifs 15-64 ans Prof. intermÃ©diaires en 2008 (compl)</t>
  </si>
  <si>
    <t xml:space="preserve">Nombre de professions intermÃ©diaires actives de 15 Ã  64 ans en 2008</t>
  </si>
  <si>
    <t xml:space="preserve">C08_ACT1564_CS5</t>
  </si>
  <si>
    <t xml:space="preserve">Actifs 15-64 ans EmployÃ©s en 2008 (compl)</t>
  </si>
  <si>
    <t xml:space="preserve">Nombre d'employÃ©s actifs de 15 Ã  64 ans en 2008</t>
  </si>
  <si>
    <t xml:space="preserve">C08_ACT1564_CS6</t>
  </si>
  <si>
    <t xml:space="preserve">Actifs 15-64 ans Ouvriers en 2008 (compl)</t>
  </si>
  <si>
    <t xml:space="preserve">Nombre d'ouvriers actifs de 15 Ã  64 ans en 2008</t>
  </si>
  <si>
    <t xml:space="preserve">C08_ACTOCC1564</t>
  </si>
  <si>
    <t xml:space="preserve">Actifs occupÃ©s 15-64 ans en 2008 (compl)</t>
  </si>
  <si>
    <t xml:space="preserve">C08_ACTOCC1564_CS1</t>
  </si>
  <si>
    <t xml:space="preserve">Actifs occ 15-64 ans Agriculteurs exploitants en 2008 (compl)</t>
  </si>
  <si>
    <t xml:space="preserve">Nombre d'agriculteurs exploitants actifs occupÃ©s de 15 Ã  64 ans en 2008</t>
  </si>
  <si>
    <t xml:space="preserve">C08_ACTOCC1564_CS2</t>
  </si>
  <si>
    <t xml:space="preserve">Actifs occ 15-64 ans Artisans, Comm., Chefs entr. en 2008 (compl)</t>
  </si>
  <si>
    <t xml:space="preserve">Nombre d'artisans, commerÃ§ants, chefs d'entreprise actifs occupÃ©s de 15 Ã  64 ans en 2008</t>
  </si>
  <si>
    <t xml:space="preserve">C08_ACTOCC1564_CS3</t>
  </si>
  <si>
    <t xml:space="preserve">Actifs occ 15-64 ans Cadres Prof. intel. sup. en 2008 (compl)</t>
  </si>
  <si>
    <t xml:space="preserve">Nombre de cadres, professions intellectuelles supÃ©rieures actifs occupÃ©s de 15 Ã  64 ans en 2008</t>
  </si>
  <si>
    <t xml:space="preserve">C08_ACTOCC1564_CS4</t>
  </si>
  <si>
    <t xml:space="preserve">Actifs occ 15-64 ans Prof. intermÃ©diaires en 2008 (compl)</t>
  </si>
  <si>
    <t xml:space="preserve">Nombre de professions intermÃ©diaires actives occupÃ©es de 15 Ã  64 ans en 2008</t>
  </si>
  <si>
    <t xml:space="preserve">C08_ACTOCC1564_CS5</t>
  </si>
  <si>
    <t xml:space="preserve">Actifs occupÃ©s 15-64 ans EmployÃ©s en 2008 (compl)</t>
  </si>
  <si>
    <t xml:space="preserve">Nombre d'employÃ©s actifs occupÃ©s de 15 Ã  64 ans en 2008</t>
  </si>
  <si>
    <t xml:space="preserve">C08_ACTOCC1564_CS6</t>
  </si>
  <si>
    <t xml:space="preserve">Actifs occupÃ©s 15-64 ans Ouvriers en 2008 (compl)</t>
  </si>
  <si>
    <t xml:space="preserve">Nombre d'ouvriers actifs occupÃ©s de 15 Ã  64 ans en 2008</t>
  </si>
  <si>
    <t xml:space="preserve">P08_EMPLT</t>
  </si>
  <si>
    <t xml:space="preserve">Emplois au LT en 2008 (princ)</t>
  </si>
  <si>
    <t xml:space="preserve">Nombre d'emplois au lieu de travail en 2008</t>
  </si>
  <si>
    <t xml:space="preserve">P08_ACTOCC</t>
  </si>
  <si>
    <t xml:space="preserve">Actifs occupÃ©s en 2008 (princ)</t>
  </si>
  <si>
    <t xml:space="preserve">Nombre de personnes actives occupÃ©es en 2008</t>
  </si>
  <si>
    <t xml:space="preserve">P08_ACT15P</t>
  </si>
  <si>
    <t xml:space="preserve">Actifs 15 ans ou plus en 2008 (princ)</t>
  </si>
  <si>
    <t xml:space="preserve">Nombre de personnes actives de 15 ans ou plus en 2008</t>
  </si>
  <si>
    <t xml:space="preserve">P08_EMPLT_SAL</t>
  </si>
  <si>
    <t xml:space="preserve">Emplois salariÃ©s au LT en 2008 (princ)</t>
  </si>
  <si>
    <t xml:space="preserve">Nombre d'emplois salariÃ©s au lieu de travail en 2008</t>
  </si>
  <si>
    <t xml:space="preserve">P08_EMPLT_FSAL</t>
  </si>
  <si>
    <t xml:space="preserve">Emplois salariÃ©s femmes au LT en 2008 (princ)</t>
  </si>
  <si>
    <t xml:space="preserve">Nombre d'emplois salariÃ©s femmes au lieu de travail en 2008</t>
  </si>
  <si>
    <t xml:space="preserve">P08_EMPLT_SALTP</t>
  </si>
  <si>
    <t xml:space="preserve">Emplois salariÃ©s TP au LT en 2008 (princ)</t>
  </si>
  <si>
    <t xml:space="preserve">Nombre d'emplois salariÃ©s Ã  temps partiel au lieu de travail en 2008</t>
  </si>
  <si>
    <t xml:space="preserve">P08_EMPLT_NSAL</t>
  </si>
  <si>
    <t xml:space="preserve">Emplois non-salariÃ©s au LT en 2008 (princ)</t>
  </si>
  <si>
    <t xml:space="preserve">Nombre d'emplois non-salariÃ©s au lieu de travail en 2008</t>
  </si>
  <si>
    <t xml:space="preserve">P08_EMPLT_FNSAL</t>
  </si>
  <si>
    <t xml:space="preserve">Emplois non-salariÃ©s femmes au LT en 2008 (princ)</t>
  </si>
  <si>
    <t xml:space="preserve">Nombre d'emplois non-salariÃ©s femmes au lieu de travail en 2008</t>
  </si>
  <si>
    <t xml:space="preserve">P08_EMPLT_NSALTP</t>
  </si>
  <si>
    <t xml:space="preserve">Emplois non-salariÃ©s TP au LT en 2008 (princ)</t>
  </si>
  <si>
    <t xml:space="preserve">Nombre d'emplois non-salariÃ©s Ã  temps partiel au lieu de travail en 2008</t>
  </si>
  <si>
    <t xml:space="preserve">C08_EMPLT</t>
  </si>
  <si>
    <t xml:space="preserve">Emplois au LT en 2008 (compl)</t>
  </si>
  <si>
    <t xml:space="preserve">C08_EMPLT_CS1</t>
  </si>
  <si>
    <t xml:space="preserve">Agriculteurs exploitants au LT en 2008 (compl)</t>
  </si>
  <si>
    <t xml:space="preserve">Nombre d'agriculteurs exploitants au lieu de travail en 2008</t>
  </si>
  <si>
    <t xml:space="preserve">C08_EMPLT_CS2</t>
  </si>
  <si>
    <t xml:space="preserve">Artisans, CommerÃ§ants, Chefs entreprise au LT en 2008 (compl)</t>
  </si>
  <si>
    <t xml:space="preserve">Nombre d'artisans, commerÃ§ants, chefs d'entreprise au lieu de travail en 2008</t>
  </si>
  <si>
    <t xml:space="preserve">C08_EMPLT_CS3</t>
  </si>
  <si>
    <t xml:space="preserve">Cadres Prof. intel. sup. au LT en 2008 (compl)</t>
  </si>
  <si>
    <t xml:space="preserve">Nombre de cadres et professions intellectuelles supÃ©rieures au lieu de travail en 2008</t>
  </si>
  <si>
    <t xml:space="preserve">C08_EMPLT_CS4</t>
  </si>
  <si>
    <t xml:space="preserve">Prof. intermÃ©diaires au LT en 2008 (compl)</t>
  </si>
  <si>
    <t xml:space="preserve">Nombre de professions intermÃ©diaires au lieu de travail en 2008</t>
  </si>
  <si>
    <t xml:space="preserve">C08_EMPLT_CS5</t>
  </si>
  <si>
    <t xml:space="preserve">EmployÃ©s au LT en 2008 (compl)</t>
  </si>
  <si>
    <t xml:space="preserve">Nombre d'employÃ©s au lieu de travail en 2008</t>
  </si>
  <si>
    <t xml:space="preserve">C08_EMPLT_CS6</t>
  </si>
  <si>
    <t xml:space="preserve">Ouvriers au LT en 2008 (compl)</t>
  </si>
  <si>
    <t xml:space="preserve">Nombre d'ouvriers au lieu de travail en 2008</t>
  </si>
  <si>
    <t xml:space="preserve">C08_EMPLT_AGRI</t>
  </si>
  <si>
    <t xml:space="preserve">Emplois au LT Agriculture en 2008 (compl)</t>
  </si>
  <si>
    <t xml:space="preserve">Nombre d'emplois au lieu de travail dans l'agriculture en 2008</t>
  </si>
  <si>
    <t xml:space="preserve">C08_EMPLT_INDUS</t>
  </si>
  <si>
    <t xml:space="preserve">Emplois au LT Industrie en 2008 (compl)</t>
  </si>
  <si>
    <t xml:space="preserve">Nombre d'emplois au lieu de travail dans l'industrie en 2008</t>
  </si>
  <si>
    <t xml:space="preserve">C08_EMPLT_CONST</t>
  </si>
  <si>
    <t xml:space="preserve">Emplois au LT Construction en 2008 (compl)</t>
  </si>
  <si>
    <t xml:space="preserve">Nombre d'emplois au lieu de travail dans la construction en 2008</t>
  </si>
  <si>
    <t xml:space="preserve">C08_EMPLT_CTS</t>
  </si>
  <si>
    <t xml:space="preserve">Emplois au LT Commerce, Transports, Services divers en 2008 (compl)</t>
  </si>
  <si>
    <t xml:space="preserve">Nombre d'emplois au lieu de travail dans le commerce, les transports et les services divers en 2008</t>
  </si>
  <si>
    <t xml:space="preserve">C08_EMPLT_APESAS</t>
  </si>
  <si>
    <t xml:space="preserve">Emplois au LT Adm publique, Enseignement, SantÃ©, Act sociale en 2008 (compl)</t>
  </si>
  <si>
    <t xml:space="preserve">Nombre d'emplois au lieu de travail dans l'administration publique, l'enseignement, la santÃ© humaine et l'action sociale en 2008</t>
  </si>
  <si>
    <t xml:space="preserve">C08_EMPLT_F</t>
  </si>
  <si>
    <t xml:space="preserve">Emplois femmes au LT en 2008 (compl)</t>
  </si>
  <si>
    <t xml:space="preserve">Nombre d'emplois au lieu de travail dÃ©tenus par les femmes en 2008</t>
  </si>
  <si>
    <t xml:space="preserve">C08_AGRILT_F</t>
  </si>
  <si>
    <t xml:space="preserve">Emplois femmes au LT Agriculture en 2008 (compl)</t>
  </si>
  <si>
    <t xml:space="preserve">Nombre d'emplois au lieu de travail dans l'agriculture dÃ©tenus par les femmes en 2008</t>
  </si>
  <si>
    <t xml:space="preserve">C08_INDUSLT_F</t>
  </si>
  <si>
    <t xml:space="preserve">Emplois femmes au LT Industrie en 2008 (compl)</t>
  </si>
  <si>
    <t xml:space="preserve">Nombre d'emplois au lieu de travail dans l'industrie dÃ©tenus par les femmes en 2008</t>
  </si>
  <si>
    <t xml:space="preserve">C08_CONSTLT_F</t>
  </si>
  <si>
    <t xml:space="preserve">Emplois femmes au LT Construction en 2008 (compl)</t>
  </si>
  <si>
    <t xml:space="preserve">Nombre d'emplois au lieu de travail dans la construction dÃ©tenus par les femmes en 2008</t>
  </si>
  <si>
    <t xml:space="preserve">C08_CTSLT_F</t>
  </si>
  <si>
    <t xml:space="preserve">Emplois femmes au LT Commerce, Transports, Services divers en 2008 (compl)</t>
  </si>
  <si>
    <t xml:space="preserve">Nombre d'emplois au lieu de travail dans le commerce, les transports et les services divers dÃ©tenus par les femmes en 2008</t>
  </si>
  <si>
    <t xml:space="preserve">C08_APESASLT_F</t>
  </si>
  <si>
    <t xml:space="preserve">Emplois femmes au LT Adm pubique, Enseigement, SantÃ©, Act sociale en 2008 (compl)</t>
  </si>
  <si>
    <t xml:space="preserve">Nombre d'emplois au lieu de travail dans l'administration publique, l'enseignement, la santÃ© humaine et l'action sociale dÃ©tenus par les femmes en 2008</t>
  </si>
  <si>
    <t xml:space="preserve">C08_EMPLT_SAL</t>
  </si>
  <si>
    <t xml:space="preserve">Emplois salariÃ©s au LT en 2008 (compl)</t>
  </si>
  <si>
    <t xml:space="preserve">C08_AGRILT_SAL</t>
  </si>
  <si>
    <t xml:space="preserve">Emplois salariÃ©s au LT Agriculture en 2008 (compl)</t>
  </si>
  <si>
    <t xml:space="preserve">Nombre d'emplois salariÃ©s au lieu de travail dans l'agriculture en 2008</t>
  </si>
  <si>
    <t xml:space="preserve">C08_INDUSLT_SAL</t>
  </si>
  <si>
    <t xml:space="preserve">Emplois salariÃ©s au LT Industrie en 2008 (compl)</t>
  </si>
  <si>
    <t xml:space="preserve">Nombre d'emplois salariÃ©s au lieu de travail dans l'industrie en 2008</t>
  </si>
  <si>
    <t xml:space="preserve">C08_CONSTLT_SAL</t>
  </si>
  <si>
    <t xml:space="preserve">Emplois salariÃ©s au LT Construction en 2008 (compl)</t>
  </si>
  <si>
    <t xml:space="preserve">Nombre d'emplois salariÃ©s au lieu de travail dans la construction en 2008</t>
  </si>
  <si>
    <t xml:space="preserve">C08_CTSLT_SAL</t>
  </si>
  <si>
    <t xml:space="preserve">Emplois salariÃ©s au LT Commerce, Transports, Services divers en 2008 (compl)</t>
  </si>
  <si>
    <t xml:space="preserve">Nombre d'emplois salariÃ©s au lieu de travail dans le commerce, les transports et les services divers en 2008</t>
  </si>
  <si>
    <t xml:space="preserve">C08_APESASLT_SAL</t>
  </si>
  <si>
    <t xml:space="preserve">Emplois salariÃ©s au LT Adm pubique, Enseigement, SantÃ©, Act sociale en 2008 (compl)</t>
  </si>
  <si>
    <t xml:space="preserve">Nombre d'emplois salariÃ©s au lieu de travail  dans l'administration publique, l'enseignement, la santÃ© humaine et l'action sociale en 2008</t>
  </si>
  <si>
    <t xml:space="preserve">C08_AGRILT_FSAL</t>
  </si>
  <si>
    <t xml:space="preserve">Emplois salariÃ©s femmes au LT Agriculture en 2008 (compl)</t>
  </si>
  <si>
    <t xml:space="preserve">Nombre d'emplois salariÃ©s au lieu de travail dans l'agriculture dÃ©tenus par les femmes en 2008</t>
  </si>
  <si>
    <t xml:space="preserve">C08_INDUSLT_FSAL</t>
  </si>
  <si>
    <t xml:space="preserve">Emplois salariÃ©s femmes au LT Industrie en 2008 (compl)</t>
  </si>
  <si>
    <t xml:space="preserve">Nombre d'emplois salariÃ©s au lieu de travail dans l'industrie dÃ©tenus par les femmes en 2008</t>
  </si>
  <si>
    <t xml:space="preserve">C08_CONSTLT_FSAL</t>
  </si>
  <si>
    <t xml:space="preserve">Emplois salariÃ©s femmes au LT Construction en 2008 (compl)</t>
  </si>
  <si>
    <t xml:space="preserve">Nombre d'emplois salariÃ©s au lieu de travail dans la construction dÃ©tenus par les femmes en 2008</t>
  </si>
  <si>
    <t xml:space="preserve">C08_CTSLT_FSAL</t>
  </si>
  <si>
    <t xml:space="preserve">Emplois salariÃ©s femmes au LT Commerce, Transports, Services divers en 2008 (compl)</t>
  </si>
  <si>
    <t xml:space="preserve">Nombre d'emplois salariÃ©s au lieu de travail dans le commerce, les transports et les services divers dÃ©tenus par les femmes en 2008</t>
  </si>
  <si>
    <t xml:space="preserve">C08_APESASLT_FSAL</t>
  </si>
  <si>
    <t xml:space="preserve">Emplois salariÃ©s femmes au LT Adm pubique, Enseigement, SantÃ©, Act sociale en 2008 (compl)</t>
  </si>
  <si>
    <t xml:space="preserve">Nombre d'emplois salariÃ©s au lieu de travail dans l'administration publique, l'enseignement, la santÃ© humaine et l'action sociale dÃ©tenus par les femmes en 2008</t>
  </si>
  <si>
    <t xml:space="preserve">C08_AGRILT_NSAL</t>
  </si>
  <si>
    <t xml:space="preserve">Emplois non-salariÃ©s au LT Agriculture en 2008 (compl)</t>
  </si>
  <si>
    <t xml:space="preserve">Nombre d'emplois non-salariÃ©s au lieu de travail dans l'agriculture en 2008</t>
  </si>
  <si>
    <t xml:space="preserve">C08_INDUSLT_NSAL</t>
  </si>
  <si>
    <t xml:space="preserve">Emplois non-salariÃ©s au LT Industrie en 2008 (compl)</t>
  </si>
  <si>
    <t xml:space="preserve">Nombre d'emplois non-salariÃ©s au lieu de travail dans l'industrie en 2008</t>
  </si>
  <si>
    <t xml:space="preserve">C08_CONSTLT_NSAL</t>
  </si>
  <si>
    <t xml:space="preserve">Emplois non-salariÃ©s au LT Construction en 2008 (compl)</t>
  </si>
  <si>
    <t xml:space="preserve">Nombre d'emplois non-salariÃ©s au lieu de travail dans la construction en 2008</t>
  </si>
  <si>
    <t xml:space="preserve">C08_CTSLT_NSAL</t>
  </si>
  <si>
    <t xml:space="preserve">Emplois non-salariÃ©s au LT Commerce, Transports, Services divers en 2008 (compl)</t>
  </si>
  <si>
    <t xml:space="preserve">Nombre d'emplois non-salariÃ©s au lieu de travail dans le commerce, les transports et les services divers en 2008</t>
  </si>
  <si>
    <t xml:space="preserve">C08_APESASLT_NSAL</t>
  </si>
  <si>
    <t xml:space="preserve">Emplois non-salariÃ©s au LT Adm pubique, Enseigement, SantÃ©, Act sociale en 2008 (compl)</t>
  </si>
  <si>
    <t xml:space="preserve">Nombre d'emplois non-salariÃ©s au lieu de travail dans l'administration publique, l'enseignement, la santÃ© humaine et l'action sociale en 2008</t>
  </si>
  <si>
    <t xml:space="preserve">C08_AGRILT_FNSAL</t>
  </si>
  <si>
    <t xml:space="preserve">Emplois non-sal femmes au LT Agriculture en 2008 (compl)</t>
  </si>
  <si>
    <t xml:space="preserve">Nombre d'emplois non-salariÃ©s au lieu de travail dans l'agriculture dÃ©tenus par les femmes en 2008</t>
  </si>
  <si>
    <t xml:space="preserve">C08_INDUSLT_FNSAL</t>
  </si>
  <si>
    <t xml:space="preserve">Emplois non-sal femmes au LT Industrie en 2008 (compl)</t>
  </si>
  <si>
    <t xml:space="preserve">Nombre d'emplois non-salariÃ©s au lieu de travail dans l'industrie dÃ©tenus par les femmes en 2008</t>
  </si>
  <si>
    <t xml:space="preserve">C08_CONSTLT_FNSAL</t>
  </si>
  <si>
    <t xml:space="preserve">Emplois non-sal femmes au LT Construction en 2008 (compl)</t>
  </si>
  <si>
    <t xml:space="preserve">Nombre d'emplois non-salariÃ©s au lieu de travail dans la construction dÃ©tenus par les femmes en 2008</t>
  </si>
  <si>
    <t xml:space="preserve">C08_CTSLT_FNSAL</t>
  </si>
  <si>
    <t xml:space="preserve">Emplois non-sal femmes au LT Commerce, Transports, Services divers en 2008 (compl)</t>
  </si>
  <si>
    <t xml:space="preserve">Nombre d'emplois non-salariÃ©s au lieu de travail dans le commerce, les transports et les services divers dÃ©tenus par les femmes en 2008</t>
  </si>
  <si>
    <t xml:space="preserve">C08_APESASLT_FNSAL</t>
  </si>
  <si>
    <t xml:space="preserve">Emplois non-sal femmes au LT Adm pubique, Enseigement, SantÃ©, Act sociale en 2008 (compl)</t>
  </si>
  <si>
    <t xml:space="preserve">Nombre d'emplois non-salariÃ©s au lieu de travail dans l'administration publique, l'enseignement, la santÃ© humaine et l'action sociale dÃ©tenus par les femmes en 2008</t>
  </si>
  <si>
    <t xml:space="preserve">D99_POP</t>
  </si>
  <si>
    <t xml:space="preserve">Population en 1999 (dnbt)</t>
  </si>
  <si>
    <t xml:space="preserve">Population</t>
  </si>
  <si>
    <t xml:space="preserve">D90_POP</t>
  </si>
  <si>
    <t xml:space="preserve">Population en 1990 (dnbt)</t>
  </si>
  <si>
    <t xml:space="preserve">Population sans les doubles comptes</t>
  </si>
  <si>
    <t xml:space="preserve">D82_POP</t>
  </si>
  <si>
    <t xml:space="preserve">Population en 1982 (dnbt)</t>
  </si>
  <si>
    <t xml:space="preserve">D75_POP</t>
  </si>
  <si>
    <t xml:space="preserve">Population en 1975 (dnbt)</t>
  </si>
  <si>
    <t xml:space="preserve">D68_POP</t>
  </si>
  <si>
    <t xml:space="preserve">Population en 1968 (dnbt)</t>
  </si>
  <si>
    <t xml:space="preserve">SUPERF</t>
  </si>
  <si>
    <t xml:space="preserve">Superficie (en kmÂ²)</t>
  </si>
  <si>
    <t xml:space="preserve">Naissances entre 2013 et 2018</t>
  </si>
  <si>
    <t xml:space="preserve">Naissances entre 2008 et 2013</t>
  </si>
  <si>
    <t xml:space="preserve">NAIS9908</t>
  </si>
  <si>
    <t xml:space="preserve">Naissances entre 1999 et 2008</t>
  </si>
  <si>
    <t xml:space="preserve">Nombre de naissances entre 01/01/1999 et 01/01/2008</t>
  </si>
  <si>
    <t xml:space="preserve">NAIS9099</t>
  </si>
  <si>
    <t xml:space="preserve">Naissances entre 1990 et 1999</t>
  </si>
  <si>
    <t xml:space="preserve">Nombre de naissances entre RP1990 et RP1999</t>
  </si>
  <si>
    <t xml:space="preserve">NAIS8290</t>
  </si>
  <si>
    <t xml:space="preserve">Naissances entre 1982 et 1990</t>
  </si>
  <si>
    <t xml:space="preserve">Nombre de naissances entre RP1982 et RP1990</t>
  </si>
  <si>
    <t xml:space="preserve">NAIS7582</t>
  </si>
  <si>
    <t xml:space="preserve">Naissances entre 1975 et 1982</t>
  </si>
  <si>
    <t xml:space="preserve">Nombre de naissances entre RP1975 et RP1982</t>
  </si>
  <si>
    <t xml:space="preserve">NAIS6875</t>
  </si>
  <si>
    <t xml:space="preserve">Naissances entre 1968 et 1975</t>
  </si>
  <si>
    <t xml:space="preserve">Nombre de naissances entre RP1968 et RP1975</t>
  </si>
  <si>
    <t xml:space="preserve">DÃ©cÃ¨s entre 2013 et 2018</t>
  </si>
  <si>
    <t xml:space="preserve">Nombre de dÃ©cÃ¨s entre 01/01/2013 et 01/01/2018</t>
  </si>
  <si>
    <t xml:space="preserve">DÃ©cÃ¨s entre 2008 et 2013</t>
  </si>
  <si>
    <t xml:space="preserve">Nombre de dÃ©cÃ¨s entre 01/01/2008 et 01/01/2013</t>
  </si>
  <si>
    <t xml:space="preserve">DECE9908</t>
  </si>
  <si>
    <t xml:space="preserve">DÃ©cÃ¨s entre 1999 et 2008</t>
  </si>
  <si>
    <t xml:space="preserve">Nombre de dÃ©cÃ¨s entre 01/01/1999 et 01/01/2008</t>
  </si>
  <si>
    <t xml:space="preserve">DECE9099</t>
  </si>
  <si>
    <t xml:space="preserve">DÃ©cÃ¨s entre 1990 et 1999</t>
  </si>
  <si>
    <t xml:space="preserve">Nombre de dÃ©cÃ¨s entre RP1990 et RP1999</t>
  </si>
  <si>
    <t xml:space="preserve">DECE8290</t>
  </si>
  <si>
    <t xml:space="preserve">DÃ©cÃ¨s entre 1982 et 1990</t>
  </si>
  <si>
    <t xml:space="preserve">Nombre de dÃ©cÃ¨s entre RP1982 et RP1990</t>
  </si>
  <si>
    <t xml:space="preserve">DECE7582</t>
  </si>
  <si>
    <t xml:space="preserve">DÃ©cÃ¨s entre 1975 et 1982</t>
  </si>
  <si>
    <t xml:space="preserve">Nombre de dÃ©cÃ¨s entre RP1975 et RP1982</t>
  </si>
  <si>
    <t xml:space="preserve">DECE6875</t>
  </si>
  <si>
    <t xml:space="preserve">DÃ©cÃ¨s entre 1968 et 1975</t>
  </si>
  <si>
    <t xml:space="preserve">Nombre de dÃ©cÃ¨s entre RP1968 et RP1975</t>
  </si>
  <si>
    <t xml:space="preserve">D99_LOG</t>
  </si>
  <si>
    <t xml:space="preserve">Logements en 1999 (dnbt)</t>
  </si>
  <si>
    <t xml:space="preserve">Nombre de logements</t>
  </si>
  <si>
    <t xml:space="preserve">D90_LOG</t>
  </si>
  <si>
    <t xml:space="preserve">Logements en 1990 (dnbt)</t>
  </si>
  <si>
    <t xml:space="preserve">D82_LOG</t>
  </si>
  <si>
    <t xml:space="preserve">Logements en 1982 (dnbt)</t>
  </si>
  <si>
    <t xml:space="preserve">D75_LOG</t>
  </si>
  <si>
    <t xml:space="preserve">Logements en 1975 (dnbt)</t>
  </si>
  <si>
    <t xml:space="preserve">D68_LOG</t>
  </si>
  <si>
    <t xml:space="preserve">Logements en 1968 (dnbt)</t>
  </si>
  <si>
    <t xml:space="preserve">D99_RP</t>
  </si>
  <si>
    <t xml:space="preserve">RÃ©sidences principales (MÃ©nages) en 1999 (dnbt)</t>
  </si>
  <si>
    <t xml:space="preserve">Nombre de rÃ©sidences principales ou de mÃ©nages (le nombre de mÃ©nages est Ã©gal au nombre de rÃ©sidences principales)</t>
  </si>
  <si>
    <t xml:space="preserve">D90_RP</t>
  </si>
  <si>
    <t xml:space="preserve">RÃ©sidences principales (MÃ©nages) en 1990 (dnbt)</t>
  </si>
  <si>
    <t xml:space="preserve">D82_RP</t>
  </si>
  <si>
    <t xml:space="preserve">RÃ©sidences principales (MÃ©nages) en 1982 (dnbt)</t>
  </si>
  <si>
    <t xml:space="preserve">D75_RP</t>
  </si>
  <si>
    <t xml:space="preserve">RÃ©sidences principales (MÃ©nages) en 1975 (dnbt)</t>
  </si>
  <si>
    <t xml:space="preserve">D68_RP</t>
  </si>
  <si>
    <t xml:space="preserve">RÃ©sidences principales (MÃ©nages) en 1968 (dnbt)</t>
  </si>
  <si>
    <t xml:space="preserve">D99_RSECOCC</t>
  </si>
  <si>
    <t xml:space="preserve">RÃ©s secondaires et logts occasionnels en 1999 (dnbt)</t>
  </si>
  <si>
    <t xml:space="preserve">Nombre de rÃ©sidences secondaires et logements occasionnels</t>
  </si>
  <si>
    <t xml:space="preserve">D90_RSECOCC</t>
  </si>
  <si>
    <t xml:space="preserve">RÃ©s secondaires et logts occasionnels en 1990 (dnbt)</t>
  </si>
  <si>
    <t xml:space="preserve">D82_RSECOCC</t>
  </si>
  <si>
    <t xml:space="preserve">RÃ©s secondaires et logts occasionnels en 1982 (dnbt)</t>
  </si>
  <si>
    <t xml:space="preserve">D75_RSECOCC</t>
  </si>
  <si>
    <t xml:space="preserve">RÃ©s secondaires et logts occasionnels en 1975 (dnbt)</t>
  </si>
  <si>
    <t xml:space="preserve">D68_RSECOCC</t>
  </si>
  <si>
    <t xml:space="preserve">RÃ©s secondaires et logts occasionnels en 1968 (dnbt)</t>
  </si>
  <si>
    <t xml:space="preserve">D99_LOGVAC</t>
  </si>
  <si>
    <t xml:space="preserve">Logements vacants en 1999 (dnbt)</t>
  </si>
  <si>
    <t xml:space="preserve">Nombre de logements vacants</t>
  </si>
  <si>
    <t xml:space="preserve">D90_LOGVAC</t>
  </si>
  <si>
    <t xml:space="preserve">Logements vacants en 1990 (dnbt)</t>
  </si>
  <si>
    <t xml:space="preserve">D82_LOGVAC</t>
  </si>
  <si>
    <t xml:space="preserve">Logements vacants en 1982 (dnbt)</t>
  </si>
  <si>
    <t xml:space="preserve">D75_LOGVAC</t>
  </si>
  <si>
    <t xml:space="preserve">Logements vacants en 1975 (dnbt)</t>
  </si>
  <si>
    <t xml:space="preserve">D68_LOGVAC</t>
  </si>
  <si>
    <t xml:space="preserve">Logements vacants en 1968 (dnbt)</t>
  </si>
  <si>
    <t xml:space="preserve">D99_PMEN</t>
  </si>
  <si>
    <t xml:space="preserve">Pop MÃ©nages (Pop RÃ©s princ) en 1999 (dnbt)</t>
  </si>
  <si>
    <t xml:space="preserve">Nombre de personnes des mÃ©nages  ou nombre de personnes des rÃ©sidences principales (le nombre de personnes des mÃ©nages est Ã©gal au nombre de personnes des rÃ©sidences principales)</t>
  </si>
  <si>
    <t xml:space="preserve">D90_NPER_RP</t>
  </si>
  <si>
    <t xml:space="preserve">Pop MÃ©nages (Pop RÃ©s princ) en 1990 (dnbt)</t>
  </si>
  <si>
    <t xml:space="preserve">Nombre de personnes des mÃ©nages ou nombre de personnes des rÃ©sidences principales (le nombre de personnes des mÃ©nages est Ã©gal au nombre de personnes des rÃ©sidences principales)</t>
  </si>
  <si>
    <t xml:space="preserve">D82_NPER_RP</t>
  </si>
  <si>
    <t xml:space="preserve">Pop MÃ©nages (Pop RÃ©s princ) en 1982 (dnbt)</t>
  </si>
  <si>
    <t xml:space="preserve">D75_NPER_RP</t>
  </si>
  <si>
    <t xml:space="preserve">Pop MÃ©nages (Pop RÃ©s princ) en 1975 (dnbt)</t>
  </si>
  <si>
    <t xml:space="preserve">D68_NPER_RP</t>
  </si>
  <si>
    <t xml:space="preserve">Pop MÃ©nages (Pop RÃ©s princ) en 1968 (dnbt)</t>
  </si>
  <si>
    <t xml:space="preserve">NAISD14</t>
  </si>
  <si>
    <t xml:space="preserve">Naissances domiciliÃ©es en 2014</t>
  </si>
  <si>
    <t xml:space="preserve">Nombre de naissances domiciliÃ©es au domicile de la mÃ¨re en 2014</t>
  </si>
  <si>
    <t xml:space="preserve">NAISD15</t>
  </si>
  <si>
    <t xml:space="preserve">Naissances domiciliÃ©es en 2015</t>
  </si>
  <si>
    <t xml:space="preserve">Nombre de naissances domiciliÃ©es au domicile de la mÃ¨re en 2015</t>
  </si>
  <si>
    <t xml:space="preserve">NAISD16</t>
  </si>
  <si>
    <t xml:space="preserve">Naissances domiciliÃ©es en 2016</t>
  </si>
  <si>
    <t xml:space="preserve">Nombre de naissances domiciliÃ©es au domicile de la mÃ¨re en 2016</t>
  </si>
  <si>
    <t xml:space="preserve">NAISD17</t>
  </si>
  <si>
    <t xml:space="preserve">Naissances domiciliÃ©es en 2017</t>
  </si>
  <si>
    <t xml:space="preserve">Nombre de naissances domiciliÃ©es au domicile de la mÃ¨re en 2017</t>
  </si>
  <si>
    <t xml:space="preserve">NAISD18</t>
  </si>
  <si>
    <t xml:space="preserve">Naissances domiciliÃ©es en 2018</t>
  </si>
  <si>
    <t xml:space="preserve">Nombre de naissances domiciliÃ©es au domicile de la mÃ¨re en 2018</t>
  </si>
  <si>
    <t xml:space="preserve">NAISD19</t>
  </si>
  <si>
    <t xml:space="preserve">Naissances domiciliÃ©es en 2019</t>
  </si>
  <si>
    <t xml:space="preserve">Nombre de naissances domiciliÃ©es au domicile de la mÃ¨re en 2019</t>
  </si>
  <si>
    <t xml:space="preserve">NAISD20</t>
  </si>
  <si>
    <t xml:space="preserve">Naissances domiciliÃ©es en 2020</t>
  </si>
  <si>
    <t xml:space="preserve">Nombre de naissances domiciliÃ©es au domicile de la mÃ¨re en 2020</t>
  </si>
  <si>
    <t xml:space="preserve">DECESD14</t>
  </si>
  <si>
    <t xml:space="preserve">DÃ©cÃ¨s domiciliÃ©s en 2014</t>
  </si>
  <si>
    <t xml:space="preserve">Nombre de dÃ©cÃ¨s domiciliÃ©s au domicile du dÃ©funt en 2014</t>
  </si>
  <si>
    <t xml:space="preserve">DECESD15</t>
  </si>
  <si>
    <t xml:space="preserve">DÃ©cÃ¨s domiciliÃ©s en 2015</t>
  </si>
  <si>
    <t xml:space="preserve">Nombre de dÃ©cÃ¨s domiciliÃ©s au domicile du dÃ©funt en 2015</t>
  </si>
  <si>
    <t xml:space="preserve">DECESD16</t>
  </si>
  <si>
    <t xml:space="preserve">DÃ©cÃ¨s domiciliÃ©s en 2016</t>
  </si>
  <si>
    <t xml:space="preserve">Nombre de dÃ©cÃ¨s domiciliÃ©s au domicile du dÃ©funt en 2016</t>
  </si>
  <si>
    <t xml:space="preserve">DECESD17</t>
  </si>
  <si>
    <t xml:space="preserve">DÃ©cÃ¨s domiciliÃ©s en 2017</t>
  </si>
  <si>
    <t xml:space="preserve">Nombre de dÃ©cÃ¨s domiciliÃ©s au domicile du dÃ©funt en 2017</t>
  </si>
  <si>
    <t xml:space="preserve">DECESD18</t>
  </si>
  <si>
    <t xml:space="preserve">DÃ©cÃ¨s domiciliÃ©s en 2018</t>
  </si>
  <si>
    <t xml:space="preserve">Nombre de dÃ©cÃ¨s domiciliÃ©s au domicile du dÃ©funt en 2018</t>
  </si>
  <si>
    <t xml:space="preserve">DECESD19</t>
  </si>
  <si>
    <t xml:space="preserve">DÃ©cÃ¨s domiciliÃ©s en 2019</t>
  </si>
  <si>
    <t xml:space="preserve">Nombre de dÃ©cÃ¨s domiciliÃ©s au domicile du dÃ©funt en 2019</t>
  </si>
  <si>
    <t xml:space="preserve">DECESD20</t>
  </si>
  <si>
    <t xml:space="preserve">DÃ©cÃ¨s domiciliÃ©s en 2020</t>
  </si>
  <si>
    <t xml:space="preserve">Nombre de dÃ©cÃ¨s domiciliÃ©s au domicile du dÃ©funt en 2020</t>
  </si>
  <si>
    <t xml:space="preserve">NBMENFISC18</t>
  </si>
  <si>
    <t xml:space="preserve">Nombre de mÃ©nages fiscaux</t>
  </si>
  <si>
    <t xml:space="preserve">NBPERSMENFISC18</t>
  </si>
  <si>
    <t xml:space="preserve">Nombre de personnes dans les mÃ©nages fiscaux</t>
  </si>
  <si>
    <t xml:space="preserve">MED18</t>
  </si>
  <si>
    <t xml:space="preserve">MÃ©diane du niveau vie (â‚¬)</t>
  </si>
  <si>
    <t xml:space="preserve">MÃ©diane du niveau de vie (â‚¬)</t>
  </si>
  <si>
    <t xml:space="preserve">PIMP18</t>
  </si>
  <si>
    <t xml:space="preserve">Part des mÃ©nages fiscaux imposÃ©s (%)</t>
  </si>
  <si>
    <t xml:space="preserve">TP6018</t>
  </si>
  <si>
    <t xml:space="preserve">Taux de pauvretÃ©-Ensemble (%)</t>
  </si>
  <si>
    <t xml:space="preserve">TP60AGE118</t>
  </si>
  <si>
    <t xml:space="preserve">Taux de pauvretÃ©-moins de 30 ans (%)</t>
  </si>
  <si>
    <t xml:space="preserve">Taux de pauvretÃ© des personnes dans les mÃ©nages dont le rÃ©fÃ©rent fiscal a moins de 30 ans (%)</t>
  </si>
  <si>
    <t xml:space="preserve">TP60AGE218</t>
  </si>
  <si>
    <t xml:space="preserve">Taux de pauvretÃ©-30 Ã  39 ans  (%)</t>
  </si>
  <si>
    <t xml:space="preserve">Taux de pauvretÃ© des personnes dans les mÃ©nages dont le rÃ©fÃ©rent fiscal a de 30 Ã  39 ans (%)</t>
  </si>
  <si>
    <t xml:space="preserve">TP60AGE318</t>
  </si>
  <si>
    <t xml:space="preserve">Taux de pauvretÃ©-40 Ã  49 ans (%)</t>
  </si>
  <si>
    <t xml:space="preserve">Taux de pauvretÃ© des personnes dans les mÃ©nages dont le rÃ©fÃ©rent fiscal a de 40 Ã  49 ans (%)</t>
  </si>
  <si>
    <t xml:space="preserve">TP60AGE418</t>
  </si>
  <si>
    <t xml:space="preserve">Taux de pauvretÃ©-50 Ã  59 ans (%)</t>
  </si>
  <si>
    <t xml:space="preserve">Taux de pauvretÃ© des personnes dans les mÃ©nages dont le rÃ©fÃ©rent fiscal a de 50 Ã  59 ans (%)</t>
  </si>
  <si>
    <t xml:space="preserve">TP60AGE518</t>
  </si>
  <si>
    <t xml:space="preserve">Taux de pauvretÃ©-60 Ã  74 ans (%)</t>
  </si>
  <si>
    <t xml:space="preserve">Taux de pauvretÃ© des personnes dans les mÃ©nages dont le rÃ©fÃ©rent fiscal a de 60 Ã  74 ans (%)</t>
  </si>
  <si>
    <t xml:space="preserve">TP60AGE618</t>
  </si>
  <si>
    <t xml:space="preserve">Taux de pauvretÃ©-75 ans ou plus (%)</t>
  </si>
  <si>
    <t xml:space="preserve">Taux de pauvretÃ© des personnes dans les mÃ©nages dont le rÃ©fÃ©rent fiscal a 75 ans ou plus (%)</t>
  </si>
  <si>
    <t xml:space="preserve">TP60TOL118</t>
  </si>
  <si>
    <t xml:space="preserve">Taux de pauvretÃ©-propriÃ©taires (%)</t>
  </si>
  <si>
    <t xml:space="preserve">Taux de pauvretÃ© des personnes dans les mÃ©nages propriÃ©taires de leur logement (%)</t>
  </si>
  <si>
    <t xml:space="preserve">TP60TOL218</t>
  </si>
  <si>
    <t xml:space="preserve">Taux de pauvretÃ©-locataires (%)</t>
  </si>
  <si>
    <t xml:space="preserve">Taux de pauvretÃ© des personnes dans les mÃ©nages locataires de leur logement (%)</t>
  </si>
  <si>
    <t xml:space="preserve">PACT18</t>
  </si>
  <si>
    <t xml:space="preserve">Part des revenus d'activitÃ© (%)</t>
  </si>
  <si>
    <t xml:space="preserve">PTSA18</t>
  </si>
  <si>
    <t xml:space="preserve">dont part des salaires et traitements (%)</t>
  </si>
  <si>
    <t xml:space="preserve">PCHO18</t>
  </si>
  <si>
    <t xml:space="preserve">dont part des indemnitÃ©s de chÃ´mage (%)</t>
  </si>
  <si>
    <t xml:space="preserve">PBEN18</t>
  </si>
  <si>
    <t xml:space="preserve">dont part des revenus des activitÃ©s non salariÃ©es (%)</t>
  </si>
  <si>
    <t xml:space="preserve">PPEN18</t>
  </si>
  <si>
    <t xml:space="preserve">Part des pensions, retraites et rentes (%)</t>
  </si>
  <si>
    <t xml:space="preserve">PPAT18</t>
  </si>
  <si>
    <t xml:space="preserve">Part des revenus du patrimoine et autres revenus (%)</t>
  </si>
  <si>
    <t xml:space="preserve">Part des revenus du patrimoine et des autres revenus (%)</t>
  </si>
  <si>
    <t xml:space="preserve">PPSOC18</t>
  </si>
  <si>
    <t xml:space="preserve">Part de l'ensemble des prestations sociales (%)</t>
  </si>
  <si>
    <t xml:space="preserve">PPFAM18</t>
  </si>
  <si>
    <t xml:space="preserve">dont part des prestations familiales (%)</t>
  </si>
  <si>
    <t xml:space="preserve">PPMINI18</t>
  </si>
  <si>
    <t xml:space="preserve">dont part des minima sociaux (%)</t>
  </si>
  <si>
    <t xml:space="preserve">PPLOGT18</t>
  </si>
  <si>
    <t xml:space="preserve">dont part des prestations logement (%)</t>
  </si>
  <si>
    <t xml:space="preserve">PIMPOT18</t>
  </si>
  <si>
    <t xml:space="preserve">Part des impÃ´ts (%)</t>
  </si>
  <si>
    <t xml:space="preserve">D118</t>
  </si>
  <si>
    <t xml:space="preserve">1er dÃ©cile du niveau de vie (â‚¬)</t>
  </si>
  <si>
    <t xml:space="preserve">D918</t>
  </si>
  <si>
    <t xml:space="preserve">9e dÃ©cile du niveau de vie (â‚¬)</t>
  </si>
  <si>
    <t xml:space="preserve">RD18</t>
  </si>
  <si>
    <t xml:space="preserve">Rapport interdÃ©cile 9e dÃ©cile/1er dÃ©cile</t>
  </si>
  <si>
    <t xml:space="preserve">SNHM19</t>
  </si>
  <si>
    <t xml:space="preserve">Salaire net horaire moyen en 2019 (â‚¬)</t>
  </si>
  <si>
    <t xml:space="preserve">SNHMC19</t>
  </si>
  <si>
    <t xml:space="preserve">Salaire net hor. Moy. Cadres sup. en 2019 (â‚¬)</t>
  </si>
  <si>
    <t xml:space="preserve">Salaire net horaire moyen des cadres, professions intellectuelles supÃ©rieures et des chefs d'entreprises salariÃ©s en 2019 (â‚¬)</t>
  </si>
  <si>
    <t xml:space="preserve">SNHMP19</t>
  </si>
  <si>
    <t xml:space="preserve">Salaire net hor. moy. prof inter. en 2019 (â‚¬)</t>
  </si>
  <si>
    <t xml:space="preserve">Salaire net horaire moyen des professions intermÃ©diaires en 2019 (â‚¬)</t>
  </si>
  <si>
    <t xml:space="preserve">SNHME19</t>
  </si>
  <si>
    <t xml:space="preserve">Salaire net hor. moy. employÃ©s en 2019 (â‚¬)</t>
  </si>
  <si>
    <t xml:space="preserve">Salaire net horaire moyen des employÃ©s en 2019 (â‚¬)</t>
  </si>
  <si>
    <t xml:space="preserve">SNHMO19</t>
  </si>
  <si>
    <t xml:space="preserve">Salaire net hor. moy. ouvriers en 2019 (â‚¬)</t>
  </si>
  <si>
    <t xml:space="preserve">Salaire net horaire moyen des ouvriers en 2019 (â‚¬)</t>
  </si>
  <si>
    <t xml:space="preserve">SNHMF19</t>
  </si>
  <si>
    <t xml:space="preserve">Salaire net horaire moyen F en 2019 (â‚¬)</t>
  </si>
  <si>
    <t xml:space="preserve">Salaire net horaire moyen des femmes en 2019 (â‚¬)</t>
  </si>
  <si>
    <t xml:space="preserve">SNHMFC19</t>
  </si>
  <si>
    <t xml:space="preserve">Salaire net hor. moy. F cadres sup. en 2019 (â‚¬)</t>
  </si>
  <si>
    <t xml:space="preserve">Salaire net horaire moyen des femmes cadres, professions intellectuelles supÃ©rieures et des chefs d'entreprises salariÃ©s en 2019 (â‚¬)</t>
  </si>
  <si>
    <t xml:space="preserve">SNHMFP19</t>
  </si>
  <si>
    <t xml:space="preserve">Salaire net hor. moy. F prof inter. en 2019 (â‚¬)</t>
  </si>
  <si>
    <t xml:space="preserve">Salaire net horaire moyen des femmes exerÃ§ant une profession intermÃ©diaire en 2019 (â‚¬)</t>
  </si>
  <si>
    <t xml:space="preserve">SNHMFE19</t>
  </si>
  <si>
    <t xml:space="preserve">Salaire net hor. moy. F employÃ©s en 2019 (â‚¬)</t>
  </si>
  <si>
    <t xml:space="preserve">Salaire net horaire moyen des femmes employÃ©es en 2019 (â‚¬)</t>
  </si>
  <si>
    <t xml:space="preserve">SNHMFO19</t>
  </si>
  <si>
    <t xml:space="preserve">Salaire net hor. moy. F ouvriers en 2019 (â‚¬)</t>
  </si>
  <si>
    <t xml:space="preserve">Salaire net horaire moyen des femmes ouvriÃ¨res en 2019 (â‚¬)</t>
  </si>
  <si>
    <t xml:space="preserve">SNHMH19</t>
  </si>
  <si>
    <t xml:space="preserve">Salaire net horaire moyen H en 2019 (â‚¬)</t>
  </si>
  <si>
    <t xml:space="preserve">Salaire net horaire moyen des hommes en 2019 (â‚¬)</t>
  </si>
  <si>
    <t xml:space="preserve">SNHMHC19</t>
  </si>
  <si>
    <t xml:space="preserve">Salaire net hor. moy. H cadres sup. en 2019 (â‚¬)</t>
  </si>
  <si>
    <t xml:space="preserve">Salaire net horaire moyen des hommes cadres, professions intellectuelles supÃ©rieures et des chefs d'entreprises salariÃ©s en 2019 (â‚¬)</t>
  </si>
  <si>
    <t xml:space="preserve">SNHMHP19</t>
  </si>
  <si>
    <t xml:space="preserve">Salaire net hor. moy. H prof inter. en 2019 (â‚¬)</t>
  </si>
  <si>
    <t xml:space="preserve">Salaire net horaire moyen des hommes exerÃ§ant une profession intermÃ©diaire en 2019 (â‚¬)</t>
  </si>
  <si>
    <t xml:space="preserve">SNHMHE19</t>
  </si>
  <si>
    <t xml:space="preserve">Salaire net hor. moy. H employÃ©s en 2019 (â‚¬)</t>
  </si>
  <si>
    <t xml:space="preserve">Salaire net horaire moyen des hommes employÃ©s en 2019 (â‚¬)</t>
  </si>
  <si>
    <t xml:space="preserve">SNHMHO19</t>
  </si>
  <si>
    <t xml:space="preserve">Salaire net hor. moy. H ouvriers en 2019 (â‚¬)</t>
  </si>
  <si>
    <t xml:space="preserve">Salaire net horaire moyen des hommes ouvriers en 2019 (â‚¬)</t>
  </si>
  <si>
    <t xml:space="preserve">SNHM1819</t>
  </si>
  <si>
    <t xml:space="preserve">Salaire net horaire moyen 18 Ã  25 ans en 2019 (â‚¬)</t>
  </si>
  <si>
    <t xml:space="preserve">Salaire net horaire moyen des personnes de 18 Ã  25 ans en 2019 (â‚¬)</t>
  </si>
  <si>
    <t xml:space="preserve">SNHM2619</t>
  </si>
  <si>
    <t xml:space="preserve">Salaire net horaire moyen 26 Ã  50 ans en 2019 (â‚¬)</t>
  </si>
  <si>
    <t xml:space="preserve">Salaire net horaire moyen des personnes de 26 Ã  50 ans en 2019 (â‚¬)</t>
  </si>
  <si>
    <t xml:space="preserve">SNHM5019</t>
  </si>
  <si>
    <t xml:space="preserve">Salaire net horaire moyen plus de 50 ans en 2019 (â‚¬)</t>
  </si>
  <si>
    <t xml:space="preserve">Salaire net horaire moyen des personnes de plus de 50 ans en 2019 (â‚¬)</t>
  </si>
  <si>
    <t xml:space="preserve">SNHMF1819</t>
  </si>
  <si>
    <t xml:space="preserve">Salaire net horaire moyen F 18 Ã  25 ans en 2019 (â‚¬)</t>
  </si>
  <si>
    <t xml:space="preserve">Salaire net horaire moyen des femmes de 18 Ã  25 ans en 2019 (â‚¬)</t>
  </si>
  <si>
    <t xml:space="preserve">SNHMF2619</t>
  </si>
  <si>
    <t xml:space="preserve">Salaire net horaire moyen F 26 Ã  50 ans en 2019 (â‚¬)</t>
  </si>
  <si>
    <t xml:space="preserve">Salaire net horaire moyen des femmes de 26 Ã  50 ans en 2019 (â‚¬)</t>
  </si>
  <si>
    <t xml:space="preserve">SNHMF5019</t>
  </si>
  <si>
    <t xml:space="preserve">Salaire net horaire moyen F plus de 50 ans en 2019 (â‚¬)</t>
  </si>
  <si>
    <t xml:space="preserve">Salaire net horaire moyen des femmes plus de 50 ans en 2019 (â‚¬)</t>
  </si>
  <si>
    <t xml:space="preserve">SNHMH1819</t>
  </si>
  <si>
    <t xml:space="preserve">Salaire net horaire moyen H 18 Ã  25 ans en 2019 (â‚¬)</t>
  </si>
  <si>
    <t xml:space="preserve">Salaire net horaire moyen des hommes  de 18 Ã  25 ans en 2019 (â‚¬)</t>
  </si>
  <si>
    <t xml:space="preserve">SNHMH2619</t>
  </si>
  <si>
    <t xml:space="preserve">Salaire net horaire moyen H 26 Ã  50 ans en 2019 (â‚¬)</t>
  </si>
  <si>
    <t xml:space="preserve">Salaire net horaire moyen des hommes de 26 Ã  50 ans en 2019 (â‚¬)</t>
  </si>
  <si>
    <t xml:space="preserve">SNHMH5019</t>
  </si>
  <si>
    <t xml:space="preserve">Salaire net horaire moyen H plus de 50 ans en 2019 (â‚¬)</t>
  </si>
  <si>
    <t xml:space="preserve">Salaire net horaire moyen des hommes de plus de 50 ans en 2019 (â‚¬)</t>
  </si>
  <si>
    <t xml:space="preserve">ETTOT18</t>
  </si>
  <si>
    <t xml:space="preserve">Total Ets actifs fin 2018</t>
  </si>
  <si>
    <t xml:space="preserve">Total des Ã©tablissements actifs fin 2018</t>
  </si>
  <si>
    <t xml:space="preserve">ETAZ18</t>
  </si>
  <si>
    <t xml:space="preserve">Ets actifs agriculture fin 2018</t>
  </si>
  <si>
    <t xml:space="preserve">Etablissements actifs de l'agriculture, sylviculture et pÃªche fin 2018</t>
  </si>
  <si>
    <t xml:space="preserve">ETBE18</t>
  </si>
  <si>
    <t xml:space="preserve">Ets actifs industrie fin 2018</t>
  </si>
  <si>
    <t xml:space="preserve">Etablissements actifs de l'industrie fin 2018</t>
  </si>
  <si>
    <t xml:space="preserve">ETFZ18</t>
  </si>
  <si>
    <t xml:space="preserve">Ets actifs construction fin 2018</t>
  </si>
  <si>
    <t xml:space="preserve">Etablissements actifs de la construction fin 2018</t>
  </si>
  <si>
    <t xml:space="preserve">ETGU18</t>
  </si>
  <si>
    <t xml:space="preserve">Ets actifs commerce et services marchands fin 2018</t>
  </si>
  <si>
    <t xml:space="preserve">Etablissements actifs du commerce, transports et services marchands fin 2018</t>
  </si>
  <si>
    <t xml:space="preserve">ETGZ18</t>
  </si>
  <si>
    <t xml:space="preserve">dont Ets actifs commerce fin 2018</t>
  </si>
  <si>
    <t xml:space="preserve">dont Etablissements actifs du commerce et rÃ©paration auto fin 2018</t>
  </si>
  <si>
    <t xml:space="preserve">ETOQ18</t>
  </si>
  <si>
    <t xml:space="preserve">Ets actifs services non marchands fin 2018</t>
  </si>
  <si>
    <t xml:space="preserve">Etablissements actifs des services non marchands (administration publique, enseignement, santÃ© et action sociale) fin 2018</t>
  </si>
  <si>
    <t xml:space="preserve">ETTEF018</t>
  </si>
  <si>
    <t xml:space="preserve">Ets actifs sans salariÃ© fin 2018</t>
  </si>
  <si>
    <t xml:space="preserve">Etablissements actifs sans salariÃ© fin 2018</t>
  </si>
  <si>
    <t xml:space="preserve">ETAZ018</t>
  </si>
  <si>
    <t xml:space="preserve">Ets actifs agriculture sans salariÃ© fin 2018</t>
  </si>
  <si>
    <t xml:space="preserve">Etablissements actifs de l'agriculture, sylviculture et pÃªche sans salariÃ© fin 2018</t>
  </si>
  <si>
    <t xml:space="preserve">ETBE018</t>
  </si>
  <si>
    <t xml:space="preserve">Ets actifs industrie sans salariÃ© fin 2018</t>
  </si>
  <si>
    <t xml:space="preserve">Etablissements actifs de l'industrie sans salariÃ© fin 2018</t>
  </si>
  <si>
    <t xml:space="preserve">ETFZ018</t>
  </si>
  <si>
    <t xml:space="preserve">Ets actifs construction sans salariÃ© fin 2018</t>
  </si>
  <si>
    <t xml:space="preserve">Etablissements actifs de la construction sans salariÃ© fin 2018</t>
  </si>
  <si>
    <t xml:space="preserve">ETGU018</t>
  </si>
  <si>
    <t xml:space="preserve">Ets actifs commerce et services marchands sans salariÃ© fin 2018</t>
  </si>
  <si>
    <t xml:space="preserve">Etablissements actifs du commerce, transports et services marchands sans salariÃ© fin 2018</t>
  </si>
  <si>
    <t xml:space="preserve">ETGZ018</t>
  </si>
  <si>
    <t xml:space="preserve">dont Ets actifs commerce sans salariÃ© fin 2018</t>
  </si>
  <si>
    <t xml:space="preserve">dont Etablissements actifs du commerce et rÃ©paration auto sans salariÃ© fin 2018</t>
  </si>
  <si>
    <t xml:space="preserve">ETOQ018</t>
  </si>
  <si>
    <t xml:space="preserve">Ets actifs services non marchands sans salariÃ© fin 2018</t>
  </si>
  <si>
    <t xml:space="preserve">Etablissements actifs des services non marchands (administration publique, enseignement, santÃ© et action sociale) sans salariÃ© fin 2018</t>
  </si>
  <si>
    <t xml:space="preserve">ETTEF118</t>
  </si>
  <si>
    <t xml:space="preserve">Ets actifs de 1 Ã  9 salariÃ©s fin 2018</t>
  </si>
  <si>
    <t xml:space="preserve">Etablissements actifs de 1 Ã  9 salariÃ©s fin 2018</t>
  </si>
  <si>
    <t xml:space="preserve">ETAZ118</t>
  </si>
  <si>
    <t xml:space="preserve">Ets actifs agriculture 1 Ã  9 salariÃ©s fin 2018</t>
  </si>
  <si>
    <t xml:space="preserve">Etablissements actifs de l'agriculture, sylviculture et pÃªche 1 Ã  9 salariÃ©s fin 2018</t>
  </si>
  <si>
    <t xml:space="preserve">ETBE118</t>
  </si>
  <si>
    <t xml:space="preserve">Ets actifs industrie 1 Ã  9 salariÃ©s fin 2018</t>
  </si>
  <si>
    <t xml:space="preserve">Etablissements actifs de l'industrie de 1 Ã  9 salariÃ©s fin 2018</t>
  </si>
  <si>
    <t xml:space="preserve">ETFZ118</t>
  </si>
  <si>
    <t xml:space="preserve">Ets actifs construction 1 Ã  9 sal fin 2018</t>
  </si>
  <si>
    <t xml:space="preserve">Etablissements actifs de la construction de 1 Ã  9 salariÃ©s fin 2018</t>
  </si>
  <si>
    <t xml:space="preserve">ETGU118</t>
  </si>
  <si>
    <t xml:space="preserve">Ets actifs commerce et services marchands 1 Ã  9 salariÃ©s fin 2018</t>
  </si>
  <si>
    <t xml:space="preserve">Etablissements actifs du commerce, transports et services marchands de 1 Ã  9 salariÃ©s fin 2018</t>
  </si>
  <si>
    <t xml:space="preserve">ETGZ118</t>
  </si>
  <si>
    <t xml:space="preserve">dont Ets actifs commerce 1 Ã  9 salariÃ©s fin 2018</t>
  </si>
  <si>
    <t xml:space="preserve">dont Etablissements actifs du commerce et rÃ©paration auto de 1 Ã  9 salariÃ©s fin 2018</t>
  </si>
  <si>
    <t xml:space="preserve">ETOQ118</t>
  </si>
  <si>
    <t xml:space="preserve">Ets actifs services non marchands 1 Ã  9 salariÃ©s fin 2018</t>
  </si>
  <si>
    <t xml:space="preserve">Etablissements actifs des services non marchands (administration publique, enseignement, santÃ© et action sociale) de 1 Ã  9 salariÃ©s fin 2018</t>
  </si>
  <si>
    <t xml:space="preserve">ETTEF1018</t>
  </si>
  <si>
    <t xml:space="preserve">Ets actifs de 10 Ã  19 salariÃ©s fin 2018</t>
  </si>
  <si>
    <t xml:space="preserve">Etablissements actifs de 10 Ã  19 salariÃ©s fin 2018</t>
  </si>
  <si>
    <t xml:space="preserve">ETAZ1018</t>
  </si>
  <si>
    <t xml:space="preserve">Ets actifs agriculture 10 Ã  19 sal fin 2018</t>
  </si>
  <si>
    <t xml:space="preserve">Etablissements actifs de l'agriculture, sylviculture et pÃªche de 10 Ã  19 salariÃ©s fin 2018</t>
  </si>
  <si>
    <t xml:space="preserve">ETBE1018</t>
  </si>
  <si>
    <t xml:space="preserve">Ets actifs industrie 10 Ã  19 sal fin 2018</t>
  </si>
  <si>
    <t xml:space="preserve">Etablissements actifs de l'industrie de 10 Ã  19 salariÃ©s fin 2018</t>
  </si>
  <si>
    <t xml:space="preserve">ETFZ1018</t>
  </si>
  <si>
    <t xml:space="preserve">Ets actifs construction 10 Ã  19 sal fin 2018</t>
  </si>
  <si>
    <t xml:space="preserve">Etablissements actifs de la construction de 10 Ã  19 salariÃ©s fin 2018</t>
  </si>
  <si>
    <t xml:space="preserve">ETGU1018</t>
  </si>
  <si>
    <t xml:space="preserve">Ets actifs commerce et services marchands 10 Ã  19 salariÃ©s fin 2018</t>
  </si>
  <si>
    <t xml:space="preserve">Etablissements actifs du commerce, transports et services marchands de 10 Ã  19 salariÃ©s fin 2018</t>
  </si>
  <si>
    <t xml:space="preserve">ETGZ1018</t>
  </si>
  <si>
    <t xml:space="preserve">dont Ets actifs commerce 10 Ã  19 salariÃ©s fin 2018</t>
  </si>
  <si>
    <t xml:space="preserve">dont Etablissements actifs du commerce et rÃ©paration auto de 10 Ã  19 salariÃ©s fin 2018</t>
  </si>
  <si>
    <t xml:space="preserve">ETOQ1018</t>
  </si>
  <si>
    <t xml:space="preserve">Ets actifs services non marchands 10 Ã  19 salariÃ©s fin 2018</t>
  </si>
  <si>
    <t xml:space="preserve">Etablissements actifs des services non marchands (administration publique, enseignement, santÃ© et action sociale) de 10 Ã  19 salariÃ©s fin 2018</t>
  </si>
  <si>
    <t xml:space="preserve">ETTEF2018</t>
  </si>
  <si>
    <t xml:space="preserve">Ets actifs de 20 Ã  49 salariÃ©s fin 2018</t>
  </si>
  <si>
    <t xml:space="preserve">Etablissements actifs de 20 Ã  49 salariÃ©s fin 2018</t>
  </si>
  <si>
    <t xml:space="preserve">ETAZ2018</t>
  </si>
  <si>
    <t xml:space="preserve">Ets actifs agriculture 20 Ã  49 sal fin 2018</t>
  </si>
  <si>
    <t xml:space="preserve">Etablissements actifs de l'agriculture, sylviculture et pÃªche de 20 Ã  49 salariÃ©s fin 2018</t>
  </si>
  <si>
    <t xml:space="preserve">ETBE2018</t>
  </si>
  <si>
    <t xml:space="preserve">Ets actifs industrie 20 Ã  49 sal fin 2018</t>
  </si>
  <si>
    <t xml:space="preserve">Etablissements actifs de l'industrie de 20 Ã  49 salariÃ©s fin 2018</t>
  </si>
  <si>
    <t xml:space="preserve">ETFZ2018</t>
  </si>
  <si>
    <t xml:space="preserve">Ets actifs construction 20 Ã  49 sal fin 2018</t>
  </si>
  <si>
    <t xml:space="preserve">Etablissements actifs de la construction de 20 Ã  49 salariÃ©s fin 2018</t>
  </si>
  <si>
    <t xml:space="preserve">ETGU2018</t>
  </si>
  <si>
    <t xml:space="preserve">Ets actifs commerce et services marchands 20 Ã  49 salariÃ©s fin 2018</t>
  </si>
  <si>
    <t xml:space="preserve">Etablissements actifs du commerce, transports et services marchands de 20 Ã  49 salariÃ©s fin 2018</t>
  </si>
  <si>
    <t xml:space="preserve">ETGZ2018</t>
  </si>
  <si>
    <t xml:space="preserve">dont Ets actifs commerce 20 Ã  49 salariÃ©s fin 2018</t>
  </si>
  <si>
    <t xml:space="preserve">dont Etablissements actifs du commerce et rÃ©paration auto de 20 Ã  49 salariÃ©s fin 2018</t>
  </si>
  <si>
    <t xml:space="preserve">ETOQ2018</t>
  </si>
  <si>
    <t xml:space="preserve">Ets actifs services non marchands 20 Ã  49 salariÃ©s fin 2018</t>
  </si>
  <si>
    <t xml:space="preserve">Etablissements actifs des services non marchands (administration publique, enseignement, santÃ© et action sociale) de 20 Ã  49 salariÃ©s fin 2018</t>
  </si>
  <si>
    <t xml:space="preserve">ETTEF5018</t>
  </si>
  <si>
    <t xml:space="preserve">Ets actifs de 50 salariÃ©s ou plus fin 2018</t>
  </si>
  <si>
    <t xml:space="preserve">Etablissements actifs de 50 salariÃ©s ou plus fin 2018</t>
  </si>
  <si>
    <t xml:space="preserve">ETAZ5018</t>
  </si>
  <si>
    <t xml:space="preserve">Ets actifs agriculture 50 sal ou plus fin 2018</t>
  </si>
  <si>
    <t xml:space="preserve">Etablissements actifs de l'agriculture, sylviculture et pÃªche de 50 salariÃ©s ou plus fin 2018</t>
  </si>
  <si>
    <t xml:space="preserve">ETBE5018</t>
  </si>
  <si>
    <t xml:space="preserve">Ets actifs industrie 50 sal ou plus fin 2018</t>
  </si>
  <si>
    <t xml:space="preserve">Etablissements actifs de l'industrie de 50 salariÃ©s ou plus fin 2018</t>
  </si>
  <si>
    <t xml:space="preserve">ETFZ5018</t>
  </si>
  <si>
    <t xml:space="preserve">Ets actifs construction 50 sal ou + fin 2018</t>
  </si>
  <si>
    <t xml:space="preserve">Etablissements actifs de la construction de 50 salariÃ©s ou plus fin 2018</t>
  </si>
  <si>
    <t xml:space="preserve">ETGU5018</t>
  </si>
  <si>
    <t xml:space="preserve">Ets actifs commerce et services marchands 50 sal ou plus fin 2018</t>
  </si>
  <si>
    <t xml:space="preserve">Etablissements actifs du commerce, transports et services marchands de 50 salariÃ©s ou plus fin 2018</t>
  </si>
  <si>
    <t xml:space="preserve">ETGZ5018</t>
  </si>
  <si>
    <t xml:space="preserve">dont Ets actifs commerce 50 sal ou plus fin 2018</t>
  </si>
  <si>
    <t xml:space="preserve">dont Etablissements actifs du commerce et rÃ©paration auto de 50 salariÃ©s ou plus fin 2018</t>
  </si>
  <si>
    <t xml:space="preserve">ETOQ5018</t>
  </si>
  <si>
    <t xml:space="preserve">Ets actifs services non marchands 50 sal ou plus fin 2018</t>
  </si>
  <si>
    <t xml:space="preserve">Etablissements actifs des services non marchands (administration publique, enseignement, santÃ© et action sociale) de 50 salariÃ©s ou plus fin 2018</t>
  </si>
  <si>
    <t xml:space="preserve">ETPTOT18</t>
  </si>
  <si>
    <t xml:space="preserve">Postes des Ets actifs fin 2018</t>
  </si>
  <si>
    <t xml:space="preserve">Nombre de postes des Ã©tablissements actifs fin 2018</t>
  </si>
  <si>
    <t xml:space="preserve">ETPAZ18</t>
  </si>
  <si>
    <t xml:space="preserve">Postes des Ets actifs agriculture fin 2018</t>
  </si>
  <si>
    <t xml:space="preserve">Nombre de postes des Ã©tablissements actifs de l'agriculture, sylviculture et pÃªche fin 2018</t>
  </si>
  <si>
    <t xml:space="preserve">ETPBE18</t>
  </si>
  <si>
    <t xml:space="preserve">Postes des Ets actifs de l'industrie fin 2018</t>
  </si>
  <si>
    <t xml:space="preserve">Nombre de postes des Ã©tablissements actifs de l'industrie fin 2018</t>
  </si>
  <si>
    <t xml:space="preserve">ETPFZ18</t>
  </si>
  <si>
    <t xml:space="preserve">Postes des Ets actifs de la construction fin 2018</t>
  </si>
  <si>
    <t xml:space="preserve">Nombre de postes des Ã©tablissements actifs de la construction fin 2018</t>
  </si>
  <si>
    <t xml:space="preserve">ETPGU18</t>
  </si>
  <si>
    <t xml:space="preserve">Postes des Ets actifs du commerce et services marchands fin 2018</t>
  </si>
  <si>
    <t xml:space="preserve">Nombre de postes des Ã©tablissements actifs du commerce, transports et services marchands fin 2018</t>
  </si>
  <si>
    <t xml:space="preserve">ETPGZ18</t>
  </si>
  <si>
    <t xml:space="preserve">dont Postes des Ets actifs du commerce   fin 2018</t>
  </si>
  <si>
    <t xml:space="preserve">dont Nombre de postes des Ã©tablissements actifs du commerce et rÃ©paration auto fin 2018</t>
  </si>
  <si>
    <t xml:space="preserve">ETPOQ18</t>
  </si>
  <si>
    <t xml:space="preserve">Postes des Ets actifs services non marchands fin 2018</t>
  </si>
  <si>
    <t xml:space="preserve">Nombre de postes des Ã©tablissements actifs des services non marchands (administration publique, enseignement, santÃ© et action sociale) fin 2018</t>
  </si>
  <si>
    <t xml:space="preserve">ETPTEF118</t>
  </si>
  <si>
    <t xml:space="preserve">Postes des Ets actifs de 1 Ã  9 salariÃ©s fin 2018</t>
  </si>
  <si>
    <t xml:space="preserve">Nombre de postes des Ã©tablissements actifs de 1 Ã  9 salariÃ©s fin 2018</t>
  </si>
  <si>
    <t xml:space="preserve">ETPAZ118</t>
  </si>
  <si>
    <t xml:space="preserve">Postes des Ets actifs agriculture 1 Ã  9 salariÃ©s fin 2018</t>
  </si>
  <si>
    <t xml:space="preserve">Nombre de postes des Ã©tablissements actifs de l'agriculture, sylviculture et pÃªche de 1 Ã  9 salariÃ©s fin 2018</t>
  </si>
  <si>
    <t xml:space="preserve">ETPBE118</t>
  </si>
  <si>
    <t xml:space="preserve">Postes des Ets actifs industrie 1 Ã  9 salariÃ©s fin 2018</t>
  </si>
  <si>
    <t xml:space="preserve">Nombre de postes des Ã©tablissements actifs de l'industrie de 1 Ã  9 salariÃ©s fin 2018</t>
  </si>
  <si>
    <t xml:space="preserve">ETPFZ118</t>
  </si>
  <si>
    <t xml:space="preserve">Postes des Ets actifs construction 1 Ã  9 sal fin 2018</t>
  </si>
  <si>
    <t xml:space="preserve">Nombre de postes des Ã©tablissements actifs de la construction de 1 Ã  9 salariÃ©s fin 2018</t>
  </si>
  <si>
    <t xml:space="preserve">ETPGU118</t>
  </si>
  <si>
    <t xml:space="preserve">Postes des Ets actifs commerce et services marchands 1 Ã  9 sal fin 2018</t>
  </si>
  <si>
    <t xml:space="preserve">Nombre de postes des Ã©tablissements actifs du commerce, transports et services marchands de 1 Ã  9 salariÃ©s fin 2018</t>
  </si>
  <si>
    <t xml:space="preserve">ETPGZ118</t>
  </si>
  <si>
    <t xml:space="preserve">dont Postes des Ets actifs commerce 1 Ã  9 salariÃ©s fin 2018</t>
  </si>
  <si>
    <t xml:space="preserve">dont Nombre de postes des Ã©tablissements actifs du commerce et rÃ©paration auto de 1 Ã  9 salariÃ©s fin 2018</t>
  </si>
  <si>
    <t xml:space="preserve">ETPOQ118</t>
  </si>
  <si>
    <t xml:space="preserve">Postes des Ets actifs services non marchands 1 Ã  9 salariÃ©s fin 2018</t>
  </si>
  <si>
    <t xml:space="preserve">Nombre de postes des Ã©tablissements actifs des services non marchands (administration publique, enseignement, santÃ© et action sociale) de 1 Ã  9 salariÃ©s fin 2018</t>
  </si>
  <si>
    <t xml:space="preserve">ETPTEF1018</t>
  </si>
  <si>
    <t xml:space="preserve">Postes des Ets actifs de 10 Ã  19 salariÃ©s fin 2018</t>
  </si>
  <si>
    <t xml:space="preserve">Nombre de postes des Ã©tablissements actifs de 10 Ã  19 salariÃ©s fin 2018</t>
  </si>
  <si>
    <t xml:space="preserve">ETPAZ1018</t>
  </si>
  <si>
    <t xml:space="preserve">Postes des Ets actifs agriculture 10 Ã  19 salariÃ©s fin 2018</t>
  </si>
  <si>
    <t xml:space="preserve">Nombre de postes des Ã©tablissements actifs de l'agriculture, sylviculture et pÃªche de 10 Ã  19 salariÃ©s fin 2018</t>
  </si>
  <si>
    <t xml:space="preserve">ETPBE1018</t>
  </si>
  <si>
    <t xml:space="preserve">Postes des Ets actifs industrie 10 Ã  19 sal fin 2018</t>
  </si>
  <si>
    <t xml:space="preserve">Nombre de postes des Ã©tablissements actifs de l'industrie de 10 Ã  19 salariÃ©s fin 2018</t>
  </si>
  <si>
    <t xml:space="preserve">ETPFZ1018</t>
  </si>
  <si>
    <t xml:space="preserve">Postes des Ets actifs construction 10 Ã  19 sal fin 2018</t>
  </si>
  <si>
    <t xml:space="preserve">Nombre de postes des Ã©tablissements actifs de la construction de 10 Ã  19 salariÃ©s fin 2018</t>
  </si>
  <si>
    <t xml:space="preserve">ETPGU1018</t>
  </si>
  <si>
    <t xml:space="preserve">Postes des Ets actifs commerce et services marchands 10 Ã  19 salariÃ©s fin 2018</t>
  </si>
  <si>
    <t xml:space="preserve">Nombre de postes des Ã©tablissements actifs du commerce, transports et services marchands de 10 Ã  19 salariÃ©s fin 2018</t>
  </si>
  <si>
    <t xml:space="preserve">ETPGZ1018</t>
  </si>
  <si>
    <t xml:space="preserve">dont Postes des Ets actifs commerce 10 Ã  19 salariÃ©s fin 2018</t>
  </si>
  <si>
    <t xml:space="preserve">dont Nombre de postes des Ã©tablissements actifs du commerce et rÃ©paration auto de 10 Ã  19 salariÃ©s fin 2018</t>
  </si>
  <si>
    <t xml:space="preserve">ETPOQ1018</t>
  </si>
  <si>
    <t xml:space="preserve">Postes des Ets actifs services non marchands 10 Ã  19 sal fin 2018</t>
  </si>
  <si>
    <t xml:space="preserve">Nombre de postes des Ã©tablissements actifs des services non marchands (administration publique, enseignement, santÃ© et action sociale) de 10 Ã  19 salariÃ©s fin 2018</t>
  </si>
  <si>
    <t xml:space="preserve">ETPTEF2018</t>
  </si>
  <si>
    <t xml:space="preserve">Postes des Ets actifs de 20 Ã  49 salariÃ©s fin 2018</t>
  </si>
  <si>
    <t xml:space="preserve">Nombre de postes des Ã©tablissements actifs de 20 Ã  49 salariÃ©s fin 2018</t>
  </si>
  <si>
    <t xml:space="preserve">ETPAZ2018</t>
  </si>
  <si>
    <t xml:space="preserve">Postes des Ets actifs agriculture 20 Ã  49 salariÃ©s fin 2018</t>
  </si>
  <si>
    <t xml:space="preserve">Nombre de postes des Ã©tablissements actifs de l'agriculture, sylviculture et pÃªche de 20 Ã  49 salariÃ©s fin 2018</t>
  </si>
  <si>
    <t xml:space="preserve">ETPBE2018</t>
  </si>
  <si>
    <t xml:space="preserve">Postes des Ets actifs industrie 20 Ã  49 sal fin 2018</t>
  </si>
  <si>
    <t xml:space="preserve">Nombre de postes des Ã©tablissements actifs de l'industrie de 20 Ã  49 salariÃ©s fin 2018</t>
  </si>
  <si>
    <t xml:space="preserve">ETPFZ2018</t>
  </si>
  <si>
    <t xml:space="preserve">Postes des Ets actifs construction 20 Ã  49 sal fin 2018</t>
  </si>
  <si>
    <t xml:space="preserve">Nombre de postes des Ã©tablissements actifs de la construction de 20 Ã  49 salariÃ©s fin 2018</t>
  </si>
  <si>
    <t xml:space="preserve">ETPGU2018</t>
  </si>
  <si>
    <t xml:space="preserve">Postes des Ets actifs commerce et services marchands 20 Ã  49 salariÃ©s fin 2018</t>
  </si>
  <si>
    <t xml:space="preserve">Nombre de postes des Ã©tablissements actifs du commerce, transports et services marchands de 20 Ã  49 salariÃ©s fin 2018</t>
  </si>
  <si>
    <t xml:space="preserve">ETPGZ2018</t>
  </si>
  <si>
    <t xml:space="preserve">dont Postes des Ets actifs commerce 20 Ã  49 salariÃ©s fin 2018</t>
  </si>
  <si>
    <t xml:space="preserve">dont Nombre de postes des Ã©tablissements actifs du commerce et rÃ©paration auto de 20 Ã  49 salariÃ©s fin 2018</t>
  </si>
  <si>
    <t xml:space="preserve">ETPOQ2018</t>
  </si>
  <si>
    <t xml:space="preserve">Postes des Ets actifs services non marchands 20 Ã  49 sal fin 2018</t>
  </si>
  <si>
    <t xml:space="preserve">Nombre de postes des Ã©tablissements actifs des services non marchands (administration publique, enseignement, santÃ© et action sociale) de 20 Ã  49 salariÃ©s fin 2018</t>
  </si>
  <si>
    <t xml:space="preserve">ETPTEF5018</t>
  </si>
  <si>
    <t xml:space="preserve">Postes des Ets actifs de 50 Ã  99 salariÃ©s fin 2018</t>
  </si>
  <si>
    <t xml:space="preserve">Nombre de postes des Ã©tablissements actifs de 50 Ã  99 salariÃ©s fin 2018</t>
  </si>
  <si>
    <t xml:space="preserve">ETPAZ5018</t>
  </si>
  <si>
    <t xml:space="preserve">Postes des Ets actifs agriculture 50 Ã  99 salariÃ©s fin 2018</t>
  </si>
  <si>
    <t xml:space="preserve">Nombre de postes des Ã©tablissements actifs de l'agriculture, sylviculture et pÃªche de 50 Ã  99 salariÃ©s fin 2018</t>
  </si>
  <si>
    <t xml:space="preserve">ETPBE5018</t>
  </si>
  <si>
    <t xml:space="preserve">Postes des Ets actifs industrie 50 Ã  99 sal fin 2018</t>
  </si>
  <si>
    <t xml:space="preserve">Nombre de postes des Ã©tablissements actifs de l'industrie de 50 Ã  99 salariÃ©s fin 2018</t>
  </si>
  <si>
    <t xml:space="preserve">ETPFZ5018</t>
  </si>
  <si>
    <t xml:space="preserve">Postes des Ets actifs construction 50 Ã  99 sal fin 2018</t>
  </si>
  <si>
    <t xml:space="preserve">Nombre de postes des Ã©tablissements actifs de la construction de 50 Ã  99 salariÃ©s fin 2018</t>
  </si>
  <si>
    <t xml:space="preserve">ETPGU5018</t>
  </si>
  <si>
    <t xml:space="preserve">Postes des Ets actifs commerce et services marchands 50 Ã  99 sal fin 2018</t>
  </si>
  <si>
    <t xml:space="preserve">Nombre de postes des Ã©tablissements actifs du commerce, transports et services marchands de 50 Ã  99 salariÃ©s fin 2018</t>
  </si>
  <si>
    <t xml:space="preserve">ETPGZ5018</t>
  </si>
  <si>
    <t xml:space="preserve">dont Postes des Ets actifs commerce 50 Ã  99 sal fin 2018</t>
  </si>
  <si>
    <t xml:space="preserve">dont Nombre de postes des Ã©tablissements actifs du commerce et rÃ©paration auto de 50 Ã  99 salariÃ©s fin 2018</t>
  </si>
  <si>
    <t xml:space="preserve">ETPOQ5018</t>
  </si>
  <si>
    <t xml:space="preserve">Postes des Ets actifs services non marchands 50 Ã  99 sal fin 2018</t>
  </si>
  <si>
    <t xml:space="preserve">Nombre de postes des Ã©tablissements actifs des services non marchands (administration publique, enseignement, santÃ© et action sociale) de 50 Ã  99 salariÃ©s fin 2018</t>
  </si>
  <si>
    <t xml:space="preserve">ETPTEFCP18</t>
  </si>
  <si>
    <t xml:space="preserve">Postes des Ets actifs de 100 salariÃ©s ou plus fin 2018</t>
  </si>
  <si>
    <t xml:space="preserve">Nombre de postes des Ã©tablissements actifs de 100 salariÃ©s ou plus fin 2018</t>
  </si>
  <si>
    <t xml:space="preserve">ETPAZCP18</t>
  </si>
  <si>
    <t xml:space="preserve">Postes des Ets actifs agriculture 100 sal ou + fin 2018</t>
  </si>
  <si>
    <t xml:space="preserve">Nombre de postes des Ã©tablissements actifs de l'agriculture, sylviculture et pÃªche de 100 salariÃ©s ou plus fin 2018</t>
  </si>
  <si>
    <t xml:space="preserve">ETPBECP18</t>
  </si>
  <si>
    <t xml:space="preserve">Postes des Ets actifs industrie 100 sal ou + fin 2018</t>
  </si>
  <si>
    <t xml:space="preserve">Nombre de postes des Ã©tablissements actifs de l'industrie de 100 salariÃ©s ou plus fin 2018</t>
  </si>
  <si>
    <t xml:space="preserve">ETPFZCP18</t>
  </si>
  <si>
    <t xml:space="preserve">Postes des Ets actifs construction 100 sal ou + fin 2018</t>
  </si>
  <si>
    <t xml:space="preserve">Nombre de postes des Ã©tablissements actifs de la construction de 100 salariÃ©s ou plus fin 2018</t>
  </si>
  <si>
    <t xml:space="preserve">ETPGUCP18</t>
  </si>
  <si>
    <t xml:space="preserve">Postes des Ets actifs commerce et services marchands 100 sal ou + fin 2018</t>
  </si>
  <si>
    <t xml:space="preserve">Nombre de postes des Ã©tablissements actifs du commerce, transports et services marchands de 100 salariÃ©s ou plus fin 2018</t>
  </si>
  <si>
    <t xml:space="preserve">ETPGZCP18</t>
  </si>
  <si>
    <t xml:space="preserve">dont Postes des Ets actifs commerce 100 sal ou + fin 2018</t>
  </si>
  <si>
    <t xml:space="preserve">dont Nombre de postes des Ã©tablissements actifs du commerce et rÃ©paration auto de 100 salariÃ©s ou plus fin 2018</t>
  </si>
  <si>
    <t xml:space="preserve">ETPOQCP18</t>
  </si>
  <si>
    <t xml:space="preserve">Postes des Ets actifs services non marchands 100 sal ou + fin 2018</t>
  </si>
  <si>
    <t xml:space="preserve">Nombre de postes des Ã©tablissements actifs des services non marchands (administration publique, enseignement, santÃ© et action sociale) de 100 salariÃ©s ou plus fin 2018</t>
  </si>
  <si>
    <t xml:space="preserve">ETPRES18</t>
  </si>
  <si>
    <t xml:space="preserve">Ets actifs sphÃ¨re prÃ©sentielle fin 2018</t>
  </si>
  <si>
    <t xml:space="preserve">Etablissements actifs de la sphÃ¨re prÃ©sentielle fin 2018</t>
  </si>
  <si>
    <t xml:space="preserve">ETNPRES18</t>
  </si>
  <si>
    <t xml:space="preserve">Ets actifs sphÃ¨re productive fin 2018</t>
  </si>
  <si>
    <t xml:space="preserve">Etablissements actifs de la sphÃ¨re productive fin 2018</t>
  </si>
  <si>
    <t xml:space="preserve">ETPRESPUB18</t>
  </si>
  <si>
    <t xml:space="preserve">Ets actifs sphÃ¨re prÃ©sentielle public fin 2018</t>
  </si>
  <si>
    <t xml:space="preserve">Etablissements actifs de la sphÃ¨re prÃ©sentielle du champ du domaine public fin 2018</t>
  </si>
  <si>
    <t xml:space="preserve">ETNPRESPUB18</t>
  </si>
  <si>
    <t xml:space="preserve">Ets actifs sphÃ¨re productive public fin 2018</t>
  </si>
  <si>
    <t xml:space="preserve">Etablissements actifs de la sphÃ¨re productive du champ du domaine public fin 2018</t>
  </si>
  <si>
    <t xml:space="preserve">ETPPRES18</t>
  </si>
  <si>
    <t xml:space="preserve">Postes Ets actifs sphÃ¨re prÃ©sentielle fin 2018</t>
  </si>
  <si>
    <t xml:space="preserve">Nombre de postes des Ã©tablissements actifs de la sphÃ¨re prÃ©sentielle fin 2018</t>
  </si>
  <si>
    <t xml:space="preserve">ETPNPRES18</t>
  </si>
  <si>
    <t xml:space="preserve">Postes Ets actifs sphÃ¨re productive fin 2018</t>
  </si>
  <si>
    <t xml:space="preserve">Nombre de postes des Ã©tablissements actifs de la sphÃ¨re productive fin 2018</t>
  </si>
  <si>
    <t xml:space="preserve">ETPPRESPUB18</t>
  </si>
  <si>
    <t xml:space="preserve">Postes Ets actifs sphÃ¨re prÃ©sentielle public fin 2018</t>
  </si>
  <si>
    <t xml:space="preserve">Nombre de postes des Ã©tablissements actifs de la sphÃ¨re prÃ©sentielle du champ du domaine public fin 2018</t>
  </si>
  <si>
    <t xml:space="preserve">ETPNPRESPUB18</t>
  </si>
  <si>
    <t xml:space="preserve">Postes Ets actifs sphÃ¨re productive public fin 2018</t>
  </si>
  <si>
    <t xml:space="preserve">Nombre de postes des Ã©tablissements actifs de la sphÃ¨re productive du champ du domaine public fin 2018</t>
  </si>
  <si>
    <t xml:space="preserve">ETASSMAT18</t>
  </si>
  <si>
    <t xml:space="preserve">Particuliers employeurs assistants mat fin 2018</t>
  </si>
  <si>
    <t xml:space="preserve">Nombre de particuliers employeurs d'assistants maternels fin 2018</t>
  </si>
  <si>
    <t xml:space="preserve">ETAUTRES18</t>
  </si>
  <si>
    <t xml:space="preserve">Particuliers employeurs autres fin 2018</t>
  </si>
  <si>
    <t xml:space="preserve">Nombre de particuliers employeurs autres activitÃ©s fin 2018</t>
  </si>
  <si>
    <t xml:space="preserve">ENNTOT20</t>
  </si>
  <si>
    <t xml:space="preserve">UnitÃ©s lÃ©gales au 31 dÃ©cembre 2019</t>
  </si>
  <si>
    <t xml:space="preserve">ENNBE20</t>
  </si>
  <si>
    <t xml:space="preserve">UnitÃ©s lÃ©gales de l'industrie au 31 dÃ©cembre 2019</t>
  </si>
  <si>
    <t xml:space="preserve">ENNFZ20</t>
  </si>
  <si>
    <t xml:space="preserve">UnitÃ©s lÃ©gales de la construction au 31 dÃ©cembre 2019</t>
  </si>
  <si>
    <t xml:space="preserve">ENNGI20</t>
  </si>
  <si>
    <t xml:space="preserve">UnitÃ©s lÃ©gales de commerce, transp, restau, hÃ©berg. au 31 dÃ©cembre 2019</t>
  </si>
  <si>
    <t xml:space="preserve">UnitÃ©s lÃ©gales de commerce, transports, hÃ©bergement et restauration au 31 dÃ©cembre 2019</t>
  </si>
  <si>
    <t xml:space="preserve">ENNJZ20</t>
  </si>
  <si>
    <t xml:space="preserve">UnitÃ©s lÃ©gales dâ€™information et communication au 31 dÃ©cembre 2019</t>
  </si>
  <si>
    <t xml:space="preserve">UnitÃ©s lÃ©gales de lâ€™information et de la communication au 31 dÃ©cembre 2019</t>
  </si>
  <si>
    <t xml:space="preserve">ENNKZ20</t>
  </si>
  <si>
    <t xml:space="preserve">UnitÃ©s lÃ©gales dâ€™activitÃ©s financiÃ¨res et d'assurance au 31 dÃ©cembre 2019</t>
  </si>
  <si>
    <t xml:space="preserve">ENNLZ20</t>
  </si>
  <si>
    <t xml:space="preserve">UnitÃ©s lÃ©gales dâ€™activitÃ©s immobiliÃ¨res au 31 dÃ©cembre 2019</t>
  </si>
  <si>
    <t xml:space="preserve">ENNMN20</t>
  </si>
  <si>
    <t xml:space="preserve">UnitÃ©s lÃ©gales dâ€™activitÃ©s spÃ©cialisÃ©es, scient et techn, et activitÃ©s de serv adm et de soutien au 31 dÃ©cembre 2019</t>
  </si>
  <si>
    <t xml:space="preserve">UnitÃ©s lÃ©gales dâ€™activitÃ©s spÃ©cialisÃ©es, scientifiques et techniques, et activitÃ©s de services administratifs et de soutien au 31 dÃ©cembre 2019</t>
  </si>
  <si>
    <t xml:space="preserve">ENNOQ20</t>
  </si>
  <si>
    <t xml:space="preserve">UnitÃ©s lÃ©gales du secteur adm publ, enseign, santÃ© et action sociale au 31 dÃ©cembre 2019</t>
  </si>
  <si>
    <t xml:space="preserve">UnitÃ©s lÃ©gales du secteur administration publique, enseignement, santÃ© humaine et action sociale au 31 dÃ©cembre 2019</t>
  </si>
  <si>
    <t xml:space="preserve">ENNRU20</t>
  </si>
  <si>
    <t xml:space="preserve">UnitÃ©s lÃ©gales des autres activitÃ©s de services au 31 dÃ©cembre 2019</t>
  </si>
  <si>
    <t xml:space="preserve">ENCTOT20</t>
  </si>
  <si>
    <t xml:space="preserve">CrÃ©ations d'entr. en 2020</t>
  </si>
  <si>
    <t xml:space="preserve">CrÃ©ations d'entreprises en 2020</t>
  </si>
  <si>
    <t xml:space="preserve">ENCBE20</t>
  </si>
  <si>
    <t xml:space="preserve">CrÃ©ations d'entr. de l'industrie en 2020</t>
  </si>
  <si>
    <t xml:space="preserve">CrÃ©ations d'entreprises de l'industrie en 2020</t>
  </si>
  <si>
    <t xml:space="preserve">ENCFZ20</t>
  </si>
  <si>
    <t xml:space="preserve">CrÃ©ations d'entr. de la construction en 2020</t>
  </si>
  <si>
    <t xml:space="preserve">CrÃ©ations d'entreprises de la construction en 2020</t>
  </si>
  <si>
    <t xml:space="preserve">ENCGI20</t>
  </si>
  <si>
    <t xml:space="preserve">CrÃ©ations d'entr. de comm, transp, restau hÃ©berg. en 2020</t>
  </si>
  <si>
    <t xml:space="preserve">CrÃ©ations d'entreprises de commerce, transports, hÃ©bergement et restauration en 2020</t>
  </si>
  <si>
    <t xml:space="preserve">ENCJZ20</t>
  </si>
  <si>
    <t xml:space="preserve">CrÃ©ations d'entr. dâ€™information et communication en 2020</t>
  </si>
  <si>
    <t xml:space="preserve">CrÃ©ations d'entreprises de lâ€™information et de la communication en 2020</t>
  </si>
  <si>
    <t xml:space="preserve">ENCKZ20</t>
  </si>
  <si>
    <t xml:space="preserve">CrÃ©ations d'entr. dâ€™activitÃ©s financiÃ¨res et d'assurance en 2020</t>
  </si>
  <si>
    <t xml:space="preserve">CrÃ©ations d'entreprises dâ€™activitÃ©s financiÃ¨res et d'assurance en 2020</t>
  </si>
  <si>
    <t xml:space="preserve">ENCLZ20</t>
  </si>
  <si>
    <t xml:space="preserve">CrÃ©ations d'entr. dâ€™activitÃ©s immobiliÃ¨res en 2020</t>
  </si>
  <si>
    <t xml:space="preserve">CrÃ©ations d'entreprises dâ€™activitÃ©s immobiliÃ¨res en 2020</t>
  </si>
  <si>
    <t xml:space="preserve">ENCMN20</t>
  </si>
  <si>
    <t xml:space="preserve">CrÃ©ations d'entr. dâ€™activitÃ©s spÃ©cialisÃ©es, scient et techn, et activitÃ©s de serv adm et de soutien en 2020</t>
  </si>
  <si>
    <t xml:space="preserve">CrÃ©ations d'entreprises dâ€™activitÃ©s spÃ©cialisÃ©es, scientifiques et techniques, et activitÃ©s de services administratifs et de soutien en 2020</t>
  </si>
  <si>
    <t xml:space="preserve">ENCOQ20</t>
  </si>
  <si>
    <t xml:space="preserve">CrÃ©ations d'entr. du secteur adm publ, enseign, santÃ© et action sociale en 2020</t>
  </si>
  <si>
    <t xml:space="preserve">CrÃ©ations d'entreprises du secteur administration publique, enseignement, santÃ© humaine et action sociale en 2020</t>
  </si>
  <si>
    <t xml:space="preserve">ENCRU20</t>
  </si>
  <si>
    <t xml:space="preserve">CrÃ©ations d'entr. des autres activitÃ©s de services en 2020</t>
  </si>
  <si>
    <t xml:space="preserve">CrÃ©ations d'entreprises des autres activitÃ©s de services en 2020</t>
  </si>
  <si>
    <t xml:space="preserve">ENCTOT19</t>
  </si>
  <si>
    <t xml:space="preserve">CrÃ©ations d'entr. en 2019</t>
  </si>
  <si>
    <t xml:space="preserve">CrÃ©ations d'entreprises en 2019</t>
  </si>
  <si>
    <t xml:space="preserve">ENCTOT18</t>
  </si>
  <si>
    <t xml:space="preserve">CrÃ©ations d'entr. en 2018</t>
  </si>
  <si>
    <t xml:space="preserve">CrÃ©ations d'entreprises en 2018</t>
  </si>
  <si>
    <t xml:space="preserve">ENCTOT17</t>
  </si>
  <si>
    <t xml:space="preserve">CrÃ©ations d'entr. en 2017</t>
  </si>
  <si>
    <t xml:space="preserve">CrÃ©ations d'entreprises en 2017</t>
  </si>
  <si>
    <t xml:space="preserve">ENCTOT16</t>
  </si>
  <si>
    <t xml:space="preserve">CrÃ©ations d'entr. en 2016</t>
  </si>
  <si>
    <t xml:space="preserve">CrÃ©ations d'entreprises en 2016</t>
  </si>
  <si>
    <t xml:space="preserve">ENCTOT15</t>
  </si>
  <si>
    <t xml:space="preserve">CrÃ©ations d'entr. en 2015</t>
  </si>
  <si>
    <t xml:space="preserve">CrÃ©ations d'entreprises en 2015</t>
  </si>
  <si>
    <t xml:space="preserve">ENCTOT14</t>
  </si>
  <si>
    <t xml:space="preserve">CrÃ©ations d'entr. en 2014</t>
  </si>
  <si>
    <t xml:space="preserve">CrÃ©ations d'entreprises en 2014</t>
  </si>
  <si>
    <t xml:space="preserve">ENCTOT13</t>
  </si>
  <si>
    <t xml:space="preserve">CrÃ©ations d'entr. en 2013</t>
  </si>
  <si>
    <t xml:space="preserve">CrÃ©ations d'entreprises en 2013</t>
  </si>
  <si>
    <t xml:space="preserve">ENCTOT12</t>
  </si>
  <si>
    <t xml:space="preserve">CrÃ©ations d'entr. en 2012</t>
  </si>
  <si>
    <t xml:space="preserve">CrÃ©ations d'entreprises en 2012</t>
  </si>
  <si>
    <t xml:space="preserve">ENCTOT11</t>
  </si>
  <si>
    <t xml:space="preserve">CrÃ©ations d'entr. en 2011</t>
  </si>
  <si>
    <t xml:space="preserve">CrÃ©ations d'entreprises en 2011</t>
  </si>
  <si>
    <t xml:space="preserve">ENCITOT20</t>
  </si>
  <si>
    <t xml:space="preserve">CrÃ©ations d'entr. ind. en 2020</t>
  </si>
  <si>
    <t xml:space="preserve">CrÃ©ations d'entreprises individuelles en 2020</t>
  </si>
  <si>
    <t xml:space="preserve">ENCIBE20</t>
  </si>
  <si>
    <t xml:space="preserve">CrÃ©at. d'entr. ind. de l'industrie en 2020</t>
  </si>
  <si>
    <t xml:space="preserve">CrÃ©ations d'entreprises individuelles de l'industrie en 2020</t>
  </si>
  <si>
    <t xml:space="preserve">ENCIFZ20</t>
  </si>
  <si>
    <t xml:space="preserve">CrÃ©at. d'entr. ind. de la construction en 2020</t>
  </si>
  <si>
    <t xml:space="preserve">CrÃ©ations d'entreprises individuelles de la construction en 2020</t>
  </si>
  <si>
    <t xml:space="preserve">ENCIGI20</t>
  </si>
  <si>
    <t xml:space="preserve">CrÃ©at. d'entr. ind. de comm, transp, restau hÃ©berg. en 2020</t>
  </si>
  <si>
    <t xml:space="preserve">CrÃ©ations d'entreprises individuelles de commerce, transports, hÃ©bergement et restauration en 2020</t>
  </si>
  <si>
    <t xml:space="preserve">ENCIJZ20</t>
  </si>
  <si>
    <t xml:space="preserve">CrÃ©at. d'entr. ind. dâ€™information et communication en 2020</t>
  </si>
  <si>
    <t xml:space="preserve">CrÃ©ations d'entreprises individuelles de lâ€™information et de la communication en 2020</t>
  </si>
  <si>
    <t xml:space="preserve">ENCIKZ20</t>
  </si>
  <si>
    <t xml:space="preserve">CrÃ©at. d'entr. ind. dâ€™activitÃ©s financiÃ¨res et d'assurance en 2020</t>
  </si>
  <si>
    <t xml:space="preserve">CrÃ©ations d'entreprises individuelles dâ€™activitÃ©s financiÃ¨res et d'assurance en 2020</t>
  </si>
  <si>
    <t xml:space="preserve">ENCILZ20</t>
  </si>
  <si>
    <t xml:space="preserve">CrÃ©at. d'entr. ind. dâ€™activitÃ©s immobiliÃ¨res en 2020</t>
  </si>
  <si>
    <t xml:space="preserve">CrÃ©ations d'entreprises individuelles dâ€™activitÃ©s immobiliÃ¨res en 2020</t>
  </si>
  <si>
    <t xml:space="preserve">ENCIMN20</t>
  </si>
  <si>
    <t xml:space="preserve">CrÃ©at. d'entr. ind. dâ€™activitÃ©s spÃ©cialisÃ©es, scient et techn, et activitÃ©s de serv adm et de soutien en 2020</t>
  </si>
  <si>
    <t xml:space="preserve">CrÃ©ations d'entreprises individuelles dâ€™activitÃ©s spÃ©cialisÃ©es, scientifiques et techniques, et activitÃ©s de services administratifs et de soutien en 2020</t>
  </si>
  <si>
    <t xml:space="preserve">ENCIOQ20</t>
  </si>
  <si>
    <t xml:space="preserve">CrÃ©at. d'entr. ind. du secteur adm publ, enseign, santÃ© et action sociale en 2020</t>
  </si>
  <si>
    <t xml:space="preserve">CrÃ©ations d'entreprises individuelles du secteur administration publique, enseignement, santÃ© humaine et action sociale en 2020</t>
  </si>
  <si>
    <t xml:space="preserve">ENCIRU20</t>
  </si>
  <si>
    <t xml:space="preserve">CrÃ©at. d'entr. ind. des autres activitÃ©s de services en 2020</t>
  </si>
  <si>
    <t xml:space="preserve">CrÃ©ations d'entreprises individuelles des autres activitÃ©s de services en 2020</t>
  </si>
  <si>
    <t xml:space="preserve">ENCITOT19</t>
  </si>
  <si>
    <t xml:space="preserve">CrÃ©ations d'entr. ind. en 2019</t>
  </si>
  <si>
    <t xml:space="preserve">CrÃ©ations d'entreprises individuelles en 2019</t>
  </si>
  <si>
    <t xml:space="preserve">ENCITOT18</t>
  </si>
  <si>
    <t xml:space="preserve">CrÃ©ations d'entr. ind. en 2018</t>
  </si>
  <si>
    <t xml:space="preserve">CrÃ©ations d'entreprises individuelles en 2018</t>
  </si>
  <si>
    <t xml:space="preserve">ENCITOT17</t>
  </si>
  <si>
    <t xml:space="preserve">CrÃ©ations d'entr. ind. en 2017</t>
  </si>
  <si>
    <t xml:space="preserve">CrÃ©ations d'entreprises individuelles en 2017</t>
  </si>
  <si>
    <t xml:space="preserve">ENCITOT16</t>
  </si>
  <si>
    <t xml:space="preserve">CrÃ©ations d'entr. ind. en 2016</t>
  </si>
  <si>
    <t xml:space="preserve">CrÃ©ations d'entreprises individuelles en 2016</t>
  </si>
  <si>
    <t xml:space="preserve">ENCITOT15</t>
  </si>
  <si>
    <t xml:space="preserve">CrÃ©ations d'entr. ind. en 2015</t>
  </si>
  <si>
    <t xml:space="preserve">CrÃ©ations d'entreprises individuelles en 2015</t>
  </si>
  <si>
    <t xml:space="preserve">ENCITOT14</t>
  </si>
  <si>
    <t xml:space="preserve">CrÃ©ations d'entr. ind. en 2014</t>
  </si>
  <si>
    <t xml:space="preserve">CrÃ©ations d'entreprises individuelles en 2014</t>
  </si>
  <si>
    <t xml:space="preserve">ENCITOT13</t>
  </si>
  <si>
    <t xml:space="preserve">CrÃ©ations d'entr. ind. en 2013</t>
  </si>
  <si>
    <t xml:space="preserve">CrÃ©ations d'entreprises individuelles en 2013</t>
  </si>
  <si>
    <t xml:space="preserve">ENCITOT12</t>
  </si>
  <si>
    <t xml:space="preserve">CrÃ©ations d'entr. ind. en 2012</t>
  </si>
  <si>
    <t xml:space="preserve">CrÃ©ations d'entreprises individuelles en 2012</t>
  </si>
  <si>
    <t xml:space="preserve">ENCITOT11</t>
  </si>
  <si>
    <t xml:space="preserve">CrÃ©ations d'entr. ind. en 2011</t>
  </si>
  <si>
    <t xml:space="preserve">CrÃ©ations d'entreprises individuelles en 2011</t>
  </si>
  <si>
    <t xml:space="preserve">ETNTOT20</t>
  </si>
  <si>
    <t xml:space="preserve">Ã‰tablissements au 31 dÃ©cembre 2019</t>
  </si>
  <si>
    <t xml:space="preserve">ETNBE20</t>
  </si>
  <si>
    <t xml:space="preserve">Ets de l'industrie au 31 dÃ©cembre 2019</t>
  </si>
  <si>
    <t xml:space="preserve">Ã‰tablissements de l'industrie au 31 dÃ©cembre 2019</t>
  </si>
  <si>
    <t xml:space="preserve">ETNFZ20</t>
  </si>
  <si>
    <t xml:space="preserve">Ets de la construction au 31 dÃ©cembre 2019</t>
  </si>
  <si>
    <t xml:space="preserve">Ã‰tablissements de la construction au 31 dÃ©cembre 2019</t>
  </si>
  <si>
    <t xml:space="preserve">ETNGI20</t>
  </si>
  <si>
    <t xml:space="preserve">Ets de comm, transp, restau hÃ©berg. au 31 dÃ©cembre 2019</t>
  </si>
  <si>
    <t xml:space="preserve">Ã‰tablissements de commerce, transports, hÃ©bergement et restauration au 31 dÃ©cembre 2019</t>
  </si>
  <si>
    <t xml:space="preserve">ETNJZ20</t>
  </si>
  <si>
    <t xml:space="preserve">Ets dâ€™information et communication au 31 dÃ©cembre 2019</t>
  </si>
  <si>
    <t xml:space="preserve">Ã‰tablissements de lâ€™information et de la communication au 31 dÃ©cembre 2019</t>
  </si>
  <si>
    <t xml:space="preserve">ETNKZ20</t>
  </si>
  <si>
    <t xml:space="preserve">Ets dâ€™activitÃ©s financiÃ¨res et d'assurance au 31 dÃ©cembre 2019</t>
  </si>
  <si>
    <t xml:space="preserve">Ã‰tablissements dâ€™activitÃ©s financiÃ¨res et d'assurance au 31 dÃ©cembre 2019</t>
  </si>
  <si>
    <t xml:space="preserve">ETNLZ20</t>
  </si>
  <si>
    <t xml:space="preserve">Ets dâ€™activitÃ©s immobiliÃ¨res au 31 dÃ©cembre 2019</t>
  </si>
  <si>
    <t xml:space="preserve">Ã‰tablissements dâ€™activitÃ©s immobiliÃ¨res au 31 dÃ©cembre 2019</t>
  </si>
  <si>
    <t xml:space="preserve">ETNMN20</t>
  </si>
  <si>
    <t xml:space="preserve">Ets dâ€™activitÃ©s spÃ©cialisÃ©es, scient et techn, et activitÃ©s de serv adm et de soutien au 31 dÃ©cembre 2019</t>
  </si>
  <si>
    <t xml:space="preserve">Ã‰tablissements dâ€™activitÃ©s spÃ©cialisÃ©es, scientifiques et techniques, et activitÃ©s de services administratifs et de soutien au 31 dÃ©cembre 2019</t>
  </si>
  <si>
    <t xml:space="preserve">ETNOQ20</t>
  </si>
  <si>
    <t xml:space="preserve">Ets du secteur adm publ, enseign, santÃ© et action sociale au 31 dÃ©cembre 2019</t>
  </si>
  <si>
    <t xml:space="preserve">Ã‰tablissements du secteur administration publique, enseignement, santÃ© humaine et action sociale au 31 dÃ©cembre 2019</t>
  </si>
  <si>
    <t xml:space="preserve">ETNRU20</t>
  </si>
  <si>
    <t xml:space="preserve">Ets des autres activitÃ©s de services au 31 dÃ©cembre 2019</t>
  </si>
  <si>
    <t xml:space="preserve">Ã‰tablissements des autres activitÃ©s de services au 31 dÃ©cembre 2019</t>
  </si>
  <si>
    <t xml:space="preserve">ETCTOT20</t>
  </si>
  <si>
    <t xml:space="preserve">CrÃ©ations d'ets en 2020</t>
  </si>
  <si>
    <t xml:space="preserve">CrÃ©ations d'Ã©tablissements en 2020</t>
  </si>
  <si>
    <t xml:space="preserve">ETCBE20</t>
  </si>
  <si>
    <t xml:space="preserve">CrÃ©ations d'ets de l'industrie en 2020</t>
  </si>
  <si>
    <t xml:space="preserve">CrÃ©ations d'Ã©tablissements de l'industrie en 2020</t>
  </si>
  <si>
    <t xml:space="preserve">ETCFZ20</t>
  </si>
  <si>
    <t xml:space="preserve">CrÃ©ations d'ets de la construction en 2020</t>
  </si>
  <si>
    <t xml:space="preserve">CrÃ©ations d'Ã©tablissements de la construction en 2020</t>
  </si>
  <si>
    <t xml:space="preserve">ETCGI20</t>
  </si>
  <si>
    <t xml:space="preserve">CrÃ©ations d'ets de comm, transp, restau hÃ©berg. en 2020</t>
  </si>
  <si>
    <t xml:space="preserve">CrÃ©ations d'Ã©tablissements de commerce, transports, hÃ©bergement et restauration en 2020</t>
  </si>
  <si>
    <t xml:space="preserve">ETCJZ20</t>
  </si>
  <si>
    <t xml:space="preserve">CrÃ©ations d'ets dâ€™information et communication en 2020</t>
  </si>
  <si>
    <t xml:space="preserve">CrÃ©ations d'Ã©tablissements de lâ€™information et de la communication en 2020</t>
  </si>
  <si>
    <t xml:space="preserve">ETCKZ20</t>
  </si>
  <si>
    <t xml:space="preserve">CrÃ©ations d'ets dâ€™activitÃ©s financiÃ¨res et d'assurance en 2020</t>
  </si>
  <si>
    <t xml:space="preserve">CrÃ©ations d'Ã©tablissements dâ€™activitÃ©s financiÃ¨res et d'assurance en 2020</t>
  </si>
  <si>
    <t xml:space="preserve">ETCLZ20</t>
  </si>
  <si>
    <t xml:space="preserve">CrÃ©ations d'ets dâ€™activitÃ©s immobiliÃ¨res en 2020</t>
  </si>
  <si>
    <t xml:space="preserve">CrÃ©ations d'Ã©tablissements dâ€™activitÃ©s immobiliÃ¨res en 2020</t>
  </si>
  <si>
    <t xml:space="preserve">ETCMN20</t>
  </si>
  <si>
    <t xml:space="preserve">CrÃ©ations d'ets dâ€™activitÃ©s spÃ©cialisÃ©es, scient et techn, et activitÃ©s de serv adm et de soutien en 2020</t>
  </si>
  <si>
    <t xml:space="preserve">CrÃ©ations d'Ã©tablissements dâ€™activitÃ©s spÃ©cialisÃ©es, scientifiques et techniques, et activitÃ©s de services administratifs et de soutien en 2020</t>
  </si>
  <si>
    <t xml:space="preserve">ETCOQ20</t>
  </si>
  <si>
    <t xml:space="preserve">CrÃ©ations d'ets du secteur adm publ, enseign, santÃ© et action sociale en 2020</t>
  </si>
  <si>
    <t xml:space="preserve">CrÃ©ations d'Ã©tablissements du secteur administration publique, enseignement, santÃ© humaine et action sociale en 2020</t>
  </si>
  <si>
    <t xml:space="preserve">ETCRU20</t>
  </si>
  <si>
    <t xml:space="preserve">CrÃ©ations d'ets des autres activitÃ©s de services en 2020</t>
  </si>
  <si>
    <t xml:space="preserve">CrÃ©ations d'Ã©tablissements des autres activitÃ©s de services en 2020</t>
  </si>
  <si>
    <t xml:space="preserve">ETCTOT19</t>
  </si>
  <si>
    <t xml:space="preserve">CrÃ©ations d'ets en 2019</t>
  </si>
  <si>
    <t xml:space="preserve">CrÃ©ations d'Ã©tablissements en 2019</t>
  </si>
  <si>
    <t xml:space="preserve">ETCBE19</t>
  </si>
  <si>
    <t xml:space="preserve">CrÃ©ations d'ets de l'industrie en 2019</t>
  </si>
  <si>
    <t xml:space="preserve">CrÃ©ations d'Ã©tablissements de l'industrie en 2019</t>
  </si>
  <si>
    <t xml:space="preserve">ETCFZ19</t>
  </si>
  <si>
    <t xml:space="preserve">CrÃ©ations d'ets de la construction en 2019</t>
  </si>
  <si>
    <t xml:space="preserve">CrÃ©ations d'Ã©tablissements de la construction en 2019</t>
  </si>
  <si>
    <t xml:space="preserve">ETCGI19</t>
  </si>
  <si>
    <t xml:space="preserve">CrÃ©ations d'ets de comm, transp, restau hÃ©berg. en 2019</t>
  </si>
  <si>
    <t xml:space="preserve">CrÃ©ations d'Ã©tablissements de commerce, transports, hÃ©bergement et restauration en 2019</t>
  </si>
  <si>
    <t xml:space="preserve">ETCJZ19</t>
  </si>
  <si>
    <t xml:space="preserve">CrÃ©ations d'ets dâ€™information et communication en 2019</t>
  </si>
  <si>
    <t xml:space="preserve">CrÃ©ations d'Ã©tablissements de lâ€™information et de la communication en 2019</t>
  </si>
  <si>
    <t xml:space="preserve">ETCKZ19</t>
  </si>
  <si>
    <t xml:space="preserve">CrÃ©ations d'ets dâ€™activitÃ©s financiÃ¨res et d'assurance en 2019</t>
  </si>
  <si>
    <t xml:space="preserve">CrÃ©ations d'Ã©tablissements dâ€™activitÃ©s financiÃ¨res et d'assurance en 2019</t>
  </si>
  <si>
    <t xml:space="preserve">ETCLZ19</t>
  </si>
  <si>
    <t xml:space="preserve">CrÃ©ations d'ets dâ€™activitÃ©s immobiliÃ¨res en 2019</t>
  </si>
  <si>
    <t xml:space="preserve">CrÃ©ations d'Ã©tablissements dâ€™activitÃ©s immobiliÃ¨res en 2019</t>
  </si>
  <si>
    <t xml:space="preserve">ETCMN19</t>
  </si>
  <si>
    <t xml:space="preserve">CrÃ©ations d'ets dâ€™activitÃ©s spÃ©cialisÃ©es, scient et techn, et activitÃ©s de serv adm et de soutien en 2019</t>
  </si>
  <si>
    <t xml:space="preserve">CrÃ©ations d'Ã©tablissements dâ€™activitÃ©s spÃ©cialisÃ©es, scientifiques et techniques, et activitÃ©s de services administratifs et de soutien en 2019</t>
  </si>
  <si>
    <t xml:space="preserve">ETCOQ19</t>
  </si>
  <si>
    <t xml:space="preserve">CrÃ©ations d'ets du secteur adm publ, enseign, santÃ© et action sociale en 2019</t>
  </si>
  <si>
    <t xml:space="preserve">CrÃ©ations d'Ã©tablissements du secteur administration publique, enseignement, santÃ© humaine et action sociale en 2019</t>
  </si>
  <si>
    <t xml:space="preserve">ETCRU19</t>
  </si>
  <si>
    <t xml:space="preserve">CrÃ©ations d'ets des autres activitÃ©s de services en 2019</t>
  </si>
  <si>
    <t xml:space="preserve">CrÃ©ations d'Ã©tablissements des autres activitÃ©s de services en 2019</t>
  </si>
  <si>
    <t xml:space="preserve">ETCTOT18</t>
  </si>
  <si>
    <t xml:space="preserve">CrÃ©ations d'ets en 2018</t>
  </si>
  <si>
    <t xml:space="preserve">CrÃ©ations d'Ã©tablissements en 2018</t>
  </si>
  <si>
    <t xml:space="preserve">ETCBE18</t>
  </si>
  <si>
    <t xml:space="preserve">CrÃ©ations d'ets de l'industrie en 2018</t>
  </si>
  <si>
    <t xml:space="preserve">CrÃ©ations d'Ã©tablissements de l'industrie en 2018</t>
  </si>
  <si>
    <t xml:space="preserve">ETCFZ18</t>
  </si>
  <si>
    <t xml:space="preserve">CrÃ©ations d'ets de la construction en 2018</t>
  </si>
  <si>
    <t xml:space="preserve">CrÃ©ations d'Ã©tablissements de la construction en 2018</t>
  </si>
  <si>
    <t xml:space="preserve">ETCGI18</t>
  </si>
  <si>
    <t xml:space="preserve">CrÃ©ations d'ets de comm, transp, restau hÃ©berg. en 2018</t>
  </si>
  <si>
    <t xml:space="preserve">CrÃ©ations d'Ã©tablissements de commerce, transports, hÃ©bergement et restauration en 2018</t>
  </si>
  <si>
    <t xml:space="preserve">ETCJZ18</t>
  </si>
  <si>
    <t xml:space="preserve">CrÃ©ations d'ets dâ€™information et communication en 2018</t>
  </si>
  <si>
    <t xml:space="preserve">CrÃ©ations d'Ã©tablissements de lâ€™information et de la communication en 2018</t>
  </si>
  <si>
    <t xml:space="preserve">ETCKZ18</t>
  </si>
  <si>
    <t xml:space="preserve">CrÃ©ations d'ets dâ€™activitÃ©s financiÃ¨res et d'assurance en 2018</t>
  </si>
  <si>
    <t xml:space="preserve">CrÃ©ations d'Ã©tablissements dâ€™activitÃ©s financiÃ¨res et d'assurance en 2018</t>
  </si>
  <si>
    <t xml:space="preserve">ETCLZ18</t>
  </si>
  <si>
    <t xml:space="preserve">CrÃ©ations d'ets dâ€™activitÃ©s immobiliÃ¨res en 2018</t>
  </si>
  <si>
    <t xml:space="preserve">CrÃ©ations d'Ã©tablissements dâ€™activitÃ©s immobiliÃ¨res en 2018</t>
  </si>
  <si>
    <t xml:space="preserve">ETCMN18</t>
  </si>
  <si>
    <t xml:space="preserve">CrÃ©ations d'ets dâ€™activitÃ©s spÃ©cialisÃ©es, scient et techn, et activitÃ©s de serv adm et de soutien en 2018</t>
  </si>
  <si>
    <t xml:space="preserve">CrÃ©ations d'Ã©tablissements dâ€™activitÃ©s spÃ©cialisÃ©es, scientifiques et techniques, et activitÃ©s de services administratifs et de soutien en 2018</t>
  </si>
  <si>
    <t xml:space="preserve">ETCOQ18</t>
  </si>
  <si>
    <t xml:space="preserve">CrÃ©ations d'ets du secteur adm publ, enseign, santÃ© et action sociale en 2018</t>
  </si>
  <si>
    <t xml:space="preserve">CrÃ©ations d'Ã©tablissements du secteur administration publique, enseignement, santÃ© humaine et action sociale en 2018</t>
  </si>
  <si>
    <t xml:space="preserve">ETCRU18</t>
  </si>
  <si>
    <t xml:space="preserve">CrÃ©ations d'ets des autres activitÃ©s de services en 2018</t>
  </si>
  <si>
    <t xml:space="preserve">CrÃ©ations d'Ã©tablissements des autres activitÃ©s de services en 2018</t>
  </si>
  <si>
    <t xml:space="preserve">ETCTOT17</t>
  </si>
  <si>
    <t xml:space="preserve">CrÃ©ations d'ets en 2017</t>
  </si>
  <si>
    <t xml:space="preserve">CrÃ©ations d'Ã©tablissements en 2017</t>
  </si>
  <si>
    <t xml:space="preserve">ETCBE17</t>
  </si>
  <si>
    <t xml:space="preserve">CrÃ©ations d'ets de l'industrie en 2017</t>
  </si>
  <si>
    <t xml:space="preserve">CrÃ©ations d'Ã©tablissements de l'industrie en 2017</t>
  </si>
  <si>
    <t xml:space="preserve">ETCFZ17</t>
  </si>
  <si>
    <t xml:space="preserve">CrÃ©ations d'ets de la construction en 2017</t>
  </si>
  <si>
    <t xml:space="preserve">CrÃ©ations d'Ã©tablissements de la construction en 2017</t>
  </si>
  <si>
    <t xml:space="preserve">ETCGI17</t>
  </si>
  <si>
    <t xml:space="preserve">CrÃ©ations d'ets de comm, transp, restau hÃ©berg. en 2017</t>
  </si>
  <si>
    <t xml:space="preserve">CrÃ©ations d'Ã©tablissements de commerce, transports, hÃ©bergement et restauration en 2017</t>
  </si>
  <si>
    <t xml:space="preserve">ETCJZ17</t>
  </si>
  <si>
    <t xml:space="preserve">CrÃ©ations d'ets dâ€™information et communication en 2017</t>
  </si>
  <si>
    <t xml:space="preserve">CrÃ©ations d'Ã©tablissements de lâ€™information et de la communication en 2017</t>
  </si>
  <si>
    <t xml:space="preserve">ETCKZ17</t>
  </si>
  <si>
    <t xml:space="preserve">CrÃ©ations d'ets dâ€™activitÃ©s financiÃ¨res et d'assurance en 2017</t>
  </si>
  <si>
    <t xml:space="preserve">CrÃ©ations d'Ã©tablissements dâ€™activitÃ©s financiÃ¨res et d'assurance en 2017</t>
  </si>
  <si>
    <t xml:space="preserve">ETCLZ17</t>
  </si>
  <si>
    <t xml:space="preserve">CrÃ©ations d'ets dâ€™activitÃ©s immobiliÃ¨res en 2017</t>
  </si>
  <si>
    <t xml:space="preserve">CrÃ©ations d'Ã©tablissements dâ€™activitÃ©s immobiliÃ¨res en 2017</t>
  </si>
  <si>
    <t xml:space="preserve">ETCMN17</t>
  </si>
  <si>
    <t xml:space="preserve">CrÃ©ations d'ets dâ€™activitÃ©s spÃ©cialisÃ©es, scient et techn, et activitÃ©s de serv adm et de soutien en 2017</t>
  </si>
  <si>
    <t xml:space="preserve">CrÃ©ations d'Ã©tablissements dâ€™activitÃ©s spÃ©cialisÃ©es, scientifiques et techniques, et activitÃ©s de services administratifs et de soutien en 2017</t>
  </si>
  <si>
    <t xml:space="preserve">ETCOQ17</t>
  </si>
  <si>
    <t xml:space="preserve">CrÃ©ations d'ets du secteur adm publ, enseign, santÃ© et action sociale en 2017</t>
  </si>
  <si>
    <t xml:space="preserve">CrÃ©ations d'Ã©tablissements du secteur administration publique, enseignement, santÃ© humaine et action sociale en 2017</t>
  </si>
  <si>
    <t xml:space="preserve">ETCRU17</t>
  </si>
  <si>
    <t xml:space="preserve">CrÃ©ations d'ets des autres activitÃ©s de services en 2017</t>
  </si>
  <si>
    <t xml:space="preserve">CrÃ©ations d'Ã©tablissements des autres activitÃ©s de services en 2017</t>
  </si>
  <si>
    <t xml:space="preserve">ETCTOT16</t>
  </si>
  <si>
    <t xml:space="preserve">CrÃ©ations d'ets en 2016</t>
  </si>
  <si>
    <t xml:space="preserve">CrÃ©ations d'Ã©tablissements en 2016</t>
  </si>
  <si>
    <t xml:space="preserve">ETCBE16</t>
  </si>
  <si>
    <t xml:space="preserve">CrÃ©ations d'ets de l'industrie en 2016</t>
  </si>
  <si>
    <t xml:space="preserve">CrÃ©ations d'Ã©tablissements de l'industrie en 2016</t>
  </si>
  <si>
    <t xml:space="preserve">ETCFZ16</t>
  </si>
  <si>
    <t xml:space="preserve">CrÃ©ations d'ets de la construction en 2016</t>
  </si>
  <si>
    <t xml:space="preserve">CrÃ©ations d'Ã©tablissements de la construction en 2016</t>
  </si>
  <si>
    <t xml:space="preserve">ETCGI16</t>
  </si>
  <si>
    <t xml:space="preserve">CrÃ©ations d'ets de comm, transp, restau hÃ©berg. en 2016</t>
  </si>
  <si>
    <t xml:space="preserve">CrÃ©ations d'Ã©tablissements de commerce, transports, hÃ©bergement et restauration en 2016</t>
  </si>
  <si>
    <t xml:space="preserve">ETCJZ16</t>
  </si>
  <si>
    <t xml:space="preserve">CrÃ©ations d'ets dâ€™information et communication en 2016</t>
  </si>
  <si>
    <t xml:space="preserve">CrÃ©ations d'Ã©tablissements de lâ€™information et de la communication en 2016</t>
  </si>
  <si>
    <t xml:space="preserve">ETCKZ16</t>
  </si>
  <si>
    <t xml:space="preserve">CrÃ©ations d'ets dâ€™activitÃ©s financiÃ¨res et d'assurance en 2016</t>
  </si>
  <si>
    <t xml:space="preserve">CrÃ©ations d'Ã©tablissements dâ€™activitÃ©s financiÃ¨res et d'assurance en 2016</t>
  </si>
  <si>
    <t xml:space="preserve">ETCLZ16</t>
  </si>
  <si>
    <t xml:space="preserve">CrÃ©ations d'ets dâ€™activitÃ©s immobiliÃ¨res en 2016</t>
  </si>
  <si>
    <t xml:space="preserve">CrÃ©ations d'Ã©tablissements dâ€™activitÃ©s immobiliÃ¨res en 2016</t>
  </si>
  <si>
    <t xml:space="preserve">ETCMN16</t>
  </si>
  <si>
    <t xml:space="preserve">CrÃ©ations d'ets dâ€™activitÃ©s spÃ©cialisÃ©es, scient et techn, et activitÃ©s de serv adm et de soutien en 2016</t>
  </si>
  <si>
    <t xml:space="preserve">CrÃ©ations d'Ã©tablissements dâ€™activitÃ©s spÃ©cialisÃ©es, scientifiques et techniques, et activitÃ©s de services administratifs et de soutien en 2016</t>
  </si>
  <si>
    <t xml:space="preserve">ETCOQ16</t>
  </si>
  <si>
    <t xml:space="preserve">CrÃ©ations d'ets du secteur adm publ, enseign, santÃ© et action sociale en 2016</t>
  </si>
  <si>
    <t xml:space="preserve">CrÃ©ations d'Ã©tablissements du secteur administration publique, enseignement, santÃ© humaine et action sociale en 2016</t>
  </si>
  <si>
    <t xml:space="preserve">ETCRU16</t>
  </si>
  <si>
    <t xml:space="preserve">CrÃ©ations d'ets des autres activitÃ©s de services en 2016</t>
  </si>
  <si>
    <t xml:space="preserve">CrÃ©ations d'Ã©tablissements des autres activitÃ©s de services en 2016</t>
  </si>
  <si>
    <t xml:space="preserve">ETCTOT15</t>
  </si>
  <si>
    <t xml:space="preserve">CrÃ©ations d'ets en 2015</t>
  </si>
  <si>
    <t xml:space="preserve">CrÃ©ations d'Ã©tablissements en 2015</t>
  </si>
  <si>
    <t xml:space="preserve">ETCBE15</t>
  </si>
  <si>
    <t xml:space="preserve">CrÃ©ations d'ets de l'industrie en 2015</t>
  </si>
  <si>
    <t xml:space="preserve">CrÃ©ations d'Ã©tablissements de l'industrie en 2015</t>
  </si>
  <si>
    <t xml:space="preserve">ETCFZ15</t>
  </si>
  <si>
    <t xml:space="preserve">CrÃ©ations d'ets de la construction en 2015</t>
  </si>
  <si>
    <t xml:space="preserve">CrÃ©ations d'Ã©tablissements de la construction en 2015</t>
  </si>
  <si>
    <t xml:space="preserve">ETCGI15</t>
  </si>
  <si>
    <t xml:space="preserve">CrÃ©ations d'ets de comm, transp, restau hÃ©berg. en 2015</t>
  </si>
  <si>
    <t xml:space="preserve">CrÃ©ations d'Ã©tablissements de commerce, transports, hÃ©bergement et restauration en 2015</t>
  </si>
  <si>
    <t xml:space="preserve">ETCJZ15</t>
  </si>
  <si>
    <t xml:space="preserve">CrÃ©ations d'ets dâ€™information et communication en 2015</t>
  </si>
  <si>
    <t xml:space="preserve">CrÃ©ations d'Ã©tablissements de lâ€™information et de la communication en 2015</t>
  </si>
  <si>
    <t xml:space="preserve">ETCKZ15</t>
  </si>
  <si>
    <t xml:space="preserve">CrÃ©ations d'ets dâ€™activitÃ©s financiÃ¨res et d'assurance en 2015</t>
  </si>
  <si>
    <t xml:space="preserve">CrÃ©ations d'Ã©tablissements dâ€™activitÃ©s financiÃ¨res et d'assurance en 2015</t>
  </si>
  <si>
    <t xml:space="preserve">ETCLZ15</t>
  </si>
  <si>
    <t xml:space="preserve">CrÃ©ations d'ets dâ€™activitÃ©s immobiliÃ¨res en 2015</t>
  </si>
  <si>
    <t xml:space="preserve">CrÃ©ations d'Ã©tablissements dâ€™activitÃ©s immobiliÃ¨res en 2015</t>
  </si>
  <si>
    <t xml:space="preserve">ETCMN15</t>
  </si>
  <si>
    <t xml:space="preserve">CrÃ©ations d'ets dâ€™activitÃ©s spÃ©cialisÃ©es, scient et techn, et activitÃ©s de serv adm et de soutien en 2015</t>
  </si>
  <si>
    <t xml:space="preserve">CrÃ©ations d'Ã©tablissements dâ€™activitÃ©s spÃ©cialisÃ©es, scientifiques et techniques, et activitÃ©s de services administratifs et de soutien en 2015</t>
  </si>
  <si>
    <t xml:space="preserve">ETCOQ15</t>
  </si>
  <si>
    <t xml:space="preserve">CrÃ©ations d'ets du secteur adm publ, enseign, santÃ© et action sociale en 2015</t>
  </si>
  <si>
    <t xml:space="preserve">CrÃ©ations d'Ã©tablissements du secteur administration publique, enseignement, santÃ© humaine et action sociale en 2015</t>
  </si>
  <si>
    <t xml:space="preserve">ETCRU15</t>
  </si>
  <si>
    <t xml:space="preserve">CrÃ©ations d'ets des autres activitÃ©s de services en 2015</t>
  </si>
  <si>
    <t xml:space="preserve">CrÃ©ations d'Ã©tablissements des autres activitÃ©s de services en 2015</t>
  </si>
  <si>
    <t xml:space="preserve">ETCTOT14</t>
  </si>
  <si>
    <t xml:space="preserve">CrÃ©ations d'ets en 2014</t>
  </si>
  <si>
    <t xml:space="preserve">CrÃ©ations d'Ã©tablissements en 2014</t>
  </si>
  <si>
    <t xml:space="preserve">ETCBE14</t>
  </si>
  <si>
    <t xml:space="preserve">CrÃ©ations d'ets de l'industrie en 2014</t>
  </si>
  <si>
    <t xml:space="preserve">CrÃ©ations d'Ã©tablissements de l'industrie en 2014</t>
  </si>
  <si>
    <t xml:space="preserve">ETCFZ14</t>
  </si>
  <si>
    <t xml:space="preserve">CrÃ©ations d'ets de la construction en 2014</t>
  </si>
  <si>
    <t xml:space="preserve">CrÃ©ations d'Ã©tablissements de la construction en 2014</t>
  </si>
  <si>
    <t xml:space="preserve">ETCGI14</t>
  </si>
  <si>
    <t xml:space="preserve">CrÃ©ations d'ets de comm, transp, restau hÃ©berg. en 2014</t>
  </si>
  <si>
    <t xml:space="preserve">CrÃ©ations d'Ã©tablissements de commerce, transports, hÃ©bergement et restauration en 2014</t>
  </si>
  <si>
    <t xml:space="preserve">ETCJZ14</t>
  </si>
  <si>
    <t xml:space="preserve">CrÃ©ations d'ets dâ€™information et communication en 2014</t>
  </si>
  <si>
    <t xml:space="preserve">CrÃ©ations d'Ã©tablissements de lâ€™information et de la communication en 2014</t>
  </si>
  <si>
    <t xml:space="preserve">ETCKZ14</t>
  </si>
  <si>
    <t xml:space="preserve">CrÃ©ations d'ets dâ€™activitÃ©s financiÃ¨res et d'assurance en 2014</t>
  </si>
  <si>
    <t xml:space="preserve">CrÃ©ations d'Ã©tablissements dâ€™activitÃ©s financiÃ¨res et d'assurance en 2014</t>
  </si>
  <si>
    <t xml:space="preserve">ETCLZ14</t>
  </si>
  <si>
    <t xml:space="preserve">CrÃ©ations d'ets dâ€™activitÃ©s immobiliÃ¨res en 2014</t>
  </si>
  <si>
    <t xml:space="preserve">CrÃ©ations d'Ã©tablissements dâ€™activitÃ©s immobiliÃ¨res en 2014</t>
  </si>
  <si>
    <t xml:space="preserve">ETCMN14</t>
  </si>
  <si>
    <t xml:space="preserve">CrÃ©ations d'ets dâ€™activitÃ©s spÃ©cialisÃ©es, scient et techn, et activitÃ©s de serv adm et de soutien en 2014</t>
  </si>
  <si>
    <t xml:space="preserve">CrÃ©ations d'Ã©tablissements dâ€™activitÃ©s spÃ©cialisÃ©es, scientifiques et techniques, et activitÃ©s de services administratifs et de soutien en 2014</t>
  </si>
  <si>
    <t xml:space="preserve">ETCOQ14</t>
  </si>
  <si>
    <t xml:space="preserve">CrÃ©ations d'ets du secteur adm publ, enseign, santÃ© et action sociale en 2014</t>
  </si>
  <si>
    <t xml:space="preserve">CrÃ©ations d'Ã©tablissements du secteur administration publique, enseignement, santÃ© humaine et action sociale en 2014</t>
  </si>
  <si>
    <t xml:space="preserve">ETCRU14</t>
  </si>
  <si>
    <t xml:space="preserve">CrÃ©ations d'ets des autres activitÃ©s de services en 2014</t>
  </si>
  <si>
    <t xml:space="preserve">CrÃ©ations d'Ã©tablissements des autres activitÃ©s de services en 2014</t>
  </si>
  <si>
    <t xml:space="preserve">ETCTOT13</t>
  </si>
  <si>
    <t xml:space="preserve">CrÃ©ations d'ets en 2013</t>
  </si>
  <si>
    <t xml:space="preserve">CrÃ©ations d'Ã©tablissements en 2013</t>
  </si>
  <si>
    <t xml:space="preserve">ETCBE13</t>
  </si>
  <si>
    <t xml:space="preserve">CrÃ©ations d'ets de l'industrie en 2013</t>
  </si>
  <si>
    <t xml:space="preserve">CrÃ©ations d'Ã©tablissements de l'industrie en 2013</t>
  </si>
  <si>
    <t xml:space="preserve">ETCFZ13</t>
  </si>
  <si>
    <t xml:space="preserve">CrÃ©ations d'ets de la construction en 2013</t>
  </si>
  <si>
    <t xml:space="preserve">CrÃ©ations d'Ã©tablissements de la construction en 2013</t>
  </si>
  <si>
    <t xml:space="preserve">ETCGI13</t>
  </si>
  <si>
    <t xml:space="preserve">CrÃ©ations d'ets de comm, transp, restau hÃ©berg. en 2013</t>
  </si>
  <si>
    <t xml:space="preserve">CrÃ©ations d'Ã©tablissements de commerce, transports, hÃ©bergement et restauration en 2013</t>
  </si>
  <si>
    <t xml:space="preserve">ETCJZ13</t>
  </si>
  <si>
    <t xml:space="preserve">CrÃ©ations d'ets dâ€™information et communication en 2013</t>
  </si>
  <si>
    <t xml:space="preserve">CrÃ©ations d'Ã©tablissements de lâ€™information et de la communication en 2013</t>
  </si>
  <si>
    <t xml:space="preserve">ETCKZ13</t>
  </si>
  <si>
    <t xml:space="preserve">CrÃ©ations d'ets dâ€™activitÃ©s financiÃ¨res et d'assurance en 2013</t>
  </si>
  <si>
    <t xml:space="preserve">CrÃ©ations d'Ã©tablissements dâ€™activitÃ©s financiÃ¨res et d'assurance en 2013</t>
  </si>
  <si>
    <t xml:space="preserve">ETCLZ13</t>
  </si>
  <si>
    <t xml:space="preserve">CrÃ©ations d'ets dâ€™activitÃ©s immobiliÃ¨res en 2013</t>
  </si>
  <si>
    <t xml:space="preserve">CrÃ©ations d'Ã©tablissements dâ€™activitÃ©s immobiliÃ¨res en 2013</t>
  </si>
  <si>
    <t xml:space="preserve">ETCMN13</t>
  </si>
  <si>
    <t xml:space="preserve">CrÃ©ations d'ets dâ€™activitÃ©s spÃ©cialisÃ©es, scient et techn, et activitÃ©s de serv adm et de soutien en 2013</t>
  </si>
  <si>
    <t xml:space="preserve">CrÃ©ations d'Ã©tablissements dâ€™activitÃ©s spÃ©cialisÃ©es, scientifiques et techniques, et activitÃ©s de services administratifs et de soutien en 2013</t>
  </si>
  <si>
    <t xml:space="preserve">ETCOQ13</t>
  </si>
  <si>
    <t xml:space="preserve">CrÃ©ations d'ets du secteur adm publ, enseign, santÃ© et action sociale en 2013</t>
  </si>
  <si>
    <t xml:space="preserve">CrÃ©ations d'Ã©tablissements du secteur administration publique, enseignement, santÃ© humaine et action sociale en 2013</t>
  </si>
  <si>
    <t xml:space="preserve">ETCRU13</t>
  </si>
  <si>
    <t xml:space="preserve">CrÃ©ations d'ets des autres activitÃ©s de services en 2013</t>
  </si>
  <si>
    <t xml:space="preserve">CrÃ©ations d'Ã©tablissements des autres activitÃ©s de services en 2013</t>
  </si>
  <si>
    <t xml:space="preserve">ETCTOT12</t>
  </si>
  <si>
    <t xml:space="preserve">CrÃ©ations d'ets en 2012</t>
  </si>
  <si>
    <t xml:space="preserve">CrÃ©ations d'Ã©tablissements en 2012</t>
  </si>
  <si>
    <t xml:space="preserve">ETCBE12</t>
  </si>
  <si>
    <t xml:space="preserve">CrÃ©ations d'ets de l'industrie en 2012</t>
  </si>
  <si>
    <t xml:space="preserve">CrÃ©ations d'Ã©tablissements de l'industrie en 2012</t>
  </si>
  <si>
    <t xml:space="preserve">ETCFZ12</t>
  </si>
  <si>
    <t xml:space="preserve">CrÃ©ations d'ets de la construction en 2012</t>
  </si>
  <si>
    <t xml:space="preserve">CrÃ©ations d'Ã©tablissements de la construction en 2012</t>
  </si>
  <si>
    <t xml:space="preserve">ETCGI12</t>
  </si>
  <si>
    <t xml:space="preserve">CrÃ©ations d'ets de comm, transp, restau hÃ©berg. en 2012</t>
  </si>
  <si>
    <t xml:space="preserve">CrÃ©ations d'Ã©tablissements de commerce, transports, hÃ©bergement et restauration en 2012</t>
  </si>
  <si>
    <t xml:space="preserve">ETCJZ12</t>
  </si>
  <si>
    <t xml:space="preserve">CrÃ©ations d'ets dâ€™information et communication en 2012</t>
  </si>
  <si>
    <t xml:space="preserve">CrÃ©ations d'Ã©tablissements de lâ€™information et de la communication en 2012</t>
  </si>
  <si>
    <t xml:space="preserve">ETCKZ12</t>
  </si>
  <si>
    <t xml:space="preserve">CrÃ©ations d'ets dâ€™activitÃ©s financiÃ¨res et d'assurance en 2012</t>
  </si>
  <si>
    <t xml:space="preserve">CrÃ©ations d'Ã©tablissements dâ€™activitÃ©s financiÃ¨res et d'assurance en 2012</t>
  </si>
  <si>
    <t xml:space="preserve">ETCLZ12</t>
  </si>
  <si>
    <t xml:space="preserve">CrÃ©ations d'ets dâ€™activitÃ©s immobiliÃ¨res en 2012</t>
  </si>
  <si>
    <t xml:space="preserve">CrÃ©ations d'Ã©tablissements dâ€™activitÃ©s immobiliÃ¨res en 2012</t>
  </si>
  <si>
    <t xml:space="preserve">ETCMN12</t>
  </si>
  <si>
    <t xml:space="preserve">CrÃ©ations d'ets dâ€™activitÃ©s spÃ©cialisÃ©es, scient et techn, et activitÃ©s de serv adm et de soutien en 2012</t>
  </si>
  <si>
    <t xml:space="preserve">CrÃ©ations d'Ã©tablissements dâ€™activitÃ©s spÃ©cialisÃ©es, scientifiques et techniques, et activitÃ©s de services administratifs et de soutien en 2012</t>
  </si>
  <si>
    <t xml:space="preserve">ETCOQ12</t>
  </si>
  <si>
    <t xml:space="preserve">CrÃ©ations d'ets du secteur adm publ, enseign, santÃ© et action sociale en 2012</t>
  </si>
  <si>
    <t xml:space="preserve">CrÃ©ations d'Ã©tablissements du secteur administration publique, enseignement, santÃ© humaine et action sociale en 2012</t>
  </si>
  <si>
    <t xml:space="preserve">ETCRU12</t>
  </si>
  <si>
    <t xml:space="preserve">CrÃ©ations d'ets des autres activitÃ©s de services en 2012</t>
  </si>
  <si>
    <t xml:space="preserve">CrÃ©ations d'Ã©tablissements des autres activitÃ©s de services en 2012</t>
  </si>
  <si>
    <t xml:space="preserve">ETCTOT11</t>
  </si>
  <si>
    <t xml:space="preserve">CrÃ©ations d'ets en 2011</t>
  </si>
  <si>
    <t xml:space="preserve">CrÃ©ations d'Ã©tablissements en 2011</t>
  </si>
  <si>
    <t xml:space="preserve">ETCBE11</t>
  </si>
  <si>
    <t xml:space="preserve">CrÃ©ations d'ets de l'industrie en 2011</t>
  </si>
  <si>
    <t xml:space="preserve">CrÃ©ations d'Ã©tablissements de l'industrie en 2011</t>
  </si>
  <si>
    <t xml:space="preserve">ETCFZ11</t>
  </si>
  <si>
    <t xml:space="preserve">CrÃ©ations d'ets de la construction en 2011</t>
  </si>
  <si>
    <t xml:space="preserve">CrÃ©ations d'Ã©tablissements de la construction en 2011</t>
  </si>
  <si>
    <t xml:space="preserve">ETCGI11</t>
  </si>
  <si>
    <t xml:space="preserve">CrÃ©ations d'ets de comm, transp, restau hÃ©berg. en 2011</t>
  </si>
  <si>
    <t xml:space="preserve">CrÃ©ations d'Ã©tablissements de commerce, transports, hÃ©bergement et restauration en 2011</t>
  </si>
  <si>
    <t xml:space="preserve">ETCJZ11</t>
  </si>
  <si>
    <t xml:space="preserve">CrÃ©ations d'ets dâ€™information et communication en 2011</t>
  </si>
  <si>
    <t xml:space="preserve">CrÃ©ations d'Ã©tablissements de lâ€™information et de la communication en 2011</t>
  </si>
  <si>
    <t xml:space="preserve">ETCKZ11</t>
  </si>
  <si>
    <t xml:space="preserve">CrÃ©ations d'ets dâ€™activitÃ©s financiÃ¨res et d'assurance en 2011</t>
  </si>
  <si>
    <t xml:space="preserve">CrÃ©ations d'Ã©tablissements dâ€™activitÃ©s financiÃ¨res et d'assurance en 2011</t>
  </si>
  <si>
    <t xml:space="preserve">ETCLZ11</t>
  </si>
  <si>
    <t xml:space="preserve">CrÃ©ations d'ets dâ€™activitÃ©s immobiliÃ¨res en 2011</t>
  </si>
  <si>
    <t xml:space="preserve">CrÃ©ations d'Ã©tablissements dâ€™activitÃ©s immobiliÃ¨res en 2011</t>
  </si>
  <si>
    <t xml:space="preserve">ETCMN11</t>
  </si>
  <si>
    <t xml:space="preserve">CrÃ©ations d'ets dâ€™activitÃ©s spÃ©cialisÃ©es, scient et techn, et activitÃ©s de serv adm et de soutien en 2011</t>
  </si>
  <si>
    <t xml:space="preserve">CrÃ©ations d'Ã©tablissements dâ€™activitÃ©s spÃ©cialisÃ©es, scientifiques et techniques, et activitÃ©s de services administratifs et de soutien en 2011</t>
  </si>
  <si>
    <t xml:space="preserve">ETCOQ11</t>
  </si>
  <si>
    <t xml:space="preserve">CrÃ©ations d'ets du secteur adm publ, enseign, santÃ© et action sociale en 2011</t>
  </si>
  <si>
    <t xml:space="preserve">CrÃ©ations d'Ã©tablissements du secteur administration publique, enseignement, santÃ© humaine et action sociale en 2011</t>
  </si>
  <si>
    <t xml:space="preserve">ETCRU11</t>
  </si>
  <si>
    <t xml:space="preserve">CrÃ©ations d'ets des autres activitÃ©s de services en 2011</t>
  </si>
  <si>
    <t xml:space="preserve">CrÃ©ations d'Ã©tablissements des autres activitÃ©s de services en 2011</t>
  </si>
  <si>
    <t xml:space="preserve">HT21</t>
  </si>
  <si>
    <t xml:space="preserve">HÃ´tels en 2021</t>
  </si>
  <si>
    <t xml:space="preserve">Nombre d'hÃ´tels en 2021</t>
  </si>
  <si>
    <t xml:space="preserve">HT021</t>
  </si>
  <si>
    <t xml:space="preserve">HÃ´tels non classÃ©s en 2021</t>
  </si>
  <si>
    <t xml:space="preserve">Nombre d'hÃ´tels non classÃ©s en 2021</t>
  </si>
  <si>
    <t xml:space="preserve">HT121</t>
  </si>
  <si>
    <t xml:space="preserve">HÃ´tels classÃ©s 1 Ã©toile en 2021</t>
  </si>
  <si>
    <t xml:space="preserve">Nombre d'hÃ´tels classÃ©s 1 Ã©toile en 2021</t>
  </si>
  <si>
    <t xml:space="preserve">HT221</t>
  </si>
  <si>
    <t xml:space="preserve">HÃ´tels classÃ©s 2 Ã©toiles en 2021</t>
  </si>
  <si>
    <t xml:space="preserve">Nombre d'hÃ´tels classÃ©s 2 Ã©toiles en 2021</t>
  </si>
  <si>
    <t xml:space="preserve">HT321</t>
  </si>
  <si>
    <t xml:space="preserve">HÃ´tels classÃ©s 3 Ã©toiles en 2021</t>
  </si>
  <si>
    <t xml:space="preserve">Nombre d'hÃ´tels classÃ©s 3 Ã©toiles en 2021</t>
  </si>
  <si>
    <t xml:space="preserve">HT421</t>
  </si>
  <si>
    <t xml:space="preserve">HÃ´tels classÃ©s 4 Ã©toiles en 2021</t>
  </si>
  <si>
    <t xml:space="preserve">Nombre d'hÃ´tels classÃ©s 4 Ã©toiles en 2021</t>
  </si>
  <si>
    <t xml:space="preserve">HT521</t>
  </si>
  <si>
    <t xml:space="preserve">HÃ´tels classÃ©s 5 Ã©toiles en 2021</t>
  </si>
  <si>
    <t xml:space="preserve">Nombre d'hÃ´tels classÃ©s 5 Ã©toiles en 2021</t>
  </si>
  <si>
    <t xml:space="preserve">HTCH21</t>
  </si>
  <si>
    <t xml:space="preserve">Chambres dans hÃ´tels en 2021</t>
  </si>
  <si>
    <t xml:space="preserve">Nombre de chambres dans les hÃ´tels en 2021</t>
  </si>
  <si>
    <t xml:space="preserve">HTCH021</t>
  </si>
  <si>
    <t xml:space="preserve">Chambres dans hÃ´tels non classÃ©s en 2021</t>
  </si>
  <si>
    <t xml:space="preserve">Nombre de chambres dans les hÃ´tels non classÃ©s en 2021</t>
  </si>
  <si>
    <t xml:space="preserve">HTCH121</t>
  </si>
  <si>
    <t xml:space="preserve">Chambres dans hÃ´tels classÃ©s 1 Ã©toile en 2021</t>
  </si>
  <si>
    <t xml:space="preserve">Nombre de chambres dans les hÃ´tels classÃ©s 1 Ã©toile en 2021</t>
  </si>
  <si>
    <t xml:space="preserve">HTCH221</t>
  </si>
  <si>
    <t xml:space="preserve">Chambres dans hÃ´tels classÃ©s 2 Ã©toiles en 2021</t>
  </si>
  <si>
    <t xml:space="preserve">Nombre de chambres dans les hÃ´tels classÃ©s 2 Ã©toiles en 2021</t>
  </si>
  <si>
    <t xml:space="preserve">HTCH321</t>
  </si>
  <si>
    <t xml:space="preserve">Chambres dans hÃ´tels classÃ©s 3 Ã©toiles en 2021</t>
  </si>
  <si>
    <t xml:space="preserve">Nombre de chambres dans les hÃ´tels classÃ©s 3 Ã©toiles en 2021</t>
  </si>
  <si>
    <t xml:space="preserve">HTCH421</t>
  </si>
  <si>
    <t xml:space="preserve">Chambres dans hÃ´tels classÃ©s 4 Ã©toiles en 2021</t>
  </si>
  <si>
    <t xml:space="preserve">Nombre de chambres dans les hÃ´tels classÃ©s 4 Ã©toiles en 2021</t>
  </si>
  <si>
    <t xml:space="preserve">HTCH521</t>
  </si>
  <si>
    <t xml:space="preserve">Chambres dans hÃ´tels classÃ©s 5 Ã©toiles en 2021</t>
  </si>
  <si>
    <t xml:space="preserve">Nombre de chambres dans les hÃ´tels classÃ©s 5 Ã©toiles en 2021</t>
  </si>
  <si>
    <t xml:space="preserve">CPG21</t>
  </si>
  <si>
    <t xml:space="preserve">Campings en 2021</t>
  </si>
  <si>
    <t xml:space="preserve">Nombre de terrains de camping en 2021</t>
  </si>
  <si>
    <t xml:space="preserve">CPG021</t>
  </si>
  <si>
    <t xml:space="preserve">Campings non classÃ©s en 2021</t>
  </si>
  <si>
    <t xml:space="preserve">Nombre de terrains de camping non classÃ©s en 2021</t>
  </si>
  <si>
    <t xml:space="preserve">CPG121</t>
  </si>
  <si>
    <t xml:space="preserve">Campings classÃ©s 1 Ã©toile en 2021</t>
  </si>
  <si>
    <t xml:space="preserve">Nombre de terrains de camping classÃ©s 1 Ã©toile en 2021</t>
  </si>
  <si>
    <t xml:space="preserve">CPG221</t>
  </si>
  <si>
    <t xml:space="preserve">Campings classÃ©s 2 Ã©toiles en 2021</t>
  </si>
  <si>
    <t xml:space="preserve">Nombre de terrains de camping classÃ©s 2 Ã©toiles en 2021</t>
  </si>
  <si>
    <t xml:space="preserve">CPG321</t>
  </si>
  <si>
    <t xml:space="preserve">Campings classÃ©s 3 Ã©toiles en 2021</t>
  </si>
  <si>
    <t xml:space="preserve">Nombre de terrains de camping classÃ©s 3 Ã©toiles en 2021</t>
  </si>
  <si>
    <t xml:space="preserve">CPG421</t>
  </si>
  <si>
    <t xml:space="preserve">Campings classÃ©s 4 Ã©toiles en 2021</t>
  </si>
  <si>
    <t xml:space="preserve">Nombre de terrains de camping classÃ©s 4 Ã©toiles en 2021</t>
  </si>
  <si>
    <t xml:space="preserve">CPG521</t>
  </si>
  <si>
    <t xml:space="preserve">Campings classÃ©s 5 Ã©toiles en 2021</t>
  </si>
  <si>
    <t xml:space="preserve">Nombre de terrains de camping classÃ©s 5 Ã©toiles en 2021</t>
  </si>
  <si>
    <t xml:space="preserve">CPGE21</t>
  </si>
  <si>
    <t xml:space="preserve">Emplacements de camping en 2021</t>
  </si>
  <si>
    <t xml:space="preserve">Nombre d'emplacements de camping en 2021</t>
  </si>
  <si>
    <t xml:space="preserve">CPGE021</t>
  </si>
  <si>
    <t xml:space="preserve">Emplacements camping non classÃ©s en 2021</t>
  </si>
  <si>
    <t xml:space="preserve">Nombre d'emplacements de camping non classÃ©s en 2021</t>
  </si>
  <si>
    <t xml:space="preserve">CPGE121</t>
  </si>
  <si>
    <t xml:space="preserve">Emplacements camping classÃ©s 1 Ã©toile en 2021</t>
  </si>
  <si>
    <t xml:space="preserve">Nombre d'emplacements de camping classÃ©s 1 Ã©toile en 2021</t>
  </si>
  <si>
    <t xml:space="preserve">CPGE221</t>
  </si>
  <si>
    <t xml:space="preserve">Emplacements camping classÃ©s 2 Ã©toiles en 2021</t>
  </si>
  <si>
    <t xml:space="preserve">Nombre d'emplacements de camping classÃ©s 2 Ã©toiles en 2021</t>
  </si>
  <si>
    <t xml:space="preserve">CPGE321</t>
  </si>
  <si>
    <t xml:space="preserve">Emplacements camping classÃ©s 3 Ã©toiles en 2021</t>
  </si>
  <si>
    <t xml:space="preserve">Nombre d'emplacements de camping classÃ©s 3 Ã©toiles en 2021</t>
  </si>
  <si>
    <t xml:space="preserve">CPGE421</t>
  </si>
  <si>
    <t xml:space="preserve">Emplacements camping classÃ©s 4 Ã©toiles en 2021</t>
  </si>
  <si>
    <t xml:space="preserve">Nombre d'emplacements de camping classÃ©s 4 Ã©toiles en 2021</t>
  </si>
  <si>
    <t xml:space="preserve">CPGE521</t>
  </si>
  <si>
    <t xml:space="preserve">Emplacements camping classÃ©s 5 Ã©toiles en 2021</t>
  </si>
  <si>
    <t xml:space="preserve">Nombre d'emplacements de camping classÃ©s 5 Ã©toiles en 2021</t>
  </si>
  <si>
    <t xml:space="preserve">CPGEL21</t>
  </si>
  <si>
    <t xml:space="preserve">Emplacements louÃ©s Ã  l'annÃ©e en 2021</t>
  </si>
  <si>
    <t xml:space="preserve">Nombre total d'emplacements louÃ©s Ã  l'annÃ©e en 2021</t>
  </si>
  <si>
    <t xml:space="preserve">CPGEL021</t>
  </si>
  <si>
    <t xml:space="preserve">Emplacements louÃ©s Ã  l'annÃ©e campings non classÃ©s en 2021</t>
  </si>
  <si>
    <t xml:space="preserve">Nombre total d'emplacements louÃ©s Ã  l'annÃ©e campings non classÃ©s en 2021</t>
  </si>
  <si>
    <t xml:space="preserve">CPGEL121</t>
  </si>
  <si>
    <t xml:space="preserve">Emplacements louÃ©s Ã  l'annÃ©e campings classÃ©s 1 Ã©toile en 2021</t>
  </si>
  <si>
    <t xml:space="preserve">Nombre total d'emplacements louÃ©s Ã  l'annÃ©e campings classÃ©s 1 Ã©toile en 2021</t>
  </si>
  <si>
    <t xml:space="preserve">CPGEL221</t>
  </si>
  <si>
    <t xml:space="preserve">Emplacements louÃ©s Ã  l'annÃ©e campings classÃ©s 2 Ã©toiles en 2021</t>
  </si>
  <si>
    <t xml:space="preserve">Nombre total d'emplacements louÃ©s Ã  l'annÃ©e campings classÃ©s 2 Ã©toiles en 2021</t>
  </si>
  <si>
    <t xml:space="preserve">CPGEL321</t>
  </si>
  <si>
    <t xml:space="preserve">Emplacements louÃ©s Ã  l'annÃ©e campings classÃ©s 3 Ã©toiles en 2021</t>
  </si>
  <si>
    <t xml:space="preserve">Nombre total d'emplacements louÃ©s Ã  l'annÃ©e campings classÃ©s 3 Ã©toiles en 2021</t>
  </si>
  <si>
    <t xml:space="preserve">CPGEL421</t>
  </si>
  <si>
    <t xml:space="preserve">Emplacements louÃ©s Ã  l'annÃ©e campings classÃ©s 4 Ã©toiles en 2021</t>
  </si>
  <si>
    <t xml:space="preserve">Nombre total d'emplacements louÃ©s Ã  l'annÃ©e campings classÃ©s 4 Ã©toiles en 2021</t>
  </si>
  <si>
    <t xml:space="preserve">CPGEL521</t>
  </si>
  <si>
    <t xml:space="preserve">Emplacements louÃ©s Ã  l'annÃ©e campings classÃ©s 5 Ã©toiles en 2021</t>
  </si>
  <si>
    <t xml:space="preserve">Nombre total d'emplacements louÃ©s Ã  l'annÃ©e campings classÃ©s 5 Ã©toiles en 2021</t>
  </si>
  <si>
    <t xml:space="preserve">CPGEO21</t>
  </si>
  <si>
    <t xml:space="preserve">Emplacements offerts clientÃ¨le de passage dans campings en 2021</t>
  </si>
  <si>
    <t xml:space="preserve">Nombre total d'emplacements offerts clientÃ¨le de passage dans campings en 2021</t>
  </si>
  <si>
    <t xml:space="preserve">CPGEO021</t>
  </si>
  <si>
    <t xml:space="preserve">Emplacements offerts clientÃ¨le de passage campings non classÃ©s en 2021</t>
  </si>
  <si>
    <t xml:space="preserve">Nombre total d'emplacements offerts clientÃ¨le de passage campings non classÃ©s en 2021</t>
  </si>
  <si>
    <t xml:space="preserve">CPGEO121</t>
  </si>
  <si>
    <t xml:space="preserve">Emplacements offerts clientÃ¨le de passage campings classÃ©s 1 Ã©toile en 2021</t>
  </si>
  <si>
    <t xml:space="preserve">Nombre total d'emplacements offerts clientÃ¨le de passage campings classÃ©s 1 Ã©toile en 2021</t>
  </si>
  <si>
    <t xml:space="preserve">CPGEO221</t>
  </si>
  <si>
    <t xml:space="preserve">Emplacements offerts clientÃ¨le de passage campings classÃ©s 2 Ã©toiles en 2021</t>
  </si>
  <si>
    <t xml:space="preserve">Nombre total d'emplacements offerts clientÃ¨le de passage campings classÃ©s 2 Ã©toiles en 2021</t>
  </si>
  <si>
    <t xml:space="preserve">CPGEO321</t>
  </si>
  <si>
    <t xml:space="preserve">Emplacements offerts clientÃ¨le de passage campings classÃ©s 3 Ã©toiles en 2021</t>
  </si>
  <si>
    <t xml:space="preserve">Nombre total d'emplacements offerts clientÃ¨le de passage campings classÃ©s 3 Ã©toiles en 2021</t>
  </si>
  <si>
    <t xml:space="preserve">CPGEO421</t>
  </si>
  <si>
    <t xml:space="preserve">Emplacements offerts clientÃ¨le de passage campings classÃ©s 4 Ã©toiles en 2021</t>
  </si>
  <si>
    <t xml:space="preserve">Nombre total d'emplacements offerts clientÃ¨le de passage campings classÃ©s 4 Ã©toiles en 2021</t>
  </si>
  <si>
    <t xml:space="preserve">CPGEO521</t>
  </si>
  <si>
    <t xml:space="preserve">Emplacements offerts clientÃ¨le de passage campings classÃ©s 5 Ã©toiles en 2021</t>
  </si>
  <si>
    <t xml:space="preserve">Nombre total d'emplacements offerts clientÃ¨le de passage campings classÃ©s 5 Ã©toiles en 2021</t>
  </si>
  <si>
    <t xml:space="preserve">VV21</t>
  </si>
  <si>
    <t xml:space="preserve">Villages vacances en 2021</t>
  </si>
  <si>
    <t xml:space="preserve">Nombre de Villages vacances-Maisons familiales en 2021</t>
  </si>
  <si>
    <t xml:space="preserve">VVUH21</t>
  </si>
  <si>
    <t xml:space="preserve">UnitÃ©s d'hÃ©bergements dans Villages vacances en 2021</t>
  </si>
  <si>
    <t xml:space="preserve">Nombre total d'unitÃ©s d'hÃ©bergements dans les Villages vacances - Maisons familiales en 2021</t>
  </si>
  <si>
    <t xml:space="preserve">VVLIT21</t>
  </si>
  <si>
    <t xml:space="preserve">Lits dans Villages vacances en 2021</t>
  </si>
  <si>
    <t xml:space="preserve">Nombre total de places lit dans les Villages vacances - Maisons familiales en 2021</t>
  </si>
  <si>
    <t xml:space="preserve">RT21</t>
  </si>
  <si>
    <t xml:space="preserve">RÃ©sidences de tourisme en 2021</t>
  </si>
  <si>
    <t xml:space="preserve">Nombre de rÃ©sidences de tourisme et hÃ©bergements assimilÃ©s en 2021</t>
  </si>
  <si>
    <t xml:space="preserve">RTUH21</t>
  </si>
  <si>
    <t xml:space="preserve">UnitÃ©s d'hÃ©bergements dans RÃ©sidences de tourisme en 2021</t>
  </si>
  <si>
    <t xml:space="preserve">Nombre total d'unitÃ©s d'hÃ©bergements dans les rÃ©sidences de tourisme et hÃ©bergements assimilÃ©s en 2021</t>
  </si>
  <si>
    <t xml:space="preserve">RTLIT21</t>
  </si>
  <si>
    <t xml:space="preserve">Lits dans RÃ©sidences de tourisme en 2021</t>
  </si>
  <si>
    <t xml:space="preserve">Nombre total de places lit dans les rÃ©sidences de tourisme et hÃ©bergements assimilÃ©s en 2021</t>
  </si>
  <si>
    <t xml:space="preserve">AJCS21</t>
  </si>
  <si>
    <t xml:space="preserve">Auberges de jeunesse - Centres sportifs en 2021</t>
  </si>
  <si>
    <t xml:space="preserve">Nombre d'auberges de jeunesse - Centres internationaux de sÃ©jour et centres sportifs en 2021</t>
  </si>
  <si>
    <t xml:space="preserve">AJCSUH21</t>
  </si>
  <si>
    <t xml:space="preserve">UnitÃ©s d'hÃ©bergements dans Auberges de jeunesse - Centres sportifs en 2021</t>
  </si>
  <si>
    <t xml:space="preserve">Nombre total d'unitÃ©s d'hÃ©bergements dans les auberges de jeunesse - Centres internationaux de sÃ©jour et centres sportifs en 2021</t>
  </si>
  <si>
    <t xml:space="preserve">AJCSLIT21</t>
  </si>
  <si>
    <t xml:space="preserve">Lits dans Auberges de jeunesse - Centre sportif en 2021</t>
  </si>
  <si>
    <t xml:space="preserve">Nombre total de places lit dans les auberges de jeunesse - Centres internationaux de sÃ©jour et centres sportifs en 2021</t>
  </si>
  <si>
    <t xml:space="preserve">Data</t>
  </si>
  <si>
    <t xml:space="preserve">meta</t>
  </si>
  <si>
    <t xml:space="preserve">source</t>
  </si>
  <si>
    <t xml:space="preserve">type</t>
  </si>
  <si>
    <t xml:space="preserve">expr</t>
  </si>
  <si>
    <t xml:space="preserve">mode</t>
  </si>
  <si>
    <t xml:space="preserve">total</t>
  </si>
  <si>
    <t xml:space="preserve">None</t>
  </si>
  <si>
    <t xml:space="preserve">Abries Ristolas</t>
  </si>
  <si>
    <t xml:space="preserve">Nom Unique</t>
  </si>
  <si>
    <t xml:space="preserve">COMMUNE_Abries_Ristolas_05001</t>
  </si>
  <si>
    <t xml:space="preserve">Code EPCI - MÃ©tropole</t>
  </si>
  <si>
    <t xml:space="preserve">LibellÃ© de l'EPCI / MÃ©tropole</t>
  </si>
  <si>
    <t xml:space="preserve">COMMUNE</t>
  </si>
  <si>
    <t xml:space="preserve">Nom RÃ©gion</t>
  </si>
  <si>
    <t xml:space="preserve">https://www.insee.fr/fr/statistiques/2011101?geo=COM-05001</t>
  </si>
  <si>
    <t xml:space="preserve">Taille des Menages en 2008</t>
  </si>
  <si>
    <t xml:space="preserve">Taille des Menages en 2013</t>
  </si>
  <si>
    <t xml:space="preserve">Taille des Menages en 2018</t>
  </si>
  <si>
    <t xml:space="preserve">Taux de Croissance Annuel de la taille des menages de 2008 a 2013</t>
  </si>
  <si>
    <t xml:space="preserve">Taux de Croissance Annuel de la taille des menages de 2013 a 2018</t>
  </si>
  <si>
    <t xml:space="preserve">Taux de Croissance Annuel de la taille des menages de 2008 a 2018</t>
  </si>
  <si>
    <t xml:space="preserve">NB de LLS au 01/01/2017</t>
  </si>
  <si>
    <t xml:space="preserve">NBR RP au 01/01/2017</t>
  </si>
  <si>
    <t xml:space="preserve">Taux de LLS Ã  atteindre</t>
  </si>
  <si>
    <t xml:space="preserve">get_sru2020("Taux de LLS Ã  atteindre", CODE_INSEE, rounding=2)</t>
  </si>
  <si>
    <t xml:space="preserve">NB de LLS au 01/01/2020</t>
  </si>
  <si>
    <t xml:space="preserve">NBR RP au 01/01/2020</t>
  </si>
  <si>
    <t xml:space="preserve">SRU_LOG3565_2017</t>
  </si>
  <si>
    <t xml:space="preserve">Logements Totaux a Construire en Modele 35/65 sur Objectif 2017</t>
  </si>
  <si>
    <t xml:space="preserve">SRU_LOG3565_2020</t>
  </si>
  <si>
    <t xml:space="preserve">Logements Totaux a Construire en Modele 35/65 sur Objectif 2020</t>
  </si>
  <si>
    <t xml:space="preserve">SRU_LOG3565_TOTAL</t>
  </si>
  <si>
    <t xml:space="preserve">Logements Totaux a Construire en Modele 35/65 sur Carence Totale 2020</t>
  </si>
  <si>
    <t xml:space="preserve">SRU_EVOL_RP</t>
  </si>
  <si>
    <t xml:space="preserve">Evolution du nombre de Residences Principales</t>
  </si>
  <si>
    <t xml:space="preserve">SRU_EVOL_CARENCE</t>
  </si>
  <si>
    <t xml:space="preserve">Evolution de la Carence du aux Residences Principales</t>
  </si>
  <si>
    <t xml:space="preserve">SRU_LOG_CONSTRUITS</t>
  </si>
  <si>
    <t xml:space="preserve">Logements Sociaux Construits entre 2017 et 2020</t>
  </si>
  <si>
    <t xml:space="preserve">Total des flux entre NAF et artificialisÃ© sur la pÃ©riode 2009 2020</t>
  </si>
  <si>
    <t xml:space="preserve">Flux NAF vers artificialisÃ© destinÃ© Ã  lâ€™habitat sur la pÃ©riode 2009 2020</t>
  </si>
  <si>
    <t xml:space="preserve">Flux NAF vers artificialisÃ© destinÃ© Ã  lâ€™activitÃ© sur la pÃ©riode 2009 2020</t>
  </si>
  <si>
    <t xml:space="preserve">Flux NAF vers artificialisÃ© destinÃ© au mixte sur la pÃ©riode 2009 2020</t>
  </si>
  <si>
    <t xml:space="preserve">Flux NAF vers artificialisÃ© inconnu sur la pÃ©riode 2009 2020</t>
  </si>
  <si>
    <t xml:space="preserve">Surface communale en mÂ²</t>
  </si>
  <si>
    <t xml:space="preserve">Part de surface communale artificialisÃ©e (en %)</t>
  </si>
  <si>
    <t xml:space="preserve">MÂ² artificialisÃ© par habitant supplÃ©mentaire</t>
  </si>
  <si>
    <t xml:space="preserve">MÂ² artificialisÃ© par menage supplÃ©mentaire</t>
  </si>
  <si>
    <t xml:space="preserve">Nombre de mÃ©nages + emplois supplÃ©mentaire par ha artificialisÃ©</t>
  </si>
  <si>
    <t xml:space="preserve">Nombre dâ€™emplois 2012</t>
  </si>
  <si>
    <t xml:space="preserve">Nombre dâ€™emplois 2017</t>
  </si>
  <si>
    <t xml:space="preserve">Variation des Emplois entre 2012 et 2017</t>
  </si>
  <si>
    <t xml:space="preserve">Nombre de menages 2012</t>
  </si>
  <si>
    <t xml:space="preserve">Nombre de menages 2017</t>
  </si>
  <si>
    <t xml:space="preserve">Variation des Menages entre 2012 et 2017</t>
  </si>
  <si>
    <t xml:space="preserve">Population en 2012</t>
  </si>
  <si>
    <t xml:space="preserve">Population en 2017</t>
  </si>
  <si>
    <t xml:space="preserve">Variation Population entre 2012 et 2017</t>
  </si>
  <si>
    <t xml:space="preserve">Projection Population SCOT 2013</t>
  </si>
  <si>
    <t xml:space="preserve">Projection Population SCOT 2030</t>
  </si>
  <si>
    <t xml:space="preserve">Projection Population SCOT 2050</t>
  </si>
  <si>
    <t xml:space="preserve">Projection Population SCOT 2040</t>
  </si>
  <si>
    <t xml:space="preserve">Projection Population SCOT 2020</t>
  </si>
  <si>
    <t xml:space="preserve">Projection Dept 2013</t>
  </si>
  <si>
    <t xml:space="preserve">Projection Dept 2018</t>
  </si>
  <si>
    <t xml:space="preserve">Projection Dept 2020</t>
  </si>
  <si>
    <t xml:space="preserve">Taux de Croissance Annuel de la population de 2018 a 2020</t>
  </si>
  <si>
    <t xml:space="preserve">Taux de Croissance Annuel de la population de 2013 a 2020</t>
  </si>
  <si>
    <t xml:space="preserve">Projection Dept 2030</t>
  </si>
  <si>
    <t xml:space="preserve">Taux de Croissance Annuel de la population de 2020 a 2030</t>
  </si>
  <si>
    <t xml:space="preserve">Projection Dept 2040</t>
  </si>
  <si>
    <t xml:space="preserve">Taux de Croissance Annuel de la population de 2030 a 2040</t>
  </si>
  <si>
    <t xml:space="preserve">Projection Dept 2050</t>
  </si>
  <si>
    <t xml:space="preserve">Taux de Croissance Annuel de la population de 2040 a 2050</t>
  </si>
  <si>
    <t xml:space="preserve">Projection Region 2013</t>
  </si>
  <si>
    <t xml:space="preserve">Projection Region 2018</t>
  </si>
  <si>
    <t xml:space="preserve">Projection Region 2020</t>
  </si>
  <si>
    <t xml:space="preserve">Projection Region 2030</t>
  </si>
  <si>
    <t xml:space="preserve">Projection Region 2040</t>
  </si>
  <si>
    <t xml:space="preserve">Projection Region 2050</t>
  </si>
  <si>
    <t xml:space="preserve">Population Dept en 2008</t>
  </si>
  <si>
    <t xml:space="preserve">Population Dept en 2013</t>
  </si>
  <si>
    <t xml:space="preserve">Population Dept en 2018</t>
  </si>
  <si>
    <t xml:space="preserve">Taux Evolution Annuel Population Dept entre 2008 et 2013</t>
  </si>
  <si>
    <t xml:space="preserve">Taux Evolution Annuel Population Dept entre 2013 et 2018</t>
  </si>
  <si>
    <t xml:space="preserve">Taux Evolution Annuel Population Dept entre 2018 et 2021</t>
  </si>
  <si>
    <t xml:space="preserve">CUSTOM not Implemented</t>
  </si>
  <si>
    <t xml:space="preserve">Nombre de logements individuels crÃ©Ã©s</t>
  </si>
  <si>
    <t xml:space="preserve">Nombre de logements collectifs crÃ©Ã©s</t>
  </si>
  <si>
    <t xml:space="preserve">Nombre de logements dÃ©molis</t>
  </si>
  <si>
    <t xml:space="preserve">SITADEL_SUPERFICIE_TERRAIN</t>
  </si>
  <si>
    <t xml:space="preserve">Superficie du terrain</t>
  </si>
  <si>
    <t xml:space="preserve">Taille des Menages en 2020</t>
  </si>
  <si>
    <t xml:space="preserve">Taille des Menages en 2030</t>
  </si>
  <si>
    <t xml:space="preserve">Taille des Menages en 2040</t>
  </si>
  <si>
    <t xml:space="preserve">Taille des Menages en 2050</t>
  </si>
  <si>
    <t xml:space="preserve">Logements Construits non encore vendus en 2020</t>
  </si>
  <si>
    <t xml:space="preserve">Hello Test</t>
  </si>
  <si>
    <t xml:space="preserve">Logements SRU Construits</t>
  </si>
  <si>
    <t xml:space="preserve">Nombre de Communes en Carence.</t>
  </si>
  <si>
    <t xml:space="preserve">Lien pour la Carte</t>
  </si>
  <si>
    <t xml:space="preserve">https://www.geoportail.gouv.fr/embed/visu.html?c=6.94164442809,44.8163462455&amp;amp;z=0.00012136999453139198&amp;amp;l=ORTHOIMAGERY.ORTHOPHOTOS::GEOPORTAIL:OGC:WMTS(1)&amp;amp;l=CADASTRALPARCELS.PARCELS::GEOPORTAIL:OGC:WMTS(1)&amp;amp;l=ADMINISTRATIVEUNITS.BOUNDARIES::GEOPORTAIL:OGC:WMTS(1)&amp;amp;permalink=yes</t>
  </si>
  <si>
    <t xml:space="preserve">https://www.geoportail.gouv.fr/carte?c=6.94164442809,44.8163462455&amp;z=14&amp;l0=ORTHOIMAGERY.ORTHOPHOTOS::GEOPORTAIL:OGC:WMTS(1)&amp;l1=LIMITES_ADMINISTRATIVES_EXPRESS.LATEST::GEOPORTAIL:OGC:WMTS(1)&amp;permalink=yes</t>
  </si>
  <si>
    <t xml:space="preserve">https://www.geoportail-urbanisme.gouv.fr/map/#tile=1&amp;lon=6.94164442809&amp;lat=44.8163462455&amp;zoom=13&amp;mlon=6.94164442809&amp;mlat=44.8163462455</t>
  </si>
  <si>
    <t xml:space="preserve">https://opendata.koumoul.com/data-fair/app/sitadel-logements?embed=true</t>
  </si>
  <si>
    <t xml:space="preserve">https://vigibati.fr/?commune.f=%3DABRIES RISTOLAS%20-%2005460&amp;map.z=14&amp;map.c=12022302133321312221211&amp;map.f=0</t>
  </si>
  <si>
    <t xml:space="preserve">https://www.geoportail.gouv.fr/carte?c=6.94164442809,44.8163462455&amp;z=12&amp;l0=ORTHOIMAGERY.ORTHOPHOTOS::GEOPORTAIL:OGC:WMTS(1)&amp;l1=LIMITES_ADMINISTRATIVES_EXPRESS.LATEST::GEOPORTAIL:OGC:WMTS(1)&amp;l2=INSEE.FILOSOFI.PART.LOGEMENTS.SOCIAUX.SECRET::GEOPORTAIL:OGC:WMTS(0.8)&amp;permalink=yes</t>
  </si>
  <si>
    <t xml:space="preserve">https://www.insee.fr/fr/statistiques</t>
  </si>
  <si>
    <t xml:space="preserve">Evolution de la popilation en nombre de 2008 a 2013</t>
  </si>
  <si>
    <t xml:space="preserve">Evolution de la popilation en nombre de 2013 a 2018</t>
  </si>
  <si>
    <t xml:space="preserve">Population Hors Menages en 2008</t>
  </si>
  <si>
    <t xml:space="preserve">Population Hors Menages en 2013</t>
  </si>
  <si>
    <t xml:space="preserve">Population Hors Menages en 2018</t>
  </si>
  <si>
    <t xml:space="preserve">output/COMMUNE_Abries_Ristolas_05001.csv</t>
  </si>
  <si>
    <t xml:space="preserve">"output/"+BASE_NAME+"_c.json"</t>
  </si>
  <si>
    <t xml:space="preserve">output/COMMUNE_Abries_Ristolas_05001_c.json</t>
  </si>
  <si>
    <t xml:space="preserve">output/COMMUNE_Abries_Ristolas_05001.xlsx</t>
  </si>
  <si>
    <t xml:space="preserve">output/COMMUNE_Abries_Ristolas_05001_Logements.png</t>
  </si>
  <si>
    <t xml:space="preserve">output/COMMUNE_Abries_Ristolas_05001_Population.png</t>
  </si>
  <si>
    <t xml:space="preserve">Graphique Taille des Menages</t>
  </si>
  <si>
    <t xml:space="preserve">output/COMMUNE_Abries_Ristolas_05001_Taille_des_Menages.png</t>
  </si>
  <si>
    <t xml:space="preserve">loc_nouveau['NATURE_PROJET'].count()</t>
  </si>
  <si>
    <t xml:space="preserve">Surface de plancher de la destination ' Habitation ' crÃ©Ã©e par changement de destination</t>
  </si>
  <si>
    <t xml:space="preserve">Surface de plancher de la destination ' Habitation ' supprimÃ©e (dÃ©molie)</t>
  </si>
  <si>
    <t xml:space="preserve">Surface de plancher de la destination ' Habitation ' supprimÃ©e par changement de destination</t>
  </si>
  <si>
    <t xml:space="preserve">Surface de plancher de locaux non rÃ©sidentiels (i.e. autres que d'habitation) existante avant travaux</t>
  </si>
  <si>
    <t xml:space="preserve">Surface de plancher de locaux non rÃ©sidentiels (i.e. autres que d'habitation) nouvelle construite</t>
  </si>
  <si>
    <t xml:space="preserve">Surface de plancher de locaux non rÃ©sidentiels (i.e. autres que d'habitation) crÃ©Ã©e par changement de destination</t>
  </si>
  <si>
    <t xml:space="preserve">Surface de plancher de locaux non rÃ©sidentiels (i.e. autres que d'habitation) dÃ©molie</t>
  </si>
  <si>
    <t xml:space="preserve">Surface de plancher de locaux non rÃ©sidentiels (i.e. autres que d'habitation) supprimÃ©e par changement de destination</t>
  </si>
  <si>
    <t xml:space="preserve">Surface de plancher de la destination ' HÃ©bergement hÃ´telier ' existante avant travaux</t>
  </si>
  <si>
    <t xml:space="preserve">Surface de plancher de la destination ' HÃ©bergement hÃ´telier ' nouvelle construite</t>
  </si>
  <si>
    <t xml:space="preserve">Surface de plancher de la destination ' HÃ©bergement hÃ´telier ' crÃ©Ã©e par changement de destination</t>
  </si>
  <si>
    <t xml:space="preserve">Surface de plancher de la destination ' HÃ©bergement hÃ´telier ' dÃ©molie</t>
  </si>
  <si>
    <t xml:space="preserve">Surface de plancher de la destination ' HÃ©bergement hÃ´telier ' supprimÃ©e par changement de destination</t>
  </si>
  <si>
    <t xml:space="preserve">Surface de plancher de la destination ' Bureau ' crÃ©Ã©e par changement de destination</t>
  </si>
  <si>
    <t xml:space="preserve">Surface de plancher de la destination ' Bureau ' dÃ©molie</t>
  </si>
  <si>
    <t xml:space="preserve">Surface de plancher de la destination ' Bureau ' supprimÃ©e par changement de destination</t>
  </si>
  <si>
    <t xml:space="preserve">Surface de plancher de la destination ' Commerce ' crÃ©Ã©e par changement de destination</t>
  </si>
  <si>
    <t xml:space="preserve">Surface de plancher de la destination ' Commerce ' dÃ©molie</t>
  </si>
  <si>
    <t xml:space="preserve">Surface de plancher de la destination ' Commerce ' supprimÃ©e par changement de destination</t>
  </si>
  <si>
    <t xml:space="preserve">Surface de plancher de la destination ' Artisanat ' crÃ©Ã©e par changement de destination</t>
  </si>
  <si>
    <t xml:space="preserve">Surface de plancher de la destination ' Artisanat ' dÃ©molie</t>
  </si>
  <si>
    <t xml:space="preserve">Surface de plancher de la destination ' Artisanat ' supprimÃ©e par changement de destination</t>
  </si>
  <si>
    <t xml:space="preserve">Surface de plancher de la destination ' Industrie ' crÃ©Ã©e par changement de destination</t>
  </si>
  <si>
    <t xml:space="preserve">Surface de plancher de la destination ' Industrie ' dÃ©molie</t>
  </si>
  <si>
    <t xml:space="preserve">Surface de plancher de la destination ' Industrie ' supprimÃ©e par changement de destination</t>
  </si>
  <si>
    <t xml:space="preserve">Surface de plancher de la destination ' Exploitation agricole ou forestiÃ¨re ' existante avant travaux</t>
  </si>
  <si>
    <t xml:space="preserve">Surface de plancher de la destination ' Exploitation agricole ou forestiÃ¨re ' nouvelle construite</t>
  </si>
  <si>
    <t xml:space="preserve">Surface de plancher de la destination ' Exploitation agricole ou forestiÃ¨re ' crÃ©Ã©e par changement de destination</t>
  </si>
  <si>
    <t xml:space="preserve">Surface de plancher de la destination ' Exploitation agricole ou forestiÃ¨re ' dÃ©molie</t>
  </si>
  <si>
    <t xml:space="preserve">Surface de plancher de la destination ' Exploitation agricole ou forestiÃ¨re ' supprimÃ©e par changement de destination</t>
  </si>
  <si>
    <t xml:space="preserve">Surface de plancher de la destination ' EntrepÃ´t ' existante avant travaux</t>
  </si>
  <si>
    <t xml:space="preserve">Surface de plancher de la destination ' EntrepÃ´t ' nouvelle construite</t>
  </si>
  <si>
    <t xml:space="preserve">Surface de plancher de la destination ' EntrepÃ´t ' crÃ©Ã©e par changement de destination</t>
  </si>
  <si>
    <t xml:space="preserve">Surface de plancher de la destination ' EntrepÃ´t ' dÃ©molie</t>
  </si>
  <si>
    <t xml:space="preserve">Surface de plancher de la destination ' EntrepÃ´t ' supprimÃ©e par changement de destination</t>
  </si>
  <si>
    <t xml:space="preserve">Surface de plancher de la destination ' Services publics ou d'intÃ©rÃªt collectif' existante avant travaux</t>
  </si>
  <si>
    <t xml:space="preserve">Surface de plancher de la destination ' Services publics ou d'intÃ©rÃªt collectif ' nouvelle construite</t>
  </si>
  <si>
    <t xml:space="preserve">Surface de plancher de la destination ' Services publics ou d'intÃ©rÃªt collectif ' crÃ©Ã©e par changement de destination</t>
  </si>
  <si>
    <t xml:space="preserve">Surface de plancher de la destination ' Services publics ou d'intÃ©rÃªt collectif ' dÃ©molie</t>
  </si>
  <si>
    <t xml:space="preserve">Surface de plancher de la destination ' Services publics ou d'intÃ©rÃªt collectif ' supprimÃ©e par changement de destination</t>
  </si>
  <si>
    <t xml:space="preserve">DATA</t>
  </si>
  <si>
    <t xml:space="preserve">https://artificialisation.biodiversitetousvivants.fr/les-donnees-au-1er-janvier-2020</t>
  </si>
  <si>
    <t xml:space="preserve">http://www.paca.developpement-durable.gouv.fr/periode-triennale-2020-2022-a13129.html</t>
  </si>
  <si>
    <t xml:space="preserve">https://www.data.gouv.fr/es/datasets/base-des-permis-de-construire-et-autres-autorisations-durbanisme-sitadel</t>
  </si>
  <si>
    <t xml:space="preserve">https://www.insee.fr/fr/statistiques/5359146</t>
  </si>
  <si>
    <t xml:space="preserve">https://www.insee.fr/fr/statistiques/2859843</t>
  </si>
  <si>
    <t xml:space="preserve">https://www.insee.fr/fr/statistiques/3202958?sommaire=3203271</t>
  </si>
  <si>
    <t xml:space="preserve">Couleur des Graphiques</t>
  </si>
  <si>
    <t xml:space="preserve">#008080</t>
  </si>
  <si>
    <t xml:space="preserve">Historique</t>
  </si>
  <si>
    <t xml:space="preserve">Projections</t>
  </si>
  <si>
    <t xml:space="preserve">Pojections 2013-2021:</t>
  </si>
  <si>
    <t xml:space="preserve">Evolution Annuelle TM</t>
  </si>
  <si>
    <t xml:space="preserve">Evolution</t>
  </si>
  <si>
    <t xml:space="preserve">Part</t>
  </si>
  <si>
    <t xml:space="preserve">TXTM_2030</t>
  </si>
  <si>
    <t xml:space="preserve">TXTM_3040</t>
  </si>
  <si>
    <t xml:space="preserve">TXTM_4050</t>
  </si>
  <si>
    <t xml:space="preserve">Evolution Annuelle Pop</t>
  </si>
  <si>
    <t xml:space="preserve">10 ans</t>
  </si>
  <si>
    <t xml:space="preserve">5 ans</t>
  </si>
  <si>
    <t xml:space="preserve">2 ans</t>
  </si>
  <si>
    <t xml:space="preserve">POP T1</t>
  </si>
  <si>
    <t xml:space="preserve">E20_RP</t>
  </si>
  <si>
    <t xml:space="preserve">E30_RP</t>
  </si>
  <si>
    <t xml:space="preserve">E40_RP</t>
  </si>
  <si>
    <t xml:space="preserve">E50_RP</t>
  </si>
  <si>
    <t xml:space="preserve">LOG T2</t>
  </si>
  <si>
    <t xml:space="preserve">Residences Principales</t>
  </si>
  <si>
    <t xml:space="preserve">Lutte / 10 ans</t>
  </si>
  <si>
    <t xml:space="preserve">E20_RSECOCC</t>
  </si>
  <si>
    <t xml:space="preserve">E30_RSECOCC</t>
  </si>
  <si>
    <t xml:space="preserve">E40_RSECOCC</t>
  </si>
  <si>
    <t xml:space="preserve">E50_RSECOCC</t>
  </si>
  <si>
    <t xml:space="preserve">Residences Secondaires</t>
  </si>
  <si>
    <t xml:space="preserve">Res. Sec.</t>
  </si>
  <si>
    <t xml:space="preserve">E20_LOGVAC</t>
  </si>
  <si>
    <t xml:space="preserve">E30_LOGVAC</t>
  </si>
  <si>
    <t xml:space="preserve">E40_LOGVAC</t>
  </si>
  <si>
    <t xml:space="preserve">E50_LOGVAC</t>
  </si>
  <si>
    <t xml:space="preserve">Logements Vacants</t>
  </si>
  <si>
    <t xml:space="preserve">Vacance :</t>
  </si>
  <si>
    <t xml:space="preserve">  RS + LV</t>
  </si>
  <si>
    <t xml:space="preserve"> Total des Logements</t>
  </si>
  <si>
    <t xml:space="preserve">E20_PMEN</t>
  </si>
  <si>
    <t xml:space="preserve">E30_PMEN</t>
  </si>
  <si>
    <t xml:space="preserve">E40_PMEN</t>
  </si>
  <si>
    <t xml:space="preserve">E50_PMEN</t>
  </si>
  <si>
    <t xml:space="preserve">FAM T1</t>
  </si>
  <si>
    <t xml:space="preserve"> Population des Menages</t>
  </si>
  <si>
    <t xml:space="preserve">E20_MEN</t>
  </si>
  <si>
    <t xml:space="preserve">E30_MEN</t>
  </si>
  <si>
    <t xml:space="preserve">E40_MEN</t>
  </si>
  <si>
    <t xml:space="preserve">E50_MEN</t>
  </si>
  <si>
    <t xml:space="preserve"> Nombre de Menages</t>
  </si>
  <si>
    <t xml:space="preserve">E20_HORS_MEN</t>
  </si>
  <si>
    <t xml:space="preserve">E30_HORS_MEN</t>
  </si>
  <si>
    <t xml:space="preserve">E40_HORS_MEN</t>
  </si>
  <si>
    <t xml:space="preserve">E50_HORS_MEN</t>
  </si>
  <si>
    <t xml:space="preserve"> Population Hors Menages</t>
  </si>
  <si>
    <t xml:space="preserve">TX_HORS_MEN_08</t>
  </si>
  <si>
    <t xml:space="preserve">TX_HORS_MEN_13</t>
  </si>
  <si>
    <t xml:space="preserve">TX_HORS_MEN_18</t>
  </si>
  <si>
    <t xml:space="preserve">ETX_HORS_MEN_20</t>
  </si>
  <si>
    <t xml:space="preserve">ETX_HORS_MEN_30</t>
  </si>
  <si>
    <t xml:space="preserve">ETX_HORS_MEN_40</t>
  </si>
  <si>
    <t xml:space="preserve">ETX_HORS_MEN_50</t>
  </si>
  <si>
    <t xml:space="preserve">FAM G1</t>
  </si>
  <si>
    <t xml:space="preserve"> Taille des Menages</t>
  </si>
  <si>
    <t xml:space="preserve">BL_2008</t>
  </si>
  <si>
    <t xml:space="preserve">EVOL_0813_BL</t>
  </si>
  <si>
    <t xml:space="preserve">BL_2013</t>
  </si>
  <si>
    <t xml:space="preserve">EVOL_1318_BL</t>
  </si>
  <si>
    <t xml:space="preserve">BL_2018</t>
  </si>
  <si>
    <t xml:space="preserve">BL_2020</t>
  </si>
  <si>
    <t xml:space="preserve">EVOL_2030_BL</t>
  </si>
  <si>
    <t xml:space="preserve">BL_2030</t>
  </si>
  <si>
    <t xml:space="preserve">EVOL_3040_BL</t>
  </si>
  <si>
    <t xml:space="preserve">BL_2040</t>
  </si>
  <si>
    <t xml:space="preserve">EVOL_4050_BL</t>
  </si>
  <si>
    <t xml:space="preserve">BL_2050</t>
  </si>
  <si>
    <t xml:space="preserve"> Evolution Besoins en RP </t>
  </si>
  <si>
    <t xml:space="preserve"> Evolution Besoins en RP des Menages / an</t>
  </si>
  <si>
    <t xml:space="preserve"> Evolution Besoins en RP des Hors Menages / an</t>
  </si>
  <si>
    <t xml:space="preserve">- Lies a la Croissance demographique</t>
  </si>
  <si>
    <t xml:space="preserve">- Lies a la Taille des Menages</t>
  </si>
  <si>
    <t xml:space="preserve">Une partie des logements autorises ne sont pas encore commences (VEFA)</t>
  </si>
  <si>
    <t xml:space="preserve">Projections  avec le Taux de Realistion</t>
  </si>
  <si>
    <t xml:space="preserve">Logements / ha</t>
  </si>
  <si>
    <t xml:space="preserve">Sitadel</t>
  </si>
  <si>
    <t xml:space="preserve">Arrete</t>
  </si>
  <si>
    <t xml:space="preserve">Temps Reel</t>
  </si>
  <si>
    <t xml:space="preserve">Donnees a Juin 2021</t>
  </si>
  <si>
    <t xml:space="preserve">Ha consommes</t>
  </si>
  <si>
    <t xml:space="preserve">2013-2016</t>
  </si>
  <si>
    <t xml:space="preserve">2017-2021</t>
  </si>
  <si>
    <t xml:space="preserve">2013-2020</t>
  </si>
  <si>
    <t xml:space="preserve"> / an</t>
  </si>
  <si>
    <t xml:space="preserve">NB_LGT_TOT_CREES_1321</t>
  </si>
  <si>
    <t xml:space="preserve">Loi SRU</t>
  </si>
  <si>
    <t xml:space="preserve">Carence 2020</t>
  </si>
  <si>
    <t xml:space="preserve">% Log Soc</t>
  </si>
  <si>
    <t xml:space="preserve">Logements Autorises</t>
  </si>
  <si>
    <t xml:space="preserve">Renouvellement / 100%</t>
  </si>
  <si>
    <t xml:space="preserve">NB_LGT_CONSTRUITS_1321</t>
  </si>
  <si>
    <t xml:space="preserve">Financement Bailleurs</t>
  </si>
  <si>
    <t xml:space="preserve">NB_LGT_TX_REALISATION_1321</t>
  </si>
  <si>
    <t xml:space="preserve">Taux de Realisation</t>
  </si>
  <si>
    <t xml:space="preserve">Habitants</t>
  </si>
  <si>
    <t xml:space="preserve"> Constructions - sur 1 an</t>
  </si>
  <si>
    <t xml:space="preserve">Logements a terme:</t>
  </si>
  <si>
    <t xml:space="preserve">2008-2013</t>
  </si>
  <si>
    <t xml:space="preserve">2013-2018</t>
  </si>
  <si>
    <t xml:space="preserve">2008-2018</t>
  </si>
  <si>
    <t xml:space="preserve">2008-2020</t>
  </si>
  <si>
    <t xml:space="preserve">Excedents de Logements</t>
  </si>
  <si>
    <t xml:space="preserve">Evolution des Besoins</t>
  </si>
  <si>
    <t xml:space="preserve">Excedent en Logements</t>
  </si>
  <si>
    <t xml:space="preserve">RS + Vacance</t>
  </si>
  <si>
    <t xml:space="preserve">Non-Affectes</t>
  </si>
  <si>
    <t xml:space="preserve">Departement 06</t>
  </si>
  <si>
    <t xml:space="preserve">Sit@del2 - Logements commencés par type et par commune (2010-2019) - données arrêtées à fin avril 2021 </t>
  </si>
  <si>
    <t xml:space="preserve">Annees</t>
  </si>
  <si>
    <t xml:space="preserve">Production</t>
  </si>
  <si>
    <t xml:space="preserve">Surface</t>
  </si>
  <si>
    <t xml:space="preserve">4 427</t>
  </si>
  <si>
    <t xml:space="preserve">383 621</t>
  </si>
  <si>
    <t xml:space="preserve">Pas disponible par commune sur Sitadel</t>
  </si>
  <si>
    <t xml:space="preserve">3 986</t>
  </si>
  <si>
    <t xml:space="preserve">331 901</t>
  </si>
  <si>
    <t xml:space="preserve">Pas disponible au telchargement sur Sitadel (copie manuelle)</t>
  </si>
  <si>
    <t xml:space="preserve">4 373</t>
  </si>
  <si>
    <t xml:space="preserve">360 866</t>
  </si>
  <si>
    <t xml:space="preserve">4 386</t>
  </si>
  <si>
    <t xml:space="preserve">352 252</t>
  </si>
  <si>
    <t xml:space="preserve">6 651</t>
  </si>
  <si>
    <t xml:space="preserve">535 625</t>
  </si>
  <si>
    <t xml:space="preserve">5 015</t>
  </si>
  <si>
    <t xml:space="preserve">467 199</t>
  </si>
  <si>
    <t xml:space="preserve">5 401</t>
  </si>
  <si>
    <t xml:space="preserve">476 605</t>
  </si>
  <si>
    <t xml:space="preserve">5 178</t>
  </si>
  <si>
    <t xml:space="preserve">478 626</t>
  </si>
  <si>
    <t xml:space="preserve">4 636</t>
  </si>
  <si>
    <t xml:space="preserve">454 471</t>
  </si>
  <si>
    <t xml:space="preserve">6 994</t>
  </si>
  <si>
    <t xml:space="preserve">573 136</t>
  </si>
  <si>
    <t xml:space="preserve">6 141</t>
  </si>
  <si>
    <t xml:space="preserve">513 852</t>
  </si>
  <si>
    <t xml:space="preserve">5 685</t>
  </si>
  <si>
    <t xml:space="preserve">497 915</t>
  </si>
  <si>
    <t xml:space="preserve">5 980</t>
  </si>
  <si>
    <t xml:space="preserve">501 914</t>
  </si>
  <si>
    <t xml:space="preserve">3 730</t>
  </si>
  <si>
    <t xml:space="preserve">339 171</t>
  </si>
  <si>
    <t xml:space="preserve">3 724</t>
  </si>
  <si>
    <t xml:space="preserve">307 826</t>
  </si>
  <si>
    <t xml:space="preserve">4 769</t>
  </si>
  <si>
    <t xml:space="preserve">388 557</t>
  </si>
  <si>
    <t xml:space="preserve">478 721</t>
  </si>
  <si>
    <t xml:space="preserve">369 636</t>
  </si>
  <si>
    <t xml:space="preserve">288 721</t>
  </si>
  <si>
    <t xml:space="preserve">379 458</t>
  </si>
  <si>
    <t xml:space="preserve">Sitadel Historique Arrete</t>
  </si>
  <si>
    <t xml:space="preserve">330 991</t>
  </si>
  <si>
    <t xml:space="preserve">382 740</t>
  </si>
  <si>
    <t xml:space="preserve">476 162</t>
  </si>
  <si>
    <t xml:space="preserve"> Sit@del2 - Logements commencés par type et par commune (01/2018-09/2021) </t>
  </si>
  <si>
    <t xml:space="preserve">504 530</t>
  </si>
  <si>
    <t xml:space="preserve">Cumul 2018</t>
  </si>
  <si>
    <t xml:space="preserve">561 925</t>
  </si>
  <si>
    <t xml:space="preserve">363 593</t>
  </si>
  <si>
    <t xml:space="preserve">Cumul 2019</t>
  </si>
  <si>
    <t xml:space="preserve">407 943</t>
  </si>
  <si>
    <t xml:space="preserve">Cumul 2020</t>
  </si>
  <si>
    <t xml:space="preserve">399 370</t>
  </si>
  <si>
    <t xml:space="preserve">En cours 2021</t>
  </si>
  <si>
    <t xml:space="preserve">181 69</t>
  </si>
  <si>
    <t xml:space="preserve">Sitadel Temps Reel </t>
  </si>
  <si>
    <t xml:space="preserve">calc_taux</t>
  </si>
  <si>
    <t xml:space="preserve">taux_croissance</t>
  </si>
  <si>
    <t xml:space="preserve">annee_depart</t>
  </si>
  <si>
    <t xml:space="preserve">val_depart</t>
  </si>
  <si>
    <t xml:space="preserve">annee_arrivee</t>
  </si>
  <si>
    <t xml:space="preserve">val_arrivee</t>
  </si>
  <si>
    <t xml:space="preserve">rounding</t>
  </si>
  <si>
    <t xml:space="preserve">TX_POP_0813</t>
  </si>
  <si>
    <t xml:space="preserve">TX_POP_1318</t>
  </si>
  <si>
    <t xml:space="preserve">Document</t>
  </si>
  <si>
    <t xml:space="preserve">SCoT de XXX</t>
  </si>
  <si>
    <t xml:space="preserve">à rentrer</t>
  </si>
  <si>
    <t xml:space="preserve">calcul programmé</t>
  </si>
  <si>
    <t xml:space="preserve">fourni par la base de données et corrigeable</t>
  </si>
  <si>
    <t xml:space="preserve">calculé et modifiable</t>
  </si>
  <si>
    <t xml:space="preserve">Bureu Etudes</t>
  </si>
  <si>
    <t xml:space="preserve">Projection INSEE</t>
  </si>
  <si>
    <t xml:space="preserve">Votre Scenario</t>
  </si>
  <si>
    <t xml:space="preserve">Tendance 5 ans</t>
  </si>
  <si>
    <t xml:space="preserve">Tendance 10 ans</t>
  </si>
  <si>
    <t xml:space="preserve">Actions à mener par l'utilisateur</t>
  </si>
  <si>
    <t xml:space="preserve">entrer l'année des données utilisée par le BE</t>
  </si>
  <si>
    <t xml:space="preserve">dates</t>
  </si>
  <si>
    <t xml:space="preserve">entrer les dates début et fin du SCoT</t>
  </si>
  <si>
    <t xml:space="preserve">année référence</t>
  </si>
  <si>
    <t xml:space="preserve"> départ </t>
  </si>
  <si>
    <t xml:space="preserve">horizon</t>
  </si>
  <si>
    <t xml:space="preserve">vérifier l'évolution de la population hors ménages (graphique 1) ==&gt; corriger éventuellement la valeur proposée par la base de données pour l'année de fin (i)</t>
  </si>
  <si>
    <t xml:space="preserve">a</t>
  </si>
  <si>
    <t xml:space="preserve">b</t>
  </si>
  <si>
    <t xml:space="preserve">c</t>
  </si>
  <si>
    <t xml:space="preserve">Donnees 06 - CA Sophia-Antipolis</t>
  </si>
  <si>
    <t xml:space="preserve">idem pour la taille des ménages (graphique 2) (m)</t>
  </si>
  <si>
    <t xml:space="preserve">a Pas Utilise :</t>
  </si>
  <si>
    <t xml:space="preserve">idem pour les RS (graphique 3) (t)</t>
  </si>
  <si>
    <t xml:space="preserve">Annees des Donnees</t>
  </si>
  <si>
    <t xml:space="preserve">Dates Applications du SCoT</t>
  </si>
  <si>
    <t xml:space="preserve">Horizon du SCoT</t>
  </si>
  <si>
    <t xml:space="preserve">Etape 1</t>
  </si>
  <si>
    <t xml:space="preserve">idem pour les LV (graphique 4) (y)</t>
  </si>
  <si>
    <t xml:space="preserve">finale</t>
  </si>
  <si>
    <t xml:space="preserve">vérifier et corriger éventuellement l'effet "évolution du parc"  (ag)</t>
  </si>
  <si>
    <t xml:space="preserve">étape 1    Population</t>
  </si>
  <si>
    <t xml:space="preserve">Population </t>
  </si>
  <si>
    <t xml:space="preserve">Taux de croissance</t>
  </si>
  <si>
    <t xml:space="preserve">delta population</t>
  </si>
  <si>
    <t xml:space="preserve">Tx Croissance</t>
  </si>
  <si>
    <t xml:space="preserve">entrer la répartition des logements existants  (donnée pour information inutile pour évaluer le besoin foncier mais intéressante pour discussion de la répartition entre niveau d'armature urbaine)</t>
  </si>
  <si>
    <t xml:space="preserve">selon le nombre de niveaux de l'armature urbaine</t>
  </si>
  <si>
    <t xml:space="preserve">au départ</t>
  </si>
  <si>
    <t xml:space="preserve">Delta</t>
  </si>
  <si>
    <t xml:space="preserve">entrer la répartition des nouveaiux logements par niveau d'armature urbaine (b1 à b6)</t>
  </si>
  <si>
    <t xml:space="preserve">d</t>
  </si>
  <si>
    <t xml:space="preserve">e=d*puissance(1+f;c-b) </t>
  </si>
  <si>
    <t xml:space="preserve">f</t>
  </si>
  <si>
    <t xml:space="preserve">g = e - d</t>
  </si>
  <si>
    <t xml:space="preserve">Etape 2</t>
  </si>
  <si>
    <t xml:space="preserve">Taille des ménages</t>
  </si>
  <si>
    <t xml:space="preserve">idem le potentiel foncier par niveau (d1 à d6)</t>
  </si>
  <si>
    <t xml:space="preserve">idem les densités nettes prévues par niveau (f1 à f6)</t>
  </si>
  <si>
    <t xml:space="preserve">Projection suivant la tendance des 5 dernieres annees</t>
  </si>
  <si>
    <t xml:space="preserve">Population Hors Menages (Etudiants, EPHAD, …)</t>
  </si>
  <si>
    <t xml:space="preserve">Etape 3</t>
  </si>
  <si>
    <t xml:space="preserve">En nombre</t>
  </si>
  <si>
    <t xml:space="preserve">idem le taux de passage des denistés nettes aux densités brutes par niveau (h1 à h6)</t>
  </si>
  <si>
    <t xml:space="preserve">Projection suivant la tendance des 10 dernieres annees</t>
  </si>
  <si>
    <t xml:space="preserve">Part des Residenses Secondaires</t>
  </si>
  <si>
    <t xml:space="preserve">Etape 4</t>
  </si>
  <si>
    <t xml:space="preserve">Part des Residenses Vacantes</t>
  </si>
  <si>
    <t xml:space="preserve">Etape 5</t>
  </si>
  <si>
    <t xml:space="preserve">étape 2      Besoin RP</t>
  </si>
  <si>
    <t xml:space="preserve">population hors ménages</t>
  </si>
  <si>
    <t xml:space="preserve">population des ménages </t>
  </si>
  <si>
    <t xml:space="preserve">Nb résidences principales</t>
  </si>
  <si>
    <t xml:space="preserve">delta résid. principales</t>
  </si>
  <si>
    <t xml:space="preserve">h</t>
  </si>
  <si>
    <t xml:space="preserve">i = h</t>
  </si>
  <si>
    <t xml:space="preserve">j = d - h</t>
  </si>
  <si>
    <t xml:space="preserve">k = e - i</t>
  </si>
  <si>
    <t xml:space="preserve">l</t>
  </si>
  <si>
    <t xml:space="preserve">m</t>
  </si>
  <si>
    <t xml:space="preserve">n=j/l</t>
  </si>
  <si>
    <t xml:space="preserve">o=k/m</t>
  </si>
  <si>
    <t xml:space="preserve">p=o-n</t>
  </si>
  <si>
    <t xml:space="preserve">étape 3        Besoin RS</t>
  </si>
  <si>
    <t xml:space="preserve">Part des résidences secondaires</t>
  </si>
  <si>
    <t xml:space="preserve">Nb résidences secondaires</t>
  </si>
  <si>
    <t xml:space="preserve">delta résid. Secondaires</t>
  </si>
  <si>
    <t xml:space="preserve">Ajoute</t>
  </si>
  <si>
    <t xml:space="preserve">Taux croissance RS dernière période</t>
  </si>
  <si>
    <t xml:space="preserve">en 10 ans</t>
  </si>
  <si>
    <t xml:space="preserve">q</t>
  </si>
  <si>
    <t xml:space="preserve">r = t / ab</t>
  </si>
  <si>
    <t xml:space="preserve">s</t>
  </si>
  <si>
    <t xml:space="preserve">t= s * Taux croissance RS dernière période</t>
  </si>
  <si>
    <t xml:space="preserve">u=t-s</t>
  </si>
  <si>
    <t xml:space="preserve">Pas Utilise :</t>
  </si>
  <si>
    <t xml:space="preserve">Taux croissance LV dernière période</t>
  </si>
  <si>
    <t xml:space="preserve">étape 4      Besoin LV</t>
  </si>
  <si>
    <t xml:space="preserve">Part des logements vacants</t>
  </si>
  <si>
    <t xml:space="preserve">Nb logements vacants </t>
  </si>
  <si>
    <t xml:space="preserve">delta logements vacants</t>
  </si>
  <si>
    <t xml:space="preserve">Parc total</t>
  </si>
  <si>
    <t xml:space="preserve">delta logements </t>
  </si>
  <si>
    <t xml:space="preserve">rationnel</t>
  </si>
  <si>
    <t xml:space="preserve">v</t>
  </si>
  <si>
    <t xml:space="preserve">w = y / ab</t>
  </si>
  <si>
    <t xml:space="preserve">x</t>
  </si>
  <si>
    <t xml:space="preserve">y= x * Taux croissance RS dernière période</t>
  </si>
  <si>
    <t xml:space="preserve">z=y-x</t>
  </si>
  <si>
    <t xml:space="preserve">aa = n + s + x</t>
  </si>
  <si>
    <t xml:space="preserve">ab = o + t + y</t>
  </si>
  <si>
    <t xml:space="preserve">ac = ab - aa</t>
  </si>
  <si>
    <t xml:space="preserve">étape 5    Renouvellement du parc</t>
  </si>
  <si>
    <t xml:space="preserve">dernière période intercensitaire</t>
  </si>
  <si>
    <t xml:space="preserve">effet sur la durée du document</t>
  </si>
  <si>
    <t xml:space="preserve">évolution du parc (entre années n-5 et n)</t>
  </si>
  <si>
    <t xml:space="preserve">effet sur le parc</t>
  </si>
  <si>
    <t xml:space="preserve">en nombre/an</t>
  </si>
  <si>
    <t xml:space="preserve">ad</t>
  </si>
  <si>
    <t xml:space="preserve">ae</t>
  </si>
  <si>
    <t xml:space="preserve">af = (ad - ae) / 5</t>
  </si>
  <si>
    <t xml:space="preserve">ag = af * ( c - b)</t>
  </si>
  <si>
    <t xml:space="preserve">ah = ac - ag</t>
  </si>
  <si>
    <t xml:space="preserve">Sitadel ?:</t>
  </si>
  <si>
    <t xml:space="preserve">N = Annee de Reference / INSEE</t>
  </si>
  <si>
    <t xml:space="preserve">étape 6  Besoins de logements selon l'armature urbaine</t>
  </si>
  <si>
    <t xml:space="preserve">Niveau 1</t>
  </si>
  <si>
    <t xml:space="preserve">Niveau 2</t>
  </si>
  <si>
    <t xml:space="preserve">Niveau 3</t>
  </si>
  <si>
    <t xml:space="preserve">Niveau 4</t>
  </si>
  <si>
    <t xml:space="preserve">Niveau 5</t>
  </si>
  <si>
    <t xml:space="preserve">Niveau 6</t>
  </si>
  <si>
    <t xml:space="preserve">TOTAL</t>
  </si>
  <si>
    <t xml:space="preserve">répartition logts départ            (juste pour info)</t>
  </si>
  <si>
    <t xml:space="preserve">répartition nouveaux logts</t>
  </si>
  <si>
    <t xml:space="preserve">b1</t>
  </si>
  <si>
    <t xml:space="preserve">b3 </t>
  </si>
  <si>
    <t xml:space="preserve">b3</t>
  </si>
  <si>
    <t xml:space="preserve">b4</t>
  </si>
  <si>
    <t xml:space="preserve">b5</t>
  </si>
  <si>
    <t xml:space="preserve">b6</t>
  </si>
  <si>
    <t xml:space="preserve">En %</t>
  </si>
  <si>
    <t xml:space="preserve">Selon Scenario </t>
  </si>
  <si>
    <t xml:space="preserve">Besoin en logements</t>
  </si>
  <si>
    <t xml:space="preserve">c1 = ah  * b1</t>
  </si>
  <si>
    <t xml:space="preserve">c2 = ah  * b2</t>
  </si>
  <si>
    <t xml:space="preserve">c3 = ah  * b3</t>
  </si>
  <si>
    <t xml:space="preserve">c4 = ah  * b4</t>
  </si>
  <si>
    <t xml:space="preserve">c5= ah  * b5</t>
  </si>
  <si>
    <t xml:space="preserve">c6= ah  * b6</t>
  </si>
  <si>
    <t xml:space="preserve">cc = somme (c1:c6)</t>
  </si>
  <si>
    <t xml:space="preserve">Total = J33</t>
  </si>
  <si>
    <t xml:space="preserve">étape 7   Constructions en extension</t>
  </si>
  <si>
    <t xml:space="preserve">Possibilités en densification</t>
  </si>
  <si>
    <t xml:space="preserve">d1</t>
  </si>
  <si>
    <t xml:space="preserve">d2 </t>
  </si>
  <si>
    <t xml:space="preserve">d3</t>
  </si>
  <si>
    <t xml:space="preserve">d4</t>
  </si>
  <si>
    <t xml:space="preserve">d5</t>
  </si>
  <si>
    <t xml:space="preserve">d6</t>
  </si>
  <si>
    <t xml:space="preserve">contructions en extension</t>
  </si>
  <si>
    <t xml:space="preserve">e1=SI(c1&gt;d1;c1;0)</t>
  </si>
  <si>
    <t xml:space="preserve">'e2=SI(c2&gt;d2;c2;0)</t>
  </si>
  <si>
    <t xml:space="preserve">e3=SI(c3&gt;d3;c3;0)</t>
  </si>
  <si>
    <t xml:space="preserve">e4=SI(c4&gt;d4;c4;0)</t>
  </si>
  <si>
    <t xml:space="preserve">e5=SI(c5&gt;d5;c5;0)</t>
  </si>
  <si>
    <t xml:space="preserve">e6=SI(c6&gt;d6;c6;0)</t>
  </si>
  <si>
    <t xml:space="preserve">ee = somme (e1:e6)</t>
  </si>
  <si>
    <t xml:space="preserve">En Nombre</t>
  </si>
  <si>
    <t xml:space="preserve">Exprime en quoi ?</t>
  </si>
  <si>
    <t xml:space="preserve">Pas Correct !</t>
  </si>
  <si>
    <t xml:space="preserve">étape 8 Besoin de foncier</t>
  </si>
  <si>
    <r>
      <rPr>
        <b val="true"/>
        <sz val="12"/>
        <color rgb="FFFFFFFF"/>
        <rFont val="Arial"/>
        <family val="2"/>
        <charset val="1"/>
      </rPr>
      <t xml:space="preserve">Résultat</t>
    </r>
    <r>
      <rPr>
        <sz val="10"/>
        <color rgb="FFFFFFFF"/>
        <rFont val="Arial"/>
        <family val="2"/>
        <charset val="1"/>
      </rPr>
      <t xml:space="preserve"> </t>
    </r>
  </si>
  <si>
    <t xml:space="preserve">densité nette en Logts/ha</t>
  </si>
  <si>
    <t xml:space="preserve">densité  Logts/ha</t>
  </si>
  <si>
    <t xml:space="preserve">f1</t>
  </si>
  <si>
    <t xml:space="preserve">f2</t>
  </si>
  <si>
    <t xml:space="preserve">f3</t>
  </si>
  <si>
    <t xml:space="preserve">f4</t>
  </si>
  <si>
    <t xml:space="preserve">f5</t>
  </si>
  <si>
    <t xml:space="preserve">f6</t>
  </si>
  <si>
    <t xml:space="preserve">Surface nette en extension</t>
  </si>
  <si>
    <t xml:space="preserve">g1 = e1 / f1</t>
  </si>
  <si>
    <t xml:space="preserve">g2 = e2 / f2</t>
  </si>
  <si>
    <t xml:space="preserve">g3 = e3 / f3</t>
  </si>
  <si>
    <t xml:space="preserve">g4 ' =e4 / f4</t>
  </si>
  <si>
    <t xml:space="preserve">g5 = e5 / f5</t>
  </si>
  <si>
    <t xml:space="preserve">g6 = e6 / f6</t>
  </si>
  <si>
    <t xml:space="preserve">Rajoût pour équipements en %</t>
  </si>
  <si>
    <t xml:space="preserve">h1</t>
  </si>
  <si>
    <t xml:space="preserve">h2</t>
  </si>
  <si>
    <t xml:space="preserve">h3</t>
  </si>
  <si>
    <t xml:space="preserve">h4</t>
  </si>
  <si>
    <t xml:space="preserve">h5</t>
  </si>
  <si>
    <t xml:space="preserve">h6</t>
  </si>
  <si>
    <t xml:space="preserve">Ha  nécessaires</t>
  </si>
  <si>
    <t xml:space="preserve">i1 = g1 * (1 + h1)</t>
  </si>
  <si>
    <t xml:space="preserve">i2 = g2 * (2 + h2)</t>
  </si>
  <si>
    <t xml:space="preserve">i3 = g3 * (3 + h3)</t>
  </si>
  <si>
    <t xml:space="preserve">i4 = g4 * (4 + h4)</t>
  </si>
  <si>
    <t xml:space="preserve">i5 = g5 * (5 + h5)</t>
  </si>
  <si>
    <t xml:space="preserve">i6 = g6 * (6 + h6)</t>
  </si>
  <si>
    <t xml:space="preserve">ii = somme (i1:i6)</t>
  </si>
  <si>
    <t xml:space="preserve">OK</t>
  </si>
  <si>
    <t xml:space="preserve">étape 9 Consommation d'espace</t>
  </si>
  <si>
    <t xml:space="preserve">Donnée CEREMA / habitat sur la décennie précédente (2010-2020)</t>
  </si>
  <si>
    <t xml:space="preserve">jj</t>
  </si>
  <si>
    <t xml:space="preserve">Consommation annuelle passée</t>
  </si>
  <si>
    <t xml:space="preserve">kk= jj / 10</t>
  </si>
  <si>
    <t xml:space="preserve">Consommation annuelle prévue</t>
  </si>
  <si>
    <t xml:space="preserve">= ii</t>
  </si>
  <si>
    <t xml:space="preserve">Consommation Totale ?</t>
  </si>
  <si>
    <t xml:space="preserve">Degré de sobriété ???</t>
  </si>
  <si>
    <t xml:space="preserve">ll = 11 / kk</t>
  </si>
  <si>
    <t xml:space="preserve">répartition logts départ (info)</t>
  </si>
  <si>
    <t xml:space="preserve">Scot CASA</t>
  </si>
  <si>
    <t xml:space="preserve">Scot Ouest</t>
  </si>
  <si>
    <t xml:space="preserve">Variation</t>
  </si>
  <si>
    <t xml:space="preserve">Nombre de personnes par ménage</t>
  </si>
  <si>
    <t xml:space="preserve">Demande de Logements</t>
  </si>
  <si>
    <t xml:space="preserve">- Croissance Demo</t>
  </si>
  <si>
    <t xml:space="preserve">- Desserrement des Menages</t>
  </si>
  <si>
    <t xml:space="preserve">Variation Vacances</t>
  </si>
  <si>
    <t xml:space="preserve">Variation RS</t>
  </si>
  <si>
    <t xml:space="preserve">Desaffectations</t>
  </si>
  <si>
    <t xml:space="preserve">Demande potentielle à l'horizon 2030</t>
  </si>
  <si>
    <t xml:space="preserve">Votre besoin annuel en logements (13 ans)</t>
  </si>
  <si>
    <t xml:space="preserve">Renouvellement</t>
  </si>
  <si>
    <t xml:space="preserve">Log / Renouv</t>
  </si>
  <si>
    <t xml:space="preserve">Log / ha</t>
  </si>
  <si>
    <t xml:space="preserve">Log / Extension</t>
  </si>
  <si>
    <t xml:space="preserve">Ha de Log Consommes / 13 ans</t>
  </si>
  <si>
    <t xml:space="preserve">Ha</t>
  </si>
  <si>
    <t xml:space="preserve">Conso Foncier Cerema 2009/2018</t>
  </si>
  <si>
    <t xml:space="preserve">an</t>
  </si>
  <si>
    <t xml:space="preserve">Objectif ZAN</t>
  </si>
  <si>
    <t xml:space="preserve">ZAN Dispo</t>
  </si>
  <si>
    <t xml:space="preserve">ZAN Necessaire / 10 an</t>
  </si>
  <si>
    <t xml:space="preserve">Nom de la variable</t>
  </si>
  <si>
    <t xml:space="preserve">Description de la variable</t>
  </si>
  <si>
    <t xml:space="preserve">Modalités</t>
  </si>
  <si>
    <t xml:space="preserve">Format</t>
  </si>
  <si>
    <t xml:space="preserve">Observations</t>
  </si>
  <si>
    <t xml:space="preserve">Origine</t>
  </si>
  <si>
    <t xml:space="preserve">Code de la région du lieu des travaux</t>
  </si>
  <si>
    <t xml:space="preserve">Nomenclature du Code Officiel Géographique (COG Insee)</t>
  </si>
  <si>
    <t xml:space="preserve">Alphanumérique, 2 caractères</t>
  </si>
  <si>
    <t xml:space="preserve">Numéro d'enregistrement de la DAU</t>
  </si>
  <si>
    <t xml:space="preserve">Code du département du lieu des travaux</t>
  </si>
  <si>
    <t xml:space="preserve">COMM</t>
  </si>
  <si>
    <t xml:space="preserve">Code de la commune du lieu des travaux</t>
  </si>
  <si>
    <t xml:space="preserve">Alphanumérique, 5 caractères</t>
  </si>
  <si>
    <t xml:space="preserve">Le code vient directement du numéro d'enregistrement de la DAU, donc dépend du code de la commune au moment où la DAU a été déposée ; il n'est pas recodifié dans un millésime particulier du COG</t>
  </si>
  <si>
    <t xml:space="preserve">Type_DAU</t>
  </si>
  <si>
    <t xml:space="preserve">Type de DAU -- demande d'autorisation d'urbanisme (PC ou DP)</t>
  </si>
  <si>
    <t xml:space="preserve">PC (Permis de construire)
DP (Déclaration Préalable)</t>
  </si>
  <si>
    <t xml:space="preserve">Num_DAU</t>
  </si>
  <si>
    <t xml:space="preserve">Alphanumérique, 13 caractères</t>
  </si>
  <si>
    <t xml:space="preserve">Numéro sur 13 caractères : les 6 premiers caractères correspondent au code commune, les 2 suivants à l'année de dépôt de la DAU, les 5 derniers à un numéro d'ordre</t>
  </si>
  <si>
    <t xml:space="preserve">Etat_DAU</t>
  </si>
  <si>
    <t xml:space="preserve">Etat d'avancement du projet</t>
  </si>
  <si>
    <t xml:space="preserve">2 = Autorisé
4 = Annulé
5 = Commencé
6 = Terminé</t>
  </si>
  <si>
    <t xml:space="preserve">Alphanumérique, 1 caractère</t>
  </si>
  <si>
    <t xml:space="preserve">Toutes les DAU du fichier ont été autorisées ; les modalités 4 à 6 concernent des DAU pour lesquelles est connu l'état postérieur d'avancement du projet .</t>
  </si>
  <si>
    <t xml:space="preserve">Décision / suivi des travaux</t>
  </si>
  <si>
    <t xml:space="preserve">DATE_REELLE_AUTORISATION</t>
  </si>
  <si>
    <t xml:space="preserve">Date réelle d'autorisation (PC) ou de non-opposition (DP) initiale</t>
  </si>
  <si>
    <t xml:space="preserve">Date, format AAAA-MM-JJ</t>
  </si>
  <si>
    <t xml:space="preserve">Date de décision relative à la demande initiale, sans prise en compte d'éventuels modificatifs.</t>
  </si>
  <si>
    <t xml:space="preserve">Décision</t>
  </si>
  <si>
    <t xml:space="preserve">DATE_REELLE_DOC</t>
  </si>
  <si>
    <t xml:space="preserve">Date réelle d'ouverture de chantier</t>
  </si>
  <si>
    <t xml:space="preserve">Déclaration officielle (DOC) ou information obtenue par enquête</t>
  </si>
  <si>
    <t xml:space="preserve">DATE_REELLE_DAACT</t>
  </si>
  <si>
    <t xml:space="preserve">Date réelle d'achèvement des travaux</t>
  </si>
  <si>
    <t xml:space="preserve">Déclaration officielle (DAACT) ou information obtenue par enquête</t>
  </si>
  <si>
    <t xml:space="preserve">DPC_AUT</t>
  </si>
  <si>
    <t xml:space="preserve">Date (mois) de prise en compte (DPC) de l'autorisation initiale</t>
  </si>
  <si>
    <t xml:space="preserve">Date, format AAAAMM</t>
  </si>
  <si>
    <t xml:space="preserve">Une autorisation délivrée le 6 décembre 2020 enregistrée dans Sitadel en mars 2021 (du fait d'un retard de collecte) a pour date de prise en compte "202102" et pour date réelle "2020-12-06" ; elle est diffusée fin mars 2021.</t>
  </si>
  <si>
    <t xml:space="preserve">Gestion de la collecte</t>
  </si>
  <si>
    <t xml:space="preserve">DPC_DOC</t>
  </si>
  <si>
    <t xml:space="preserve">Date (mois) de prise en compte (DPC) de l'ouverture du chantier</t>
  </si>
  <si>
    <t xml:space="preserve">Une ouverture de chantier ayant eu lieu le 6 décembre 2020 enregistrée dans Sitadel en mars 2021 (du fait d'un retard de collecte) a pour date de prise en compte "202102" et pour date réelle "2020-12-06" ; elle est diffusée fin mars 2021.</t>
  </si>
  <si>
    <t xml:space="preserve">DPC_DERN</t>
  </si>
  <si>
    <t xml:space="preserve">Date (mois) (DPC) de dernière mise à jour des données</t>
  </si>
  <si>
    <t xml:space="preserve">Les données sont mises à jour à l'occasion d'un événement de la vie du permis ou d'une correction de la base</t>
  </si>
  <si>
    <t xml:space="preserve">CAT_DEM</t>
  </si>
  <si>
    <t xml:space="preserve">Catégorie du demandeur (maître d'ouvrage) selon Sitadel</t>
  </si>
  <si>
    <t xml:space="preserve">Recodification établie par le SDES à partir des données disponibles dans Sitadel</t>
  </si>
  <si>
    <t xml:space="preserve">APE_DEM</t>
  </si>
  <si>
    <t xml:space="preserve">Code d'activité principale de l'établissement d'un demandeur avéré en tant que personne morale</t>
  </si>
  <si>
    <t xml:space="preserve">Nomenclature NAF Rév2</t>
  </si>
  <si>
    <t xml:space="preserve">Alphanumérique, 6 caractères</t>
  </si>
  <si>
    <t xml:space="preserve">Indisponible pour les personnes physiques, les personnes morales assimilées à des personnes physiques, et les demandeurs non retrouvés dans Sirène</t>
  </si>
  <si>
    <t xml:space="preserve">Sirène</t>
  </si>
  <si>
    <t xml:space="preserve">CJ_DEM</t>
  </si>
  <si>
    <t xml:space="preserve">Catégorie juridique d'un demandeur avéré en tant que personne morale</t>
  </si>
  <si>
    <t xml:space="preserve">Nomenclature du répertoire Sirène</t>
  </si>
  <si>
    <t xml:space="preserve">Alphanumérique, 4 caractères</t>
  </si>
  <si>
    <t xml:space="preserve">DENOM_DEM</t>
  </si>
  <si>
    <t xml:space="preserve">Dénomination d'un demandeur avéré en tant que personne morale</t>
  </si>
  <si>
    <t xml:space="preserve">Alphanumérique, 120 caractères</t>
  </si>
  <si>
    <t xml:space="preserve">SIREN_DEM</t>
  </si>
  <si>
    <t xml:space="preserve">Numéro SIREN d'un demandeur avéré en tant que personne morale</t>
  </si>
  <si>
    <t xml:space="preserve">Alphanumérique, 9 caractères</t>
  </si>
  <si>
    <t xml:space="preserve">Formulaire ou recherche à partir de la dénomination</t>
  </si>
  <si>
    <t xml:space="preserve">SIRET_DEM</t>
  </si>
  <si>
    <t xml:space="preserve">Numéro SIRET d'un demandeur avéré en tant que personne morale</t>
  </si>
  <si>
    <t xml:space="preserve">Alphanumérique, 14 caractères</t>
  </si>
  <si>
    <t xml:space="preserve">CODPOST_DEM</t>
  </si>
  <si>
    <t xml:space="preserve">Code postal du demandeur</t>
  </si>
  <si>
    <t xml:space="preserve">Formulaire</t>
  </si>
  <si>
    <t xml:space="preserve">LOCALITE_DEM</t>
  </si>
  <si>
    <t xml:space="preserve">Localité du demandeur</t>
  </si>
  <si>
    <t xml:space="preserve">Alphanumérique, 32 caractères</t>
  </si>
  <si>
    <t xml:space="preserve">REC_ARCHI</t>
  </si>
  <si>
    <t xml:space="preserve">Indicateur de recours à un architecte</t>
  </si>
  <si>
    <t xml:space="preserve">1 si oui, 0 si non</t>
  </si>
  <si>
    <t xml:space="preserve">Insuffisamment renseigné</t>
  </si>
  <si>
    <t xml:space="preserve">ADR_NUM_TER</t>
  </si>
  <si>
    <t xml:space="preserve">Numéro de voie du terrain</t>
  </si>
  <si>
    <t xml:space="preserve">ADR_TYPEVOIE_TER</t>
  </si>
  <si>
    <t xml:space="preserve">Type de voie du terrain</t>
  </si>
  <si>
    <t xml:space="preserve">ADR_LIBVOIE_TER</t>
  </si>
  <si>
    <t xml:space="preserve">Libellé de la voie du terrain</t>
  </si>
  <si>
    <t xml:space="preserve">Alphanumérique, 26 caractères</t>
  </si>
  <si>
    <t xml:space="preserve">ADR_LIEUDIT_TER</t>
  </si>
  <si>
    <t xml:space="preserve">Lieu-dit du terrain</t>
  </si>
  <si>
    <t xml:space="preserve">Alphanumérique, 38 caractères</t>
  </si>
  <si>
    <t xml:space="preserve">ADR_LOCALITE_TER</t>
  </si>
  <si>
    <t xml:space="preserve">Localité du terrain</t>
  </si>
  <si>
    <t xml:space="preserve">ADR_CODPOST_TER</t>
  </si>
  <si>
    <t xml:space="preserve">Code postal du terrain</t>
  </si>
  <si>
    <t xml:space="preserve">SEC_CADASTRE1</t>
  </si>
  <si>
    <t xml:space="preserve">Section cadastrale 1</t>
  </si>
  <si>
    <t xml:space="preserve">Alphanumérique, 3 caractères</t>
  </si>
  <si>
    <t xml:space="preserve">Les préfixes sont en général absents de Sitadel</t>
  </si>
  <si>
    <t xml:space="preserve">NUM_CADASTRE1</t>
  </si>
  <si>
    <t xml:space="preserve">Numéro parcelle cadastrale 1</t>
  </si>
  <si>
    <t xml:space="preserve">SEC_CADASTRE2</t>
  </si>
  <si>
    <t xml:space="preserve">Section cadastrale 2</t>
  </si>
  <si>
    <t xml:space="preserve">NUM_CADASTRE2</t>
  </si>
  <si>
    <t xml:space="preserve">Numéro parcelle cadastrale 2</t>
  </si>
  <si>
    <t xml:space="preserve">SEC_CADASTRE3</t>
  </si>
  <si>
    <t xml:space="preserve">Section cadastrale 3</t>
  </si>
  <si>
    <t xml:space="preserve">Un maximum de 3 parcelles peut être renseigné dans Sitadel alors qu'un terrain peut en contenir bien davantage</t>
  </si>
  <si>
    <t xml:space="preserve">NUM_CADASTRE3</t>
  </si>
  <si>
    <t xml:space="preserve">Numéro parcelle cadastrale 3</t>
  </si>
  <si>
    <t xml:space="preserve">SUPERFICIE_TERRAIN</t>
  </si>
  <si>
    <t xml:space="preserve">Numérique, max. 8 chiffres</t>
  </si>
  <si>
    <t xml:space="preserve">ZONE_OP</t>
  </si>
  <si>
    <t xml:space="preserve">Code "zone opératoire"</t>
  </si>
  <si>
    <t xml:space="preserve">1 = Lotissement
2 = ZAC
3 = AFU
4 = Hors zones ou ne sais pas</t>
  </si>
  <si>
    <t xml:space="preserve">Très insuffisamment renseigné</t>
  </si>
  <si>
    <t xml:space="preserve">NATURE_PROJET</t>
  </si>
  <si>
    <t xml:space="preserve">Code « nature du projet »</t>
  </si>
  <si>
    <t xml:space="preserve">1 = nouvelle construction
2 = travaux sur construction existante</t>
  </si>
  <si>
    <t xml:space="preserve">I_EXTENSION</t>
  </si>
  <si>
    <t xml:space="preserve">Indicateur d'extension</t>
  </si>
  <si>
    <t xml:space="preserve">I_SURELEVATION</t>
  </si>
  <si>
    <t xml:space="preserve">Indicateur de surélévation</t>
  </si>
  <si>
    <t xml:space="preserve">I_NIVSUPP</t>
  </si>
  <si>
    <t xml:space="preserve">Indicateur de création de niveau(x) supplémentaire(s)</t>
  </si>
  <si>
    <t xml:space="preserve">NB_NIV_MAX</t>
  </si>
  <si>
    <t xml:space="preserve">Nombre de niveaux du bâtiment le plus élevé</t>
  </si>
  <si>
    <t xml:space="preserve">Numérique, max. 2 chiffres</t>
  </si>
  <si>
    <t xml:space="preserve">Nombre de niveaux au-dessus du sol depuis le nouveau formulaire de 2020, très insuffisamment renseigné</t>
  </si>
  <si>
    <t xml:space="preserve">UTILISATION</t>
  </si>
  <si>
    <t xml:space="preserve">1 = Occupation personnelle
2 = Vente
3 = Location 
4 = vente - location
5 = non rempli</t>
  </si>
  <si>
    <t xml:space="preserve">Assez mal renseigné</t>
  </si>
  <si>
    <t xml:space="preserve">RES_PRINCIP_OU_SECOND</t>
  </si>
  <si>
    <t xml:space="preserve">1 = résidence principale
2 = résidence secondaire
3 = non rempli</t>
  </si>
  <si>
    <t xml:space="preserve">Seulement si occupation personnelle normalement</t>
  </si>
  <si>
    <t xml:space="preserve">TYP_ANNEXE</t>
  </si>
  <si>
    <t xml:space="preserve">1 = Piscine
2 = Garage
3 = Véranda
4 = Abri de Jardin
5 = Autre annexe
6 = plusieurs annexes
7 = pas d’annexe</t>
  </si>
  <si>
    <t xml:space="preserve">1 = res pour personnes âgées
2 = res étudiantes
3 = res de tourisme
4 = res hôtelière à vocation sociale
5 = res sociale
6 = res pour handicapés
7 = autre résidence
8 = projet mixte
9 = Non rempli</t>
  </si>
  <si>
    <t xml:space="preserve">Pour les projets mixtes (logements ordinaires / résidence service), on fait en sorte que cette catégorie ne soit définie que si la résidence services représente la majorité des logements du projet.</t>
  </si>
  <si>
    <t xml:space="preserve">Nombre total de logements créés</t>
  </si>
  <si>
    <t xml:space="preserve">Numérique, max. 3 chiffres</t>
  </si>
  <si>
    <t xml:space="preserve">Une transformation d'un 3 pièces en 2 studios est généralement considérée comme créant 2 logements</t>
  </si>
  <si>
    <t xml:space="preserve">Nombre de logements individuels créés</t>
  </si>
  <si>
    <t xml:space="preserve">Une maison individuelle peut comporter 2 logements individuels (au maximum)</t>
  </si>
  <si>
    <t xml:space="preserve">Nombre de logements collectifs créés</t>
  </si>
  <si>
    <t xml:space="preserve">Nombre de logements démolis</t>
  </si>
  <si>
    <t xml:space="preserve">Moyennement renseigné</t>
  </si>
  <si>
    <t xml:space="preserve">Pas toujours connu au moment du dépôt du formulaire, et rarement corrigé ensuite ; insuffisamment renseigné</t>
  </si>
  <si>
    <t xml:space="preserve">Numérique, max. 7 chiffres</t>
  </si>
  <si>
    <t xml:space="preserve">Lorsque le projet crée des chambres (sans coin cuisine indépendant) et non des logements, on utilise plutôt la destination "Hébergement hôtelier" ou "Service Public" dans Sitadel plutôt que la destination "Habitation"</t>
  </si>
  <si>
    <t xml:space="preserve">Surface dont la destination est modifiée de locaux en habitation, peut impliquer des travaux très légers</t>
  </si>
  <si>
    <t xml:space="preserve">Surface dont la destination est modifiée d'habitation en locaux, peut impliquer des travaux très légers</t>
  </si>
  <si>
    <t xml:space="preserve">Locaux=autres destinations qu'habitation</t>
  </si>
  <si>
    <t xml:space="preserve">Commune</t>
  </si>
  <si>
    <t xml:space="preserve">Budget 2030</t>
  </si>
  <si>
    <t xml:space="preserve">Budget 2040</t>
  </si>
  <si>
    <t xml:space="preserve">Activites</t>
  </si>
  <si>
    <t xml:space="preserve">Date</t>
  </si>
  <si>
    <t xml:space="preserve">CANNES</t>
  </si>
  <si>
    <t xml:space="preserve">LE CANNET</t>
  </si>
  <si>
    <t xml:space="preserve">MANDELIEU LA NAPOULE</t>
  </si>
  <si>
    <t xml:space="preserve">MOUGINS</t>
  </si>
  <si>
    <t xml:space="preserve">THEOULE SUR MER</t>
  </si>
  <si>
    <t xml:space="preserve">AMIRAT</t>
  </si>
  <si>
    <t xml:space="preserve">ANDON</t>
  </si>
  <si>
    <t xml:space="preserve">AURIBEAU SUR SIAGNE</t>
  </si>
  <si>
    <t xml:space="preserve">BRIANCONNET</t>
  </si>
  <si>
    <t xml:space="preserve">CABRIS</t>
  </si>
  <si>
    <t xml:space="preserve">CAILLE</t>
  </si>
  <si>
    <t xml:space="preserve">COLLONGUES</t>
  </si>
  <si>
    <t xml:space="preserve">ESCRAGNOLLES</t>
  </si>
  <si>
    <t xml:space="preserve">GARS</t>
  </si>
  <si>
    <t xml:space="preserve">GRASSE</t>
  </si>
  <si>
    <t xml:space="preserve">LE MAS</t>
  </si>
  <si>
    <t xml:space="preserve">MOUANS SARTOUX</t>
  </si>
  <si>
    <t xml:space="preserve">LES MUJOULS</t>
  </si>
  <si>
    <t xml:space="preserve">PEGOMAS</t>
  </si>
  <si>
    <t xml:space="preserve">PEYMEINADE</t>
  </si>
  <si>
    <t xml:space="preserve">LA ROQUETTE SUR SIAGNE</t>
  </si>
  <si>
    <t xml:space="preserve">ST AUBAN</t>
  </si>
  <si>
    <t xml:space="preserve">ST CEZAIRE SUR SIAGNE</t>
  </si>
  <si>
    <t xml:space="preserve">ST VALLIER DE THIEY</t>
  </si>
  <si>
    <t xml:space="preserve">SERANON</t>
  </si>
  <si>
    <t xml:space="preserve">SPERACEDES</t>
  </si>
  <si>
    <t xml:space="preserve">LE TIGNET</t>
  </si>
  <si>
    <t xml:space="preserve">VALDEROURE</t>
  </si>
</sst>
</file>

<file path=xl/styles.xml><?xml version="1.0" encoding="utf-8"?>
<styleSheet xmlns="http://schemas.openxmlformats.org/spreadsheetml/2006/main">
  <numFmts count="14">
    <numFmt numFmtId="164" formatCode="General"/>
    <numFmt numFmtId="165" formatCode="#,##0.00\ [$€-40C];[RED]\-#,##0.00\ [$€-40C]"/>
    <numFmt numFmtId="166" formatCode="dd/mm/yyyy"/>
    <numFmt numFmtId="167" formatCode="General"/>
    <numFmt numFmtId="168" formatCode="0\ %"/>
    <numFmt numFmtId="169" formatCode="0.000%"/>
    <numFmt numFmtId="170" formatCode="0.0%"/>
    <numFmt numFmtId="171" formatCode="0.00\ %"/>
    <numFmt numFmtId="172" formatCode="0.000"/>
    <numFmt numFmtId="173" formatCode="0"/>
    <numFmt numFmtId="174" formatCode="0.00"/>
    <numFmt numFmtId="175" formatCode="0.0000"/>
    <numFmt numFmtId="176" formatCode="#,##0"/>
    <numFmt numFmtId="177" formatCode="0.0"/>
  </numFmts>
  <fonts count="4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0"/>
      <color rgb="FF000000"/>
      <name val="Arial"/>
      <family val="2"/>
      <charset val="1"/>
    </font>
    <font>
      <b val="true"/>
      <i val="true"/>
      <sz val="16"/>
      <color rgb="FF000000"/>
      <name val="Arial"/>
      <family val="2"/>
      <charset val="1"/>
    </font>
    <font>
      <sz val="10"/>
      <name val="Arial"/>
      <family val="2"/>
      <charset val="1"/>
    </font>
    <font>
      <sz val="11"/>
      <color rgb="FF000000"/>
      <name val="Arial"/>
      <family val="2"/>
      <charset val="1"/>
    </font>
    <font>
      <b val="true"/>
      <i val="true"/>
      <u val="single"/>
      <sz val="11"/>
      <color rgb="FF000000"/>
      <name val="Arial"/>
      <family val="2"/>
      <charset val="1"/>
    </font>
    <font>
      <b val="true"/>
      <sz val="18"/>
      <color rgb="FF003366"/>
      <name val="Cambria"/>
      <family val="1"/>
      <charset val="1"/>
    </font>
    <font>
      <b val="true"/>
      <sz val="11"/>
      <color rgb="FF000000"/>
      <name val="Calibri"/>
      <family val="2"/>
      <charset val="1"/>
    </font>
    <font>
      <u val="single"/>
      <sz val="11"/>
      <color rgb="FF0563C1"/>
      <name val="Calibri"/>
      <family val="2"/>
      <charset val="1"/>
    </font>
    <font>
      <sz val="11"/>
      <color rgb="FF000000"/>
      <name val="Calibri"/>
      <family val="2"/>
    </font>
    <font>
      <b val="true"/>
      <sz val="26"/>
      <color rgb="FF000000"/>
      <name val="Calibri"/>
      <family val="2"/>
      <charset val="1"/>
    </font>
    <font>
      <sz val="11"/>
      <color rgb="FF006100"/>
      <name val="Calibri"/>
      <family val="2"/>
      <charset val="1"/>
    </font>
    <font>
      <sz val="8"/>
      <color rgb="FFC55A11"/>
      <name val="Calibri"/>
      <family val="2"/>
      <charset val="1"/>
    </font>
    <font>
      <sz val="11"/>
      <color rgb="FF548235"/>
      <name val="Calibri"/>
      <family val="2"/>
      <charset val="1"/>
    </font>
    <font>
      <sz val="8"/>
      <color rgb="FF2F5597"/>
      <name val="Calibri"/>
      <family val="2"/>
      <charset val="1"/>
    </font>
    <font>
      <b val="true"/>
      <sz val="11"/>
      <color rgb="FF525457"/>
      <name val="Inherit"/>
      <family val="0"/>
      <charset val="1"/>
    </font>
    <font>
      <sz val="11"/>
      <color rgb="FF9C5700"/>
      <name val="Calibri"/>
      <family val="2"/>
      <charset val="1"/>
    </font>
    <font>
      <b val="true"/>
      <sz val="11"/>
      <color rgb="FF9C5700"/>
      <name val="Calibri"/>
      <family val="2"/>
      <charset val="1"/>
    </font>
    <font>
      <sz val="8"/>
      <color rgb="FF767171"/>
      <name val="Calibri"/>
      <family val="2"/>
      <charset val="1"/>
    </font>
    <font>
      <sz val="11"/>
      <color rgb="FF2F5597"/>
      <name val="Calibri"/>
      <family val="2"/>
      <charset val="1"/>
    </font>
    <font>
      <sz val="11"/>
      <color rgb="FFC55A11"/>
      <name val="Calibri"/>
      <family val="2"/>
      <charset val="1"/>
    </font>
    <font>
      <sz val="8"/>
      <color rgb="FF000000"/>
      <name val="Calibri"/>
      <family val="2"/>
      <charset val="1"/>
    </font>
    <font>
      <b val="true"/>
      <sz val="11"/>
      <color rgb="FF548235"/>
      <name val="Calibri"/>
      <family val="2"/>
      <charset val="1"/>
    </font>
    <font>
      <b val="true"/>
      <sz val="11"/>
      <color rgb="FFC55A11"/>
      <name val="Calibri"/>
      <family val="2"/>
      <charset val="1"/>
    </font>
    <font>
      <b val="true"/>
      <sz val="11"/>
      <color rgb="FF0070C0"/>
      <name val="Calibri"/>
      <family val="2"/>
      <charset val="1"/>
    </font>
    <font>
      <sz val="8"/>
      <color rgb="FFFF0000"/>
      <name val="Verdana"/>
      <family val="2"/>
      <charset val="1"/>
    </font>
    <font>
      <sz val="9"/>
      <color rgb="FFFF0000"/>
      <name val="Verdana"/>
      <family val="2"/>
      <charset val="1"/>
    </font>
    <font>
      <sz val="11"/>
      <color rgb="FFFF0000"/>
      <name val="Calibri"/>
      <family val="2"/>
      <charset val="1"/>
    </font>
    <font>
      <sz val="8"/>
      <color rgb="FF548235"/>
      <name val="Verdana"/>
      <family val="2"/>
      <charset val="1"/>
    </font>
    <font>
      <sz val="9"/>
      <color rgb="FF548235"/>
      <name val="Verdana"/>
      <family val="2"/>
      <charset val="1"/>
    </font>
    <font>
      <sz val="9"/>
      <color rgb="FF1F4E79"/>
      <name val="Verdana"/>
      <family val="2"/>
      <charset val="1"/>
    </font>
    <font>
      <b val="true"/>
      <sz val="10"/>
      <color rgb="FFFFFFFF"/>
      <name val="Arial"/>
      <family val="2"/>
      <charset val="1"/>
    </font>
    <font>
      <b val="true"/>
      <sz val="10"/>
      <name val="Arial"/>
      <family val="2"/>
      <charset val="1"/>
    </font>
    <font>
      <sz val="8"/>
      <name val="Arial"/>
      <family val="2"/>
      <charset val="1"/>
    </font>
    <font>
      <sz val="10"/>
      <color rgb="FFFF0000"/>
      <name val="Arial"/>
      <family val="2"/>
      <charset val="1"/>
    </font>
    <font>
      <b val="true"/>
      <sz val="12"/>
      <color rgb="FFFFFFFF"/>
      <name val="Arial"/>
      <family val="2"/>
      <charset val="1"/>
    </font>
    <font>
      <b val="true"/>
      <sz val="10"/>
      <color rgb="FFFF0000"/>
      <name val="Arial"/>
      <family val="2"/>
      <charset val="1"/>
    </font>
    <font>
      <sz val="10"/>
      <color rgb="FFFFFFFF"/>
      <name val="Arial"/>
      <family val="2"/>
      <charset val="1"/>
    </font>
    <font>
      <b val="true"/>
      <sz val="11"/>
      <color rgb="FFFFFFFF"/>
      <name val="Arial"/>
      <family val="2"/>
      <charset val="1"/>
    </font>
    <font>
      <b val="true"/>
      <sz val="10"/>
      <color rgb="FF385724"/>
      <name val="Arial"/>
      <family val="2"/>
      <charset val="1"/>
    </font>
    <font>
      <b val="true"/>
      <sz val="10"/>
      <color rgb="FF000000"/>
      <name val="Arial"/>
      <family val="2"/>
      <charset val="1"/>
    </font>
    <font>
      <b val="true"/>
      <sz val="11"/>
      <color rgb="FF006100"/>
      <name val="Calibri"/>
      <family val="2"/>
      <charset val="1"/>
    </font>
    <font>
      <sz val="11"/>
      <color rgb="FF9C0006"/>
      <name val="Calibri"/>
      <family val="2"/>
      <charset val="1"/>
    </font>
  </fonts>
  <fills count="36">
    <fill>
      <patternFill patternType="none"/>
    </fill>
    <fill>
      <patternFill patternType="gray125"/>
    </fill>
    <fill>
      <patternFill patternType="solid">
        <fgColor rgb="FF333399"/>
        <bgColor rgb="FF1F4E79"/>
      </patternFill>
    </fill>
    <fill>
      <patternFill patternType="solid">
        <fgColor rgb="FFFF0000"/>
        <bgColor rgb="FF9C0006"/>
      </patternFill>
    </fill>
    <fill>
      <patternFill patternType="solid">
        <fgColor rgb="FF339966"/>
        <bgColor rgb="FF548235"/>
      </patternFill>
    </fill>
    <fill>
      <patternFill patternType="solid">
        <fgColor rgb="FF800080"/>
        <bgColor rgb="FF660066"/>
      </patternFill>
    </fill>
    <fill>
      <patternFill patternType="solid">
        <fgColor rgb="FF33CCCC"/>
        <bgColor rgb="FF339966"/>
      </patternFill>
    </fill>
    <fill>
      <patternFill patternType="solid">
        <fgColor rgb="FFFF6600"/>
        <bgColor rgb="FFC55A11"/>
      </patternFill>
    </fill>
    <fill>
      <patternFill patternType="solid">
        <fgColor rgb="FFFFFFCC"/>
        <bgColor rgb="FFFFF2CC"/>
      </patternFill>
    </fill>
    <fill>
      <patternFill patternType="solid">
        <fgColor rgb="FFF8CBAD"/>
        <bgColor rgb="FFFFC7CE"/>
      </patternFill>
    </fill>
    <fill>
      <patternFill patternType="solid">
        <fgColor rgb="FFC6EFCE"/>
        <bgColor rgb="FFE2F0D9"/>
      </patternFill>
    </fill>
    <fill>
      <patternFill patternType="solid">
        <fgColor rgb="FFE2F0D9"/>
        <bgColor rgb="FFE7E6E6"/>
      </patternFill>
    </fill>
    <fill>
      <patternFill patternType="solid">
        <fgColor rgb="FFFFEB9C"/>
        <bgColor rgb="FFFFE699"/>
      </patternFill>
    </fill>
    <fill>
      <patternFill patternType="solid">
        <fgColor rgb="FFDEEBF7"/>
        <bgColor rgb="FFDAE3F3"/>
      </patternFill>
    </fill>
    <fill>
      <patternFill patternType="solid">
        <fgColor rgb="FFDAE3F3"/>
        <bgColor rgb="FFDEEBF7"/>
      </patternFill>
    </fill>
    <fill>
      <patternFill patternType="solid">
        <fgColor rgb="FFBDD7EE"/>
        <bgColor rgb="FFB4C7E7"/>
      </patternFill>
    </fill>
    <fill>
      <patternFill patternType="solid">
        <fgColor rgb="FFFFC7CE"/>
        <bgColor rgb="FFF8CBAD"/>
      </patternFill>
    </fill>
    <fill>
      <patternFill patternType="solid">
        <fgColor rgb="FFFFFF00"/>
        <bgColor rgb="FFFFC000"/>
      </patternFill>
    </fill>
    <fill>
      <patternFill patternType="solid">
        <fgColor rgb="FFE7E6E6"/>
        <bgColor rgb="FFE0E0E0"/>
      </patternFill>
    </fill>
    <fill>
      <patternFill patternType="solid">
        <fgColor rgb="FF8FAADC"/>
        <bgColor rgb="FF9DC3E6"/>
      </patternFill>
    </fill>
    <fill>
      <patternFill patternType="solid">
        <fgColor rgb="FFFFE699"/>
        <bgColor rgb="FFFFEB9C"/>
      </patternFill>
    </fill>
    <fill>
      <patternFill patternType="solid">
        <fgColor rgb="FF9DC3E6"/>
        <bgColor rgb="FFB4C7E7"/>
      </patternFill>
    </fill>
    <fill>
      <patternFill patternType="solid">
        <fgColor rgb="FFD9D9D9"/>
        <bgColor rgb="FFE0E0E0"/>
      </patternFill>
    </fill>
    <fill>
      <patternFill patternType="solid">
        <fgColor rgb="FFFFFFFF"/>
        <bgColor rgb="FFFFFFCC"/>
      </patternFill>
    </fill>
    <fill>
      <patternFill patternType="solid">
        <fgColor rgb="FFB4C7E7"/>
        <bgColor rgb="FF9DC3E6"/>
      </patternFill>
    </fill>
    <fill>
      <patternFill patternType="solid">
        <fgColor rgb="FFFFC000"/>
        <bgColor rgb="FFFF9900"/>
      </patternFill>
    </fill>
    <fill>
      <patternFill patternType="solid">
        <fgColor rgb="FFFFE7B9"/>
        <bgColor rgb="FFFFEB9C"/>
      </patternFill>
    </fill>
    <fill>
      <patternFill patternType="solid">
        <fgColor rgb="FF3366FF"/>
        <bgColor rgb="FF0563C1"/>
      </patternFill>
    </fill>
    <fill>
      <patternFill patternType="solid">
        <fgColor rgb="FF00FF00"/>
        <bgColor rgb="FF33CCCC"/>
      </patternFill>
    </fill>
    <fill>
      <patternFill patternType="solid">
        <fgColor rgb="FFFFF2CC"/>
        <bgColor rgb="FFFFFFCC"/>
      </patternFill>
    </fill>
    <fill>
      <patternFill patternType="solid">
        <fgColor rgb="FFBF9000"/>
        <bgColor rgb="FFFF9900"/>
      </patternFill>
    </fill>
    <fill>
      <patternFill patternType="solid">
        <fgColor rgb="FFF4B183"/>
        <bgColor rgb="FFF8CBAD"/>
      </patternFill>
    </fill>
    <fill>
      <patternFill patternType="solid">
        <fgColor rgb="FFFFFF99"/>
        <bgColor rgb="FFFFEB9C"/>
      </patternFill>
    </fill>
    <fill>
      <patternFill patternType="solid">
        <fgColor rgb="FFA9D18E"/>
        <bgColor rgb="FFC0C0C0"/>
      </patternFill>
    </fill>
    <fill>
      <patternFill patternType="solid">
        <fgColor rgb="FFFF9900"/>
        <bgColor rgb="FFFFC000"/>
      </patternFill>
    </fill>
    <fill>
      <patternFill patternType="solid">
        <fgColor rgb="FF000000"/>
        <bgColor rgb="FF003300"/>
      </patternFill>
    </fill>
  </fills>
  <borders count="24">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color rgb="FF333399"/>
      </top>
      <bottom style="double"/>
      <diagonal/>
    </border>
    <border diagonalUp="false" diagonalDown="false">
      <left style="medium">
        <color rgb="FFE0E0E0"/>
      </left>
      <right style="medium">
        <color rgb="FFE0E0E0"/>
      </right>
      <top style="medium">
        <color rgb="FFE0E0E0"/>
      </top>
      <bottom style="medium">
        <color rgb="FFE0E0E0"/>
      </bottom>
      <diagonal/>
    </border>
    <border diagonalUp="false" diagonalDown="false">
      <left style="medium"/>
      <right/>
      <top style="medium"/>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thick"/>
      <right style="thick"/>
      <top style="thick"/>
      <bottom style="medium"/>
      <diagonal/>
    </border>
    <border diagonalUp="false" diagonalDown="false">
      <left/>
      <right style="medium"/>
      <top style="thick"/>
      <bottom style="medium"/>
      <diagonal/>
    </border>
    <border diagonalUp="false" diagonalDown="false">
      <left style="thick"/>
      <right style="thick"/>
      <top/>
      <bottom style="mediu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medium"/>
      <top style="medium"/>
      <bottom style="medium"/>
      <diagonal/>
    </border>
    <border diagonalUp="false" diagonalDown="false">
      <left/>
      <right/>
      <top style="dashed"/>
      <bottom style="dashed"/>
      <diagonal/>
    </border>
  </borders>
  <cellStyleXfs count="4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4" fillId="4" borderId="0" applyFont="true" applyBorder="true" applyAlignment="true" applyProtection="true">
      <alignment horizontal="general" vertical="bottom" textRotation="0" wrapText="false" indent="0" shrinkToFit="false"/>
      <protection locked="true" hidden="false"/>
    </xf>
    <xf numFmtId="164" fontId="4" fillId="5" borderId="0" applyFont="true" applyBorder="true" applyAlignment="true" applyProtection="true">
      <alignment horizontal="general" vertical="bottom" textRotation="0" wrapText="false" indent="0" shrinkToFit="false"/>
      <protection locked="true" hidden="false"/>
    </xf>
    <xf numFmtId="164" fontId="4" fillId="6" borderId="0" applyFont="true" applyBorder="true" applyAlignment="true" applyProtection="true">
      <alignment horizontal="general" vertical="bottom" textRotation="0" wrapText="false" indent="0" shrinkToFit="false"/>
      <protection locked="true" hidden="false"/>
    </xf>
    <xf numFmtId="164" fontId="4" fillId="7" borderId="0" applyFont="true" applyBorder="true" applyAlignment="true" applyProtection="true">
      <alignment horizontal="general" vertical="bottom" textRotation="0" wrapText="false" indent="0" shrinkToFit="false"/>
      <protection locked="true" hidden="false"/>
    </xf>
    <xf numFmtId="164" fontId="5" fillId="8" borderId="1"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center" vertical="bottom" textRotation="0" wrapText="false" indent="0" shrinkToFit="false"/>
      <protection locked="true" hidden="false"/>
    </xf>
    <xf numFmtId="164" fontId="6" fillId="0" borderId="0" applyFont="true" applyBorder="true" applyAlignment="true" applyProtection="true">
      <alignment horizontal="center" vertical="bottom" textRotation="9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5"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2" applyFont="true" applyBorder="true" applyAlignment="true" applyProtection="true">
      <alignment horizontal="general" vertical="bottom" textRotation="0" wrapText="false" indent="0" shrinkToFit="false"/>
      <protection locked="true" hidden="false"/>
    </xf>
    <xf numFmtId="164" fontId="0" fillId="9" borderId="0" applyFont="true" applyBorder="false" applyAlignment="true" applyProtection="false">
      <alignment horizontal="general" vertical="bottom" textRotation="0" wrapText="false" indent="0" shrinkToFit="false"/>
    </xf>
    <xf numFmtId="164" fontId="15" fillId="10"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20" fillId="12" borderId="0" applyFont="true" applyBorder="false" applyAlignment="true" applyProtection="false">
      <alignment horizontal="general" vertical="bottom" textRotation="0" wrapText="false" indent="0" shrinkToFit="false"/>
    </xf>
    <xf numFmtId="164" fontId="0" fillId="13" borderId="0" applyFont="true" applyBorder="false" applyAlignment="true" applyProtection="false">
      <alignment horizontal="general" vertical="bottom" textRotation="0" wrapText="false" indent="0" shrinkToFit="false"/>
    </xf>
    <xf numFmtId="164" fontId="0" fillId="14" borderId="0" applyFont="true" applyBorder="false" applyAlignment="true" applyProtection="false">
      <alignment horizontal="general" vertical="bottom" textRotation="0" wrapText="false" indent="0" shrinkToFit="false"/>
    </xf>
    <xf numFmtId="164" fontId="0" fillId="15" borderId="0" applyFont="true" applyBorder="false" applyAlignment="true" applyProtection="false">
      <alignment horizontal="general" vertical="bottom" textRotation="0" wrapText="false" indent="0" shrinkToFit="false"/>
    </xf>
    <xf numFmtId="164" fontId="46" fillId="16" borderId="0" applyFont="true" applyBorder="false" applyAlignment="true" applyProtection="false">
      <alignment horizontal="general" vertical="bottom" textRotation="0" wrapText="false" indent="0" shrinkToFit="false"/>
    </xf>
  </cellStyleXfs>
  <cellXfs count="29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20" applyFont="fals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7"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general" vertical="bottom" textRotation="0" wrapText="false" indent="0" shrinkToFit="false"/>
      <protection locked="true" hidden="false"/>
    </xf>
    <xf numFmtId="164" fontId="0" fillId="18"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19" borderId="0" xfId="0" applyFont="true" applyBorder="false" applyAlignment="true" applyProtection="false">
      <alignment horizontal="general" vertical="bottom" textRotation="0" wrapText="false" indent="0" shrinkToFit="false"/>
      <protection locked="true" hidden="false"/>
    </xf>
    <xf numFmtId="164" fontId="0" fillId="20" borderId="0" xfId="0" applyFont="true" applyBorder="false" applyAlignment="true" applyProtection="false">
      <alignment horizontal="general" vertical="bottom" textRotation="0" wrapText="false" indent="0" shrinkToFit="false"/>
      <protection locked="true" hidden="false"/>
    </xf>
    <xf numFmtId="164" fontId="0" fillId="9" borderId="0" xfId="36" applyFont="true" applyBorder="true" applyAlignment="true" applyProtection="tru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1"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9" fontId="15" fillId="10" borderId="0" xfId="19" applyFont="true" applyBorder="true" applyAlignment="true" applyProtection="true">
      <alignment horizontal="general" vertical="bottom" textRotation="0" wrapText="false" indent="0" shrinkToFit="false"/>
      <protection locked="true" hidden="false"/>
    </xf>
    <xf numFmtId="164" fontId="16" fillId="22" borderId="0" xfId="0" applyFont="true" applyBorder="false" applyAlignment="true" applyProtection="false">
      <alignment horizontal="center" vertical="bottom" textRotation="0" wrapText="false" indent="0" shrinkToFit="false"/>
      <protection locked="true" hidden="false"/>
    </xf>
    <xf numFmtId="169" fontId="15" fillId="10" borderId="0" xfId="37" applyFont="false" applyBorder="true" applyAlignment="true" applyProtection="true">
      <alignment horizontal="general" vertical="bottom" textRotation="0" wrapText="false" indent="0" shrinkToFit="false"/>
      <protection locked="true" hidden="false"/>
    </xf>
    <xf numFmtId="169" fontId="15" fillId="17" borderId="0" xfId="37" applyFont="false" applyBorder="true" applyAlignment="true" applyProtection="true">
      <alignment horizontal="general" vertical="bottom" textRotation="0" wrapText="false" indent="0" shrinkToFit="false"/>
      <protection locked="true" hidden="false"/>
    </xf>
    <xf numFmtId="164" fontId="16" fillId="22" borderId="0" xfId="0" applyFont="true" applyBorder="true" applyAlignment="true" applyProtection="false">
      <alignment horizontal="center" vertical="bottom" textRotation="0" wrapText="false" indent="0" shrinkToFit="false"/>
      <protection locked="true" hidden="false"/>
    </xf>
    <xf numFmtId="169" fontId="17" fillId="17" borderId="0" xfId="38" applyFont="true" applyBorder="true" applyAlignment="true" applyProtection="true">
      <alignment horizontal="right" vertical="center" textRotation="0" wrapText="true" indent="0" shrinkToFit="false"/>
      <protection locked="true" hidden="false"/>
    </xf>
    <xf numFmtId="164" fontId="18" fillId="22" borderId="0" xfId="0" applyFont="true" applyBorder="true" applyAlignment="true" applyProtection="false">
      <alignment horizontal="center" vertical="bottom" textRotation="0" wrapText="false" indent="0" shrinkToFit="false"/>
      <protection locked="true" hidden="false"/>
    </xf>
    <xf numFmtId="164" fontId="19" fillId="23" borderId="3" xfId="0" applyFont="true" applyBorder="true" applyAlignment="true" applyProtection="false">
      <alignment horizontal="right" vertical="center" textRotation="0" wrapText="false" indent="0" shrinkToFit="false"/>
      <protection locked="true" hidden="false"/>
    </xf>
    <xf numFmtId="169" fontId="0" fillId="0" borderId="0" xfId="19" applyFont="true" applyBorder="true" applyAlignment="true" applyProtection="true">
      <alignment horizontal="general" vertical="bottom" textRotation="0" wrapText="false" indent="0" shrinkToFit="false"/>
      <protection locked="true" hidden="false"/>
    </xf>
    <xf numFmtId="164" fontId="21" fillId="12" borderId="4" xfId="39" applyFont="true" applyBorder="true" applyAlignment="true" applyProtection="true">
      <alignment horizontal="center" vertical="center" textRotation="0" wrapText="true" indent="0" shrinkToFit="false"/>
      <protection locked="true" hidden="false"/>
    </xf>
    <xf numFmtId="164" fontId="21" fillId="12" borderId="5" xfId="39" applyFont="true" applyBorder="true" applyAlignment="true" applyProtection="true">
      <alignment horizontal="center" vertical="center" textRotation="0" wrapText="true" indent="0" shrinkToFit="false"/>
      <protection locked="true" hidden="false"/>
    </xf>
    <xf numFmtId="164" fontId="21" fillId="12" borderId="6" xfId="39" applyFont="true" applyBorder="true" applyAlignment="true" applyProtection="true">
      <alignment horizontal="center" vertical="center" textRotation="0" wrapText="true" indent="0" shrinkToFit="false"/>
      <protection locked="true" hidden="false"/>
    </xf>
    <xf numFmtId="164" fontId="21" fillId="12" borderId="7" xfId="39" applyFont="true" applyBorder="true" applyAlignment="true" applyProtection="true">
      <alignment horizontal="center" vertical="center" textRotation="0" wrapText="true" indent="0" shrinkToFit="false"/>
      <protection locked="true" hidden="false"/>
    </xf>
    <xf numFmtId="164" fontId="21" fillId="12" borderId="8" xfId="39" applyFont="true" applyBorder="true" applyAlignment="true" applyProtection="true">
      <alignment horizontal="center" vertical="center" textRotation="0" wrapText="true" indent="0" shrinkToFit="false"/>
      <protection locked="true" hidden="false"/>
    </xf>
    <xf numFmtId="164" fontId="21" fillId="12" borderId="9" xfId="39" applyFont="true" applyBorder="true" applyAlignment="true" applyProtection="true">
      <alignment horizontal="center" vertical="center" textRotation="0" wrapText="true" indent="0" shrinkToFit="false"/>
      <protection locked="true" hidden="false"/>
    </xf>
    <xf numFmtId="164" fontId="22" fillId="22" borderId="10" xfId="0" applyFont="true" applyBorder="true" applyAlignment="true" applyProtection="false">
      <alignment horizontal="center" vertical="bottom" textRotation="0" wrapText="false" indent="0" shrinkToFit="false"/>
      <protection locked="true" hidden="false"/>
    </xf>
    <xf numFmtId="164" fontId="21" fillId="12" borderId="0" xfId="39" applyFont="true" applyBorder="true" applyAlignment="true" applyProtection="true">
      <alignment horizontal="center" vertical="center" textRotation="0" wrapText="true" indent="0" shrinkToFit="false"/>
      <protection locked="true" hidden="false"/>
    </xf>
    <xf numFmtId="164" fontId="22" fillId="22" borderId="9" xfId="0" applyFont="true" applyBorder="true" applyAlignment="true" applyProtection="false">
      <alignment horizontal="center" vertical="bottom" textRotation="0" wrapText="false" indent="0" shrinkToFit="false"/>
      <protection locked="true" hidden="false"/>
    </xf>
    <xf numFmtId="164" fontId="21" fillId="12" borderId="11" xfId="39" applyFont="true" applyBorder="true" applyAlignment="true" applyProtection="true">
      <alignment horizontal="center" vertical="center" textRotation="0" wrapText="true" indent="0" shrinkToFit="false"/>
      <protection locked="true" hidden="false"/>
    </xf>
    <xf numFmtId="164" fontId="22" fillId="22" borderId="12" xfId="0" applyFont="true" applyBorder="true" applyAlignment="true" applyProtection="false">
      <alignment horizontal="center" vertical="bottom" textRotation="0" wrapText="false" indent="0" shrinkToFit="false"/>
      <protection locked="true" hidden="false"/>
    </xf>
    <xf numFmtId="164" fontId="22" fillId="22" borderId="13"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general" vertical="center" textRotation="0" wrapText="true" indent="0" shrinkToFit="false"/>
      <protection locked="true" hidden="false"/>
    </xf>
    <xf numFmtId="164" fontId="15" fillId="10" borderId="5" xfId="37" applyFont="false" applyBorder="true" applyAlignment="true" applyProtection="true">
      <alignment horizontal="right" vertical="center" textRotation="0" wrapText="true" indent="0" shrinkToFit="false"/>
      <protection locked="true" hidden="false"/>
    </xf>
    <xf numFmtId="167" fontId="17" fillId="11" borderId="6" xfId="38" applyFont="true" applyBorder="true" applyAlignment="true" applyProtection="true">
      <alignment horizontal="right" vertical="center" textRotation="0" wrapText="true" indent="0" shrinkToFit="false"/>
      <protection locked="true" hidden="false"/>
    </xf>
    <xf numFmtId="167" fontId="15" fillId="10" borderId="7" xfId="37" applyFont="false" applyBorder="true" applyAlignment="true" applyProtection="true">
      <alignment horizontal="right" vertical="center" textRotation="0" wrapText="true" indent="0" shrinkToFit="false"/>
      <protection locked="true" hidden="false"/>
    </xf>
    <xf numFmtId="167" fontId="17" fillId="11" borderId="5" xfId="38" applyFont="true" applyBorder="true" applyAlignment="true" applyProtection="true">
      <alignment horizontal="right" vertical="center" textRotation="0" wrapText="true" indent="0" shrinkToFit="false"/>
      <protection locked="true" hidden="false"/>
    </xf>
    <xf numFmtId="167" fontId="15" fillId="10" borderId="6" xfId="37" applyFont="false" applyBorder="true" applyAlignment="true" applyProtection="true">
      <alignment horizontal="right" vertical="center" textRotation="0" wrapText="true" indent="0" shrinkToFit="false"/>
      <protection locked="true" hidden="false"/>
    </xf>
    <xf numFmtId="167" fontId="15" fillId="10" borderId="8" xfId="37" applyFont="false" applyBorder="true" applyAlignment="true" applyProtection="true">
      <alignment horizontal="right" vertical="center" textRotation="0" wrapText="true" indent="0" shrinkToFit="false"/>
      <protection locked="true" hidden="false"/>
    </xf>
    <xf numFmtId="164" fontId="17" fillId="11" borderId="0" xfId="38" applyFont="true" applyBorder="true" applyAlignment="true" applyProtection="true">
      <alignment horizontal="right" vertical="center" textRotation="0" wrapText="true" indent="0" shrinkToFit="false"/>
      <protection locked="true" hidden="false"/>
    </xf>
    <xf numFmtId="164" fontId="22" fillId="22" borderId="14" xfId="0" applyFont="true" applyBorder="true" applyAlignment="true" applyProtection="false">
      <alignment horizontal="center" vertical="bottom" textRotation="0" wrapText="false" indent="0" shrinkToFit="false"/>
      <protection locked="true" hidden="false"/>
    </xf>
    <xf numFmtId="164" fontId="17" fillId="11" borderId="10" xfId="38" applyFont="true" applyBorder="true" applyAlignment="true" applyProtection="true">
      <alignment horizontal="right" vertical="center" textRotation="0" wrapText="true" indent="0" shrinkToFit="false"/>
      <protection locked="true" hidden="false"/>
    </xf>
    <xf numFmtId="164" fontId="15" fillId="10" borderId="10" xfId="37" applyFont="false" applyBorder="true" applyAlignment="true" applyProtection="true">
      <alignment horizontal="right" vertical="center" textRotation="0" wrapText="tru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7" fontId="15" fillId="10" borderId="14" xfId="37" applyFont="false" applyBorder="true" applyAlignment="true" applyProtection="true">
      <alignment horizontal="right" vertical="center" textRotation="0" wrapText="true" indent="0" shrinkToFit="false"/>
      <protection locked="true" hidden="false"/>
    </xf>
    <xf numFmtId="167" fontId="15" fillId="10" borderId="0" xfId="37" applyFont="false" applyBorder="true" applyAlignment="true" applyProtection="true">
      <alignment horizontal="right" vertical="center" textRotation="0" wrapText="true" indent="0" shrinkToFit="false"/>
      <protection locked="true" hidden="false"/>
    </xf>
    <xf numFmtId="167" fontId="15" fillId="10" borderId="15" xfId="37" applyFont="false" applyBorder="true" applyAlignment="true" applyProtection="true">
      <alignment horizontal="right" vertical="center" textRotation="0" wrapText="true" indent="0" shrinkToFit="false"/>
      <protection locked="true" hidden="false"/>
    </xf>
    <xf numFmtId="168" fontId="15" fillId="10" borderId="10" xfId="19" applyFont="true" applyBorder="true" applyAlignment="true" applyProtection="true">
      <alignment horizontal="right" vertical="center" textRotation="0" wrapText="true" indent="0" shrinkToFit="false"/>
      <protection locked="true" hidden="false"/>
    </xf>
    <xf numFmtId="168" fontId="17" fillId="11" borderId="14" xfId="38" applyFont="true" applyBorder="true" applyAlignment="true" applyProtection="true">
      <alignment horizontal="right" vertical="center" textRotation="0" wrapText="true" indent="0" shrinkToFit="false"/>
      <protection locked="true" hidden="false"/>
    </xf>
    <xf numFmtId="170" fontId="17" fillId="11" borderId="10" xfId="19" applyFont="true" applyBorder="true" applyAlignment="true" applyProtection="true">
      <alignment horizontal="right" vertical="center" textRotation="0" wrapText="true" indent="0" shrinkToFit="false"/>
      <protection locked="true" hidden="false"/>
    </xf>
    <xf numFmtId="168" fontId="17" fillId="11" borderId="10" xfId="38" applyFont="true" applyBorder="true" applyAlignment="true" applyProtection="true">
      <alignment horizontal="right" vertical="center" textRotation="0" wrapText="true" indent="0" shrinkToFit="false"/>
      <protection locked="true" hidden="false"/>
    </xf>
    <xf numFmtId="171" fontId="0" fillId="17" borderId="0" xfId="19" applyFont="true" applyBorder="true" applyAlignment="true" applyProtection="true">
      <alignment horizontal="general" vertical="bottom" textRotation="0" wrapText="false" indent="0" shrinkToFit="false"/>
      <protection locked="true" hidden="false"/>
    </xf>
    <xf numFmtId="167" fontId="0" fillId="24" borderId="11" xfId="40" applyFont="false" applyBorder="true" applyAlignment="true" applyProtection="true">
      <alignment horizontal="right" vertical="center" textRotation="0" wrapText="true" indent="0" shrinkToFit="false"/>
      <protection locked="true" hidden="false"/>
    </xf>
    <xf numFmtId="167" fontId="23" fillId="13" borderId="12" xfId="40" applyFont="true" applyBorder="true" applyAlignment="true" applyProtection="true">
      <alignment horizontal="right" vertical="center" textRotation="0" wrapText="true" indent="0" shrinkToFit="false"/>
      <protection locked="true" hidden="false"/>
    </xf>
    <xf numFmtId="167" fontId="23" fillId="13" borderId="11" xfId="40" applyFont="true" applyBorder="true" applyAlignment="true" applyProtection="true">
      <alignment horizontal="righ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7" fontId="0" fillId="24" borderId="0" xfId="41" applyFont="false" applyBorder="true" applyAlignment="true" applyProtection="true">
      <alignment horizontal="general" vertical="center" textRotation="0" wrapText="true" indent="0" shrinkToFit="false"/>
      <protection locked="true" hidden="false"/>
    </xf>
    <xf numFmtId="167" fontId="23" fillId="14" borderId="0" xfId="41" applyFont="true" applyBorder="true" applyAlignment="true" applyProtection="true">
      <alignment horizontal="general" vertical="center" textRotation="0" wrapText="true" indent="0" shrinkToFit="false"/>
      <protection locked="true" hidden="false"/>
    </xf>
    <xf numFmtId="167" fontId="21" fillId="12" borderId="16" xfId="39"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xf numFmtId="164" fontId="22" fillId="22" borderId="7" xfId="0" applyFont="true" applyBorder="true" applyAlignment="true" applyProtection="false">
      <alignment horizontal="center" vertical="bottom" textRotation="0" wrapText="false" indent="0" shrinkToFit="false"/>
      <protection locked="true" hidden="false"/>
    </xf>
    <xf numFmtId="164" fontId="22" fillId="22" borderId="6" xfId="0" applyFont="true" applyBorder="true" applyAlignment="true" applyProtection="false">
      <alignment horizontal="center" vertical="bottom" textRotation="0" wrapText="false" indent="0" shrinkToFit="false"/>
      <protection locked="true" hidden="false"/>
    </xf>
    <xf numFmtId="164" fontId="22" fillId="22" borderId="8" xfId="0" applyFont="true" applyBorder="true" applyAlignment="true" applyProtection="false">
      <alignment horizontal="center" vertical="bottom" textRotation="0" wrapText="false" indent="0" shrinkToFit="false"/>
      <protection locked="true" hidden="false"/>
    </xf>
    <xf numFmtId="164" fontId="15" fillId="10" borderId="14" xfId="37" applyFont="false" applyBorder="true" applyAlignment="true" applyProtection="true">
      <alignment horizontal="general" vertical="center" textRotation="0" wrapText="true" indent="0" shrinkToFit="false"/>
      <protection locked="true" hidden="false"/>
    </xf>
    <xf numFmtId="164" fontId="22" fillId="22" borderId="0" xfId="0" applyFont="true" applyBorder="true" applyAlignment="true" applyProtection="false">
      <alignment horizontal="center" vertical="bottom" textRotation="0" wrapText="false" indent="0" shrinkToFit="false"/>
      <protection locked="true" hidden="false"/>
    </xf>
    <xf numFmtId="164" fontId="22" fillId="22" borderId="15" xfId="0" applyFont="true" applyBorder="true" applyAlignment="true" applyProtection="false">
      <alignment horizontal="center"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64" fontId="16" fillId="22" borderId="14" xfId="0" applyFont="true" applyBorder="true" applyAlignment="true" applyProtection="false">
      <alignment horizontal="center" vertical="bottom" textRotation="0" wrapText="false" indent="0" shrinkToFit="false"/>
      <protection locked="true" hidden="false"/>
    </xf>
    <xf numFmtId="164" fontId="24" fillId="22" borderId="0" xfId="0" applyFont="true" applyBorder="true" applyAlignment="true" applyProtection="false">
      <alignment horizontal="center" vertical="bottom" textRotation="0" wrapText="false" indent="0" shrinkToFit="false"/>
      <protection locked="true" hidden="false"/>
    </xf>
    <xf numFmtId="164" fontId="16" fillId="22" borderId="15" xfId="0" applyFont="true" applyBorder="true" applyAlignment="true" applyProtection="false">
      <alignment horizontal="center" vertical="bottom" textRotation="0" wrapText="false" indent="0" shrinkToFit="false"/>
      <protection locked="true" hidden="false"/>
    </xf>
    <xf numFmtId="167" fontId="0" fillId="24" borderId="14" xfId="41" applyFont="false" applyBorder="true" applyAlignment="true" applyProtection="true">
      <alignment horizontal="general" vertical="center" textRotation="0" wrapText="true" indent="0" shrinkToFit="false"/>
      <protection locked="true" hidden="false"/>
    </xf>
    <xf numFmtId="167" fontId="0" fillId="24" borderId="15" xfId="41" applyFont="false" applyBorder="true" applyAlignment="true" applyProtection="true">
      <alignment horizontal="general" vertical="center" textRotation="0" wrapText="true" indent="0" shrinkToFit="false"/>
      <protection locked="true" hidden="false"/>
    </xf>
    <xf numFmtId="167" fontId="0" fillId="14" borderId="0" xfId="41" applyFont="false" applyBorder="true" applyAlignment="true" applyProtection="true">
      <alignment horizontal="right" vertical="center" textRotation="0" wrapText="true" indent="0" shrinkToFit="false"/>
      <protection locked="true" hidden="false"/>
    </xf>
    <xf numFmtId="170" fontId="0" fillId="14" borderId="14" xfId="19" applyFont="true" applyBorder="true" applyAlignment="true" applyProtection="true">
      <alignment horizontal="general" vertical="bottom" textRotation="0" wrapText="false" indent="0" shrinkToFit="false"/>
      <protection locked="true" hidden="false"/>
    </xf>
    <xf numFmtId="170" fontId="0" fillId="14" borderId="0" xfId="19" applyFont="true" applyBorder="true" applyAlignment="true" applyProtection="true">
      <alignment horizontal="general" vertical="bottom" textRotation="0" wrapText="false" indent="0" shrinkToFit="false"/>
      <protection locked="true" hidden="false"/>
    </xf>
    <xf numFmtId="170" fontId="0" fillId="14" borderId="15" xfId="19" applyFont="true" applyBorder="true" applyAlignment="true" applyProtection="true">
      <alignment horizontal="general" vertical="bottom" textRotation="0" wrapText="false" indent="0" shrinkToFit="false"/>
      <protection locked="true" hidden="false"/>
    </xf>
    <xf numFmtId="164" fontId="18" fillId="22" borderId="14" xfId="0" applyFont="true" applyBorder="true" applyAlignment="true" applyProtection="false">
      <alignment horizontal="center" vertical="bottom" textRotation="0" wrapText="false" indent="0" shrinkToFit="false"/>
      <protection locked="true" hidden="false"/>
    </xf>
    <xf numFmtId="164" fontId="18" fillId="22" borderId="15" xfId="0" applyFont="true" applyBorder="true" applyAlignment="true" applyProtection="false">
      <alignment horizontal="center" vertical="bottom" textRotation="0" wrapText="false" indent="0" shrinkToFit="false"/>
      <protection locked="true" hidden="false"/>
    </xf>
    <xf numFmtId="172" fontId="0" fillId="15" borderId="14" xfId="42" applyFont="false" applyBorder="true" applyAlignment="true" applyProtection="true">
      <alignment horizontal="general" vertical="center" textRotation="0" wrapText="true" indent="0" shrinkToFit="false"/>
      <protection locked="true" hidden="false"/>
    </xf>
    <xf numFmtId="172" fontId="0" fillId="15" borderId="0" xfId="42" applyFont="false" applyBorder="true" applyAlignment="true" applyProtection="true">
      <alignment horizontal="right" vertical="center" textRotation="0" wrapText="true" indent="0" shrinkToFit="false"/>
      <protection locked="true" hidden="false"/>
    </xf>
    <xf numFmtId="172" fontId="0" fillId="15" borderId="0" xfId="42" applyFont="false" applyBorder="true" applyAlignment="true" applyProtection="true">
      <alignment horizontal="general" vertical="center" textRotation="0" wrapText="true" indent="0" shrinkToFit="false"/>
      <protection locked="true" hidden="false"/>
    </xf>
    <xf numFmtId="172" fontId="0" fillId="15" borderId="15" xfId="42" applyFont="false" applyBorder="true" applyAlignment="true" applyProtection="true">
      <alignment horizontal="general" vertical="center" textRotation="0" wrapText="tru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3" fontId="25" fillId="14" borderId="14" xfId="41" applyFont="true" applyBorder="true" applyAlignment="true" applyProtection="true">
      <alignment horizontal="center" vertical="center" textRotation="0" wrapText="true" indent="0" shrinkToFit="false"/>
      <protection locked="true" hidden="false"/>
    </xf>
    <xf numFmtId="173" fontId="25" fillId="14" borderId="0" xfId="41" applyFont="true" applyBorder="true" applyAlignment="true" applyProtection="true">
      <alignment horizontal="center" vertical="center" textRotation="0" wrapText="true" indent="0" shrinkToFit="false"/>
      <protection locked="true" hidden="false"/>
    </xf>
    <xf numFmtId="173" fontId="25" fillId="14" borderId="15" xfId="41" applyFont="true" applyBorder="true" applyAlignment="true" applyProtection="true">
      <alignment horizontal="center" vertical="center" textRotation="0" wrapText="true" indent="0" shrinkToFit="false"/>
      <protection locked="true" hidden="false"/>
    </xf>
    <xf numFmtId="173" fontId="25"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73" fontId="0" fillId="14" borderId="0" xfId="41" applyFont="false" applyBorder="true" applyAlignment="true" applyProtection="tru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73" fontId="0" fillId="14" borderId="14" xfId="41" applyFont="false" applyBorder="true" applyAlignment="true" applyProtection="true">
      <alignment horizontal="right" vertical="center" textRotation="0" wrapText="true" indent="0" shrinkToFit="false"/>
      <protection locked="true" hidden="false"/>
    </xf>
    <xf numFmtId="173" fontId="0" fillId="14" borderId="15" xfId="41" applyFont="false" applyBorder="true" applyAlignment="true" applyProtection="true">
      <alignment horizontal="general" vertical="bottom" textRotation="0" wrapText="false" indent="0" shrinkToFit="false"/>
      <protection locked="true" hidden="false"/>
    </xf>
    <xf numFmtId="173" fontId="0" fillId="14" borderId="14" xfId="41" applyFont="false" applyBorder="true" applyAlignment="true" applyProtection="true">
      <alignment horizontal="general" vertical="bottom" textRotation="0" wrapText="false" indent="0" shrinkToFit="false"/>
      <protection locked="true" hidden="false"/>
    </xf>
    <xf numFmtId="173" fontId="0" fillId="14" borderId="9" xfId="41" applyFont="false" applyBorder="true" applyAlignment="true" applyProtection="true">
      <alignment horizontal="right" vertical="center" textRotation="0" wrapText="true" indent="0" shrinkToFit="false"/>
      <protection locked="true" hidden="false"/>
    </xf>
    <xf numFmtId="173" fontId="0" fillId="14" borderId="12" xfId="41" applyFont="false" applyBorder="true" applyAlignment="true" applyProtection="true">
      <alignment horizontal="general" vertical="bottom" textRotation="0" wrapText="false" indent="0" shrinkToFit="false"/>
      <protection locked="true" hidden="false"/>
    </xf>
    <xf numFmtId="173" fontId="11" fillId="14" borderId="13" xfId="41" applyFont="true" applyBorder="true" applyAlignment="true" applyProtection="true">
      <alignment horizontal="general" vertical="bottom" textRotation="0" wrapText="false" indent="0" shrinkToFit="false"/>
      <protection locked="true" hidden="false"/>
    </xf>
    <xf numFmtId="173" fontId="11" fillId="14" borderId="9" xfId="41" applyFont="true" applyBorder="true" applyAlignment="true" applyProtection="true">
      <alignment horizontal="general" vertical="bottom" textRotation="0" wrapText="false" indent="0" shrinkToFit="false"/>
      <protection locked="true" hidden="false"/>
    </xf>
    <xf numFmtId="173" fontId="11" fillId="14" borderId="12" xfId="41" applyFont="true" applyBorder="true" applyAlignment="true" applyProtection="true">
      <alignment horizontal="general" vertical="bottom" textRotation="0" wrapText="false" indent="0" shrinkToFit="false"/>
      <protection locked="true" hidden="false"/>
    </xf>
    <xf numFmtId="173" fontId="0" fillId="14" borderId="0" xfId="41" applyFont="false" applyBorder="true" applyAlignment="true" applyProtection="true">
      <alignment horizontal="right" vertical="center" textRotation="0" wrapText="true" indent="0" shrinkToFit="false"/>
      <protection locked="true" hidden="false"/>
    </xf>
    <xf numFmtId="173" fontId="11" fillId="14" borderId="0" xfId="41" applyFont="true" applyBorder="true" applyAlignment="true" applyProtection="true">
      <alignment horizontal="general" vertical="bottom" textRotation="0" wrapText="false" indent="0" shrinkToFit="false"/>
      <protection locked="true" hidden="false"/>
    </xf>
    <xf numFmtId="173" fontId="0" fillId="0" borderId="0" xfId="0" applyFont="true" applyBorder="false" applyAlignment="true" applyProtection="false">
      <alignment horizontal="right" vertical="center" textRotation="0" wrapText="true" indent="0" shrinkToFit="false"/>
      <protection locked="true" hidden="false"/>
    </xf>
    <xf numFmtId="164" fontId="26" fillId="0" borderId="0" xfId="0" applyFont="true" applyBorder="false" applyAlignment="true" applyProtection="false">
      <alignment horizontal="right" vertical="bottom" textRotation="0" wrapText="false" indent="0" shrinkToFit="false"/>
      <protection locked="true" hidden="false"/>
    </xf>
    <xf numFmtId="173" fontId="27" fillId="0" borderId="0" xfId="0" applyFont="true" applyBorder="false" applyAlignment="true" applyProtection="false">
      <alignment horizontal="left" vertical="center" textRotation="0" wrapText="false" indent="0" shrinkToFit="false"/>
      <protection locked="true" hidden="false"/>
    </xf>
    <xf numFmtId="173" fontId="28" fillId="0" borderId="0" xfId="0" applyFont="true" applyBorder="false" applyAlignment="true" applyProtection="false">
      <alignment horizontal="right" vertical="center" textRotation="0" wrapText="true" indent="0" shrinkToFit="false"/>
      <protection locked="true" hidden="false"/>
    </xf>
    <xf numFmtId="173" fontId="24" fillId="0" borderId="0" xfId="0" applyFont="true" applyBorder="false" applyAlignment="true" applyProtection="false">
      <alignment horizontal="left" vertical="center" textRotation="0" wrapText="false" indent="0" shrinkToFit="false"/>
      <protection locked="true" hidden="false"/>
    </xf>
    <xf numFmtId="173" fontId="24" fillId="0" borderId="0" xfId="0" applyFont="true" applyBorder="false" applyAlignment="true" applyProtection="false">
      <alignment horizontal="right" vertical="center" textRotation="0" wrapText="true" indent="0" shrinkToFit="false"/>
      <protection locked="true" hidden="false"/>
    </xf>
    <xf numFmtId="164" fontId="22" fillId="22" borderId="0" xfId="0" applyFont="tru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22" fillId="22" borderId="0" xfId="0" applyFont="true" applyBorder="false" applyAlignment="true" applyProtection="false">
      <alignment horizontal="left" vertical="bottom" textRotation="0" wrapText="false" indent="0" shrinkToFit="false"/>
      <protection locked="true" hidden="false"/>
    </xf>
    <xf numFmtId="174" fontId="0" fillId="0" borderId="0" xfId="0" applyFont="true" applyBorder="false" applyAlignment="true" applyProtection="false">
      <alignment horizontal="right" vertical="center" textRotation="0" wrapText="true" indent="0" shrinkToFit="false"/>
      <protection locked="true" hidden="false"/>
    </xf>
    <xf numFmtId="174" fontId="24" fillId="0" borderId="0" xfId="0" applyFont="true" applyBorder="false" applyAlignment="true" applyProtection="false">
      <alignment horizontal="right" vertical="center" textRotation="0" wrapText="true" indent="0" shrinkToFit="false"/>
      <protection locked="true" hidden="false"/>
    </xf>
    <xf numFmtId="173"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25" borderId="0" xfId="0" applyFont="false" applyBorder="false" applyAlignment="false" applyProtection="false">
      <alignment horizontal="general" vertical="bottom" textRotation="0" wrapText="false" indent="0" shrinkToFit="false"/>
      <protection locked="true" hidden="false"/>
    </xf>
    <xf numFmtId="173" fontId="0"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9" fillId="26" borderId="17" xfId="0" applyFont="true" applyBorder="true" applyAlignment="true" applyProtection="false">
      <alignment horizontal="left" vertical="center" textRotation="0" wrapText="true" indent="0" shrinkToFit="false"/>
      <protection locked="true" hidden="false"/>
    </xf>
    <xf numFmtId="164" fontId="30" fillId="23" borderId="18" xfId="0" applyFont="true" applyBorder="true" applyAlignment="true" applyProtection="false">
      <alignment horizontal="right"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9" fillId="26" borderId="19" xfId="0" applyFont="true" applyBorder="true" applyAlignment="true" applyProtection="false">
      <alignment horizontal="left" vertical="center" textRotation="0" wrapText="true" indent="0" shrinkToFit="false"/>
      <protection locked="true" hidden="false"/>
    </xf>
    <xf numFmtId="164" fontId="30" fillId="23" borderId="13" xfId="0" applyFont="true" applyBorder="true" applyAlignment="true" applyProtection="false">
      <alignment horizontal="right" vertical="center" textRotation="0" wrapText="true" indent="0" shrinkToFit="false"/>
      <protection locked="true" hidden="false"/>
    </xf>
    <xf numFmtId="164" fontId="32" fillId="26" borderId="19" xfId="0" applyFont="true" applyBorder="true" applyAlignment="true" applyProtection="false">
      <alignment horizontal="left" vertical="center" textRotation="0" wrapText="true" indent="0" shrinkToFit="false"/>
      <protection locked="true" hidden="false"/>
    </xf>
    <xf numFmtId="164" fontId="33" fillId="23" borderId="13" xfId="0" applyFont="true" applyBorder="true" applyAlignment="true" applyProtection="false">
      <alignment horizontal="right"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2" fillId="26" borderId="17" xfId="20" applyFont="true" applyBorder="true" applyAlignment="true" applyProtection="true">
      <alignment horizontal="left" vertical="center" textRotation="0" wrapText="true" indent="0" shrinkToFit="false"/>
      <protection locked="true" hidden="false"/>
    </xf>
    <xf numFmtId="164" fontId="34" fillId="23" borderId="18" xfId="0" applyFont="true" applyBorder="true" applyAlignment="true" applyProtection="false">
      <alignment horizontal="right" vertical="center" textRotation="0" wrapText="true" indent="0" shrinkToFit="false"/>
      <protection locked="true" hidden="false"/>
    </xf>
    <xf numFmtId="164" fontId="12" fillId="26" borderId="19" xfId="20" applyFont="true" applyBorder="true" applyAlignment="true" applyProtection="true">
      <alignment horizontal="left" vertical="center" textRotation="0" wrapText="true" indent="0" shrinkToFit="false"/>
      <protection locked="true" hidden="false"/>
    </xf>
    <xf numFmtId="164" fontId="34" fillId="23" borderId="13" xfId="0" applyFont="true" applyBorder="true" applyAlignment="true" applyProtection="false">
      <alignment horizontal="right" vertical="center"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30" applyFont="false" applyBorder="false" applyAlignment="false" applyProtection="false">
      <alignment horizontal="general" vertical="bottom" textRotation="0" wrapText="false" indent="0" shrinkToFit="false"/>
      <protection locked="true" hidden="false"/>
    </xf>
    <xf numFmtId="164" fontId="7" fillId="0" borderId="0" xfId="30" applyFont="false" applyBorder="false" applyAlignment="true" applyProtection="false">
      <alignment horizontal="general" vertical="top" textRotation="0" wrapText="false" indent="0" shrinkToFit="false"/>
      <protection locked="true" hidden="false"/>
    </xf>
    <xf numFmtId="164" fontId="7" fillId="0" borderId="0" xfId="30" applyFont="false" applyBorder="false" applyAlignment="true" applyProtection="false">
      <alignment horizontal="general" vertical="bottom" textRotation="0" wrapText="true" indent="0" shrinkToFit="false"/>
      <protection locked="true" hidden="false"/>
    </xf>
    <xf numFmtId="164" fontId="35" fillId="27" borderId="0" xfId="30" applyFont="true" applyBorder="false" applyAlignment="true" applyProtection="false">
      <alignment horizontal="center" vertical="center" textRotation="0" wrapText="true" indent="0" shrinkToFit="false"/>
      <protection locked="true" hidden="false"/>
    </xf>
    <xf numFmtId="164" fontId="7" fillId="0" borderId="16" xfId="30" applyFont="true" applyBorder="true" applyAlignment="true" applyProtection="false">
      <alignment horizontal="center" vertical="center" textRotation="0" wrapText="true" indent="0" shrinkToFit="false"/>
      <protection locked="true" hidden="false"/>
    </xf>
    <xf numFmtId="164" fontId="7" fillId="0" borderId="0" xfId="30" applyFont="false" applyBorder="false" applyAlignment="true" applyProtection="false">
      <alignment horizontal="center" vertical="center" textRotation="0" wrapText="true" indent="0" shrinkToFit="false"/>
      <protection locked="true" hidden="false"/>
    </xf>
    <xf numFmtId="164" fontId="36" fillId="0" borderId="5" xfId="30" applyFont="true" applyBorder="true" applyAlignment="true" applyProtection="false">
      <alignment horizontal="center" vertical="center" textRotation="0" wrapText="true" indent="0" shrinkToFit="false"/>
      <protection locked="true" hidden="false"/>
    </xf>
    <xf numFmtId="176" fontId="7" fillId="0" borderId="0" xfId="30" applyFont="false" applyBorder="false" applyAlignment="true" applyProtection="false">
      <alignment horizontal="center" vertical="center" textRotation="0" wrapText="true" indent="0" shrinkToFit="false"/>
      <protection locked="true" hidden="false"/>
    </xf>
    <xf numFmtId="164" fontId="36" fillId="0" borderId="0" xfId="30" applyFont="true" applyBorder="false" applyAlignment="true" applyProtection="false">
      <alignment horizontal="center" vertical="center" textRotation="0" wrapText="true" indent="0" shrinkToFit="false"/>
      <protection locked="true" hidden="false"/>
    </xf>
    <xf numFmtId="164" fontId="7" fillId="3" borderId="11" xfId="30" applyFont="false" applyBorder="true" applyAlignment="true" applyProtection="false">
      <alignment horizontal="center" vertical="center" textRotation="0" wrapText="true" indent="0" shrinkToFit="false"/>
      <protection locked="true" hidden="false"/>
    </xf>
    <xf numFmtId="164" fontId="7" fillId="0" borderId="11" xfId="30" applyFont="false" applyBorder="true" applyAlignment="true" applyProtection="false">
      <alignment horizontal="center" vertical="center" textRotation="0" wrapText="true" indent="0" shrinkToFit="false"/>
      <protection locked="true" hidden="false"/>
    </xf>
    <xf numFmtId="164" fontId="7" fillId="17" borderId="11" xfId="30" applyFont="false" applyBorder="true" applyAlignment="true" applyProtection="false">
      <alignment horizontal="center" vertical="center" textRotation="0" wrapText="true" indent="0" shrinkToFit="false"/>
      <protection locked="true" hidden="false"/>
    </xf>
    <xf numFmtId="164" fontId="7" fillId="28" borderId="11" xfId="30" applyFont="false" applyBorder="true" applyAlignment="true" applyProtection="false">
      <alignment horizontal="center" vertical="center" textRotation="0" wrapText="true" indent="0" shrinkToFit="false"/>
      <protection locked="true" hidden="false"/>
    </xf>
    <xf numFmtId="164" fontId="7" fillId="0" borderId="20" xfId="30" applyFont="false" applyBorder="true" applyAlignment="true" applyProtection="false">
      <alignment horizontal="general" vertical="top" textRotation="0" wrapText="false" indent="0" shrinkToFit="false"/>
      <protection locked="true" hidden="false"/>
    </xf>
    <xf numFmtId="164" fontId="7" fillId="0" borderId="20" xfId="30" applyFont="true" applyBorder="true" applyAlignment="true" applyProtection="false">
      <alignment horizontal="general" vertical="bottom" textRotation="0" wrapText="true" indent="0" shrinkToFit="false"/>
      <protection locked="true" hidden="false"/>
    </xf>
    <xf numFmtId="164" fontId="7" fillId="0" borderId="5" xfId="30" applyFont="true" applyBorder="true" applyAlignment="true" applyProtection="false">
      <alignment horizontal="center" vertical="center" textRotation="0" wrapText="true" indent="0" shrinkToFit="false"/>
      <protection locked="true" hidden="false"/>
    </xf>
    <xf numFmtId="164" fontId="35" fillId="27" borderId="7" xfId="30" applyFont="true" applyBorder="true" applyAlignment="true" applyProtection="false">
      <alignment horizontal="center" vertical="center" textRotation="0" wrapText="true" indent="0" shrinkToFit="false"/>
      <protection locked="true" hidden="false"/>
    </xf>
    <xf numFmtId="164" fontId="35" fillId="27" borderId="6" xfId="30" applyFont="true" applyBorder="true" applyAlignment="true" applyProtection="false">
      <alignment horizontal="center" vertical="center" textRotation="0" wrapText="true" indent="0" shrinkToFit="false"/>
      <protection locked="true" hidden="false"/>
    </xf>
    <xf numFmtId="164" fontId="35" fillId="27" borderId="8" xfId="30" applyFont="true" applyBorder="true" applyAlignment="true" applyProtection="false">
      <alignment horizontal="center" vertical="center" textRotation="0" wrapText="true" indent="0" shrinkToFit="false"/>
      <protection locked="true" hidden="false"/>
    </xf>
    <xf numFmtId="167" fontId="37" fillId="0" borderId="7" xfId="30" applyFont="true" applyBorder="true" applyAlignment="true" applyProtection="false">
      <alignment horizontal="center" vertical="center" textRotation="0" wrapText="true" indent="0" shrinkToFit="false"/>
      <protection locked="true" hidden="false"/>
    </xf>
    <xf numFmtId="167" fontId="7" fillId="0" borderId="6" xfId="30" applyFont="false" applyBorder="true" applyAlignment="true" applyProtection="false">
      <alignment horizontal="center" vertical="center" textRotation="0" wrapText="true" indent="0" shrinkToFit="false"/>
      <protection locked="true" hidden="false"/>
    </xf>
    <xf numFmtId="164" fontId="7" fillId="0" borderId="8" xfId="30" applyFont="false" applyBorder="true" applyAlignment="true" applyProtection="false">
      <alignment horizontal="center" vertical="center" textRotation="0" wrapText="true" indent="0" shrinkToFit="false"/>
      <protection locked="true" hidden="false"/>
    </xf>
    <xf numFmtId="164" fontId="7" fillId="0" borderId="21" xfId="30" applyFont="false" applyBorder="true" applyAlignment="true" applyProtection="false">
      <alignment horizontal="general" vertical="top" textRotation="0" wrapText="false" indent="0" shrinkToFit="false"/>
      <protection locked="true" hidden="false"/>
    </xf>
    <xf numFmtId="164" fontId="7" fillId="3" borderId="9" xfId="30" applyFont="true" applyBorder="true" applyAlignment="true" applyProtection="false">
      <alignment horizontal="center" vertical="center" textRotation="0" wrapText="true" indent="0" shrinkToFit="false"/>
      <protection locked="true" hidden="false"/>
    </xf>
    <xf numFmtId="164" fontId="7" fillId="3" borderId="12" xfId="30" applyFont="true" applyBorder="true" applyAlignment="true" applyProtection="false">
      <alignment horizontal="center" vertical="center" textRotation="0" wrapText="true" indent="0" shrinkToFit="false"/>
      <protection locked="true" hidden="false"/>
    </xf>
    <xf numFmtId="164" fontId="7" fillId="3" borderId="13" xfId="30" applyFont="true" applyBorder="true" applyAlignment="true" applyProtection="false">
      <alignment horizontal="center" vertical="center" textRotation="0" wrapText="true" indent="0" shrinkToFit="false"/>
      <protection locked="true" hidden="false"/>
    </xf>
    <xf numFmtId="164" fontId="36" fillId="29" borderId="0" xfId="30" applyFont="true" applyBorder="false" applyAlignment="true" applyProtection="false">
      <alignment horizontal="left" vertical="center" textRotation="0" wrapText="false" indent="0" shrinkToFit="false"/>
      <protection locked="true" hidden="false"/>
    </xf>
    <xf numFmtId="164" fontId="36" fillId="29" borderId="0" xfId="30" applyFont="true" applyBorder="false" applyAlignment="true" applyProtection="false">
      <alignment horizontal="center" vertical="center" textRotation="0" wrapText="true" indent="0" shrinkToFit="false"/>
      <protection locked="true" hidden="false"/>
    </xf>
    <xf numFmtId="167" fontId="37" fillId="0" borderId="14" xfId="30" applyFont="true" applyBorder="true" applyAlignment="true" applyProtection="false">
      <alignment horizontal="center" vertical="center" textRotation="0" wrapText="true" indent="0" shrinkToFit="false"/>
      <protection locked="true" hidden="false"/>
    </xf>
    <xf numFmtId="167" fontId="7" fillId="0" borderId="0" xfId="30" applyFont="false" applyBorder="true" applyAlignment="true" applyProtection="false">
      <alignment horizontal="center" vertical="center" textRotation="0" wrapText="true" indent="0" shrinkToFit="false"/>
      <protection locked="true" hidden="false"/>
    </xf>
    <xf numFmtId="164" fontId="7" fillId="0" borderId="15" xfId="30" applyFont="false" applyBorder="true" applyAlignment="true" applyProtection="false">
      <alignment horizontal="center" vertical="center" textRotation="0" wrapText="true" indent="0" shrinkToFit="false"/>
      <protection locked="true" hidden="false"/>
    </xf>
    <xf numFmtId="164" fontId="38" fillId="30" borderId="0" xfId="30" applyFont="true" applyBorder="true" applyAlignment="true" applyProtection="false">
      <alignment horizontal="center" vertical="center" textRotation="0" wrapText="true" indent="0" shrinkToFit="false"/>
      <protection locked="true" hidden="false"/>
    </xf>
    <xf numFmtId="164" fontId="7" fillId="31" borderId="0" xfId="30" applyFont="false" applyBorder="false" applyAlignment="true" applyProtection="false">
      <alignment horizontal="center" vertical="center" textRotation="0" wrapText="true" indent="0" shrinkToFit="false"/>
      <protection locked="true" hidden="false"/>
    </xf>
    <xf numFmtId="167" fontId="37" fillId="0" borderId="9" xfId="30" applyFont="true" applyBorder="true" applyAlignment="true" applyProtection="false">
      <alignment horizontal="center" vertical="center" textRotation="0" wrapText="true" indent="0" shrinkToFit="false"/>
      <protection locked="true" hidden="false"/>
    </xf>
    <xf numFmtId="167" fontId="7" fillId="0" borderId="12" xfId="30" applyFont="false" applyBorder="true" applyAlignment="true" applyProtection="false">
      <alignment horizontal="center" vertical="center" textRotation="0" wrapText="true" indent="0" shrinkToFit="false"/>
      <protection locked="true" hidden="false"/>
    </xf>
    <xf numFmtId="164" fontId="7" fillId="0" borderId="13" xfId="30" applyFont="false" applyBorder="true" applyAlignment="true" applyProtection="false">
      <alignment horizontal="center" vertical="center" textRotation="0" wrapText="true" indent="0" shrinkToFit="false"/>
      <protection locked="true" hidden="false"/>
    </xf>
    <xf numFmtId="164" fontId="7" fillId="0" borderId="0" xfId="30" applyFont="true" applyBorder="false" applyAlignment="true" applyProtection="false">
      <alignment horizontal="center" vertical="center" textRotation="0" wrapText="true" indent="0" shrinkToFit="false"/>
      <protection locked="true" hidden="false"/>
    </xf>
    <xf numFmtId="164" fontId="39" fillId="27" borderId="15" xfId="30" applyFont="true" applyBorder="true" applyAlignment="true" applyProtection="false">
      <alignment horizontal="center" vertical="center" textRotation="0" wrapText="true" indent="0" shrinkToFit="false"/>
      <protection locked="true" hidden="false"/>
    </xf>
    <xf numFmtId="164" fontId="7" fillId="0" borderId="20" xfId="30" applyFont="true" applyBorder="true" applyAlignment="true" applyProtection="false">
      <alignment horizontal="general" vertical="center" textRotation="0" wrapText="true" indent="0" shrinkToFit="false"/>
      <protection locked="true" hidden="false"/>
    </xf>
    <xf numFmtId="164" fontId="7" fillId="0" borderId="14" xfId="30" applyFont="true" applyBorder="true" applyAlignment="true" applyProtection="false">
      <alignment horizontal="center" vertical="center" textRotation="0" wrapText="true" indent="0" shrinkToFit="false"/>
      <protection locked="true" hidden="false"/>
    </xf>
    <xf numFmtId="164" fontId="35" fillId="0" borderId="0" xfId="30" applyFont="true" applyBorder="false" applyAlignment="true" applyProtection="false">
      <alignment horizontal="center" vertical="center" textRotation="0" wrapText="true" indent="0" shrinkToFit="false"/>
      <protection locked="true" hidden="false"/>
    </xf>
    <xf numFmtId="164" fontId="7" fillId="0" borderId="0" xfId="30" applyFont="true" applyBorder="false" applyAlignment="false" applyProtection="false">
      <alignment horizontal="general" vertical="bottom" textRotation="0" wrapText="false" indent="0" shrinkToFit="false"/>
      <protection locked="true" hidden="false"/>
    </xf>
    <xf numFmtId="176" fontId="7" fillId="3" borderId="9" xfId="30" applyFont="true" applyBorder="true" applyAlignment="true" applyProtection="false">
      <alignment horizontal="center" vertical="center" textRotation="0" wrapText="true" indent="0" shrinkToFit="false"/>
      <protection locked="true" hidden="false"/>
    </xf>
    <xf numFmtId="176" fontId="7" fillId="0" borderId="13" xfId="30" applyFont="true" applyBorder="true" applyAlignment="true" applyProtection="false">
      <alignment horizontal="center" vertical="center" textRotation="0" wrapText="false" indent="0" shrinkToFit="false"/>
      <protection locked="true" hidden="false"/>
    </xf>
    <xf numFmtId="171" fontId="7" fillId="3" borderId="11" xfId="30" applyFont="true" applyBorder="true" applyAlignment="true" applyProtection="false">
      <alignment horizontal="center" vertical="center" textRotation="0" wrapText="true" indent="0" shrinkToFit="false"/>
      <protection locked="true" hidden="false"/>
    </xf>
    <xf numFmtId="176" fontId="7" fillId="0" borderId="11" xfId="30" applyFont="true" applyBorder="true" applyAlignment="true" applyProtection="false">
      <alignment horizontal="center" vertical="center" textRotation="0" wrapText="true" indent="0" shrinkToFit="false"/>
      <protection locked="true" hidden="false"/>
    </xf>
    <xf numFmtId="164" fontId="7" fillId="0" borderId="0" xfId="30" applyFont="true" applyBorder="false" applyAlignment="true" applyProtection="false">
      <alignment horizontal="left" vertical="center" textRotation="0" wrapText="false" indent="0" shrinkToFit="false"/>
      <protection locked="true" hidden="false"/>
    </xf>
    <xf numFmtId="176" fontId="7" fillId="0" borderId="0" xfId="30" applyFont="true" applyBorder="false" applyAlignment="true" applyProtection="false">
      <alignment horizontal="center" vertical="center" textRotation="0" wrapText="false" indent="0" shrinkToFit="false"/>
      <protection locked="true" hidden="false"/>
    </xf>
    <xf numFmtId="171" fontId="7" fillId="0" borderId="0" xfId="30" applyFont="false" applyBorder="false" applyAlignment="true" applyProtection="false">
      <alignment horizontal="center" vertical="center" textRotation="0" wrapText="true" indent="0" shrinkToFit="false"/>
      <protection locked="true" hidden="false"/>
    </xf>
    <xf numFmtId="176" fontId="7" fillId="31" borderId="0" xfId="30" applyFont="true" applyBorder="true" applyAlignment="true" applyProtection="false">
      <alignment horizontal="center" vertical="center" textRotation="0" wrapText="true" indent="0" shrinkToFit="false"/>
      <protection locked="true" hidden="false"/>
    </xf>
    <xf numFmtId="176" fontId="7" fillId="0" borderId="0" xfId="30" applyFont="true" applyBorder="true" applyAlignment="true" applyProtection="false">
      <alignment horizontal="center" vertical="center" textRotation="0" wrapText="false" indent="0" shrinkToFit="false"/>
      <protection locked="true" hidden="false"/>
    </xf>
    <xf numFmtId="170" fontId="7" fillId="31" borderId="0" xfId="30" applyFont="false" applyBorder="true" applyAlignment="true" applyProtection="false">
      <alignment horizontal="center" vertical="center" textRotation="0" wrapText="true" indent="0" shrinkToFit="false"/>
      <protection locked="true" hidden="false"/>
    </xf>
    <xf numFmtId="176" fontId="7" fillId="0" borderId="0" xfId="30" applyFont="false" applyBorder="true" applyAlignment="true" applyProtection="false">
      <alignment horizontal="center" vertical="center" textRotation="0" wrapText="true" indent="0" shrinkToFit="false"/>
      <protection locked="true" hidden="false"/>
    </xf>
    <xf numFmtId="176" fontId="7" fillId="0" borderId="0" xfId="30" applyFont="true" applyBorder="false" applyAlignment="true" applyProtection="false">
      <alignment horizontal="left" vertical="center" textRotation="0" wrapText="false" indent="0" shrinkToFit="false"/>
      <protection locked="true" hidden="false"/>
    </xf>
    <xf numFmtId="164" fontId="39" fillId="27" borderId="0" xfId="30" applyFont="true" applyBorder="true" applyAlignment="true" applyProtection="false">
      <alignment horizontal="center" vertical="center" textRotation="0" wrapText="true" indent="0" shrinkToFit="false"/>
      <protection locked="true" hidden="false"/>
    </xf>
    <xf numFmtId="164" fontId="7" fillId="0" borderId="6" xfId="30" applyFont="true" applyBorder="true" applyAlignment="true" applyProtection="false">
      <alignment horizontal="center" vertical="center" textRotation="0" wrapText="true" indent="0" shrinkToFit="false"/>
      <protection locked="true" hidden="false"/>
    </xf>
    <xf numFmtId="164" fontId="35" fillId="0" borderId="0" xfId="30" applyFont="true" applyBorder="false" applyAlignment="true" applyProtection="false">
      <alignment horizontal="center" vertical="top" textRotation="0" wrapText="true" indent="0" shrinkToFit="false"/>
      <protection locked="true" hidden="false"/>
    </xf>
    <xf numFmtId="164" fontId="7" fillId="0" borderId="14" xfId="30" applyFont="true" applyBorder="true" applyAlignment="true" applyProtection="false">
      <alignment horizontal="center" vertical="top" textRotation="0" wrapText="true" indent="0" shrinkToFit="false"/>
      <protection locked="true" hidden="false"/>
    </xf>
    <xf numFmtId="164" fontId="7" fillId="0" borderId="15" xfId="30" applyFont="true" applyBorder="true" applyAlignment="true" applyProtection="false">
      <alignment horizontal="center" vertical="bottom" textRotation="0" wrapText="true" indent="0" shrinkToFit="false"/>
      <protection locked="true" hidden="false"/>
    </xf>
    <xf numFmtId="164" fontId="7" fillId="0" borderId="0" xfId="30" applyFont="true" applyBorder="false" applyAlignment="true" applyProtection="false">
      <alignment horizontal="center" vertical="top" textRotation="0" wrapText="true" indent="0" shrinkToFit="false"/>
      <protection locked="true" hidden="false"/>
    </xf>
    <xf numFmtId="164" fontId="7" fillId="0" borderId="0" xfId="30" applyFont="true" applyBorder="false" applyAlignment="true" applyProtection="false">
      <alignment horizontal="center" vertical="bottom" textRotation="0" wrapText="true" indent="0" shrinkToFit="false"/>
      <protection locked="true" hidden="false"/>
    </xf>
    <xf numFmtId="164" fontId="7" fillId="32" borderId="9" xfId="30" applyFont="true" applyBorder="true" applyAlignment="true" applyProtection="false">
      <alignment horizontal="center" vertical="center" textRotation="0" wrapText="true" indent="0" shrinkToFit="false"/>
      <protection locked="true" hidden="false"/>
    </xf>
    <xf numFmtId="164" fontId="7" fillId="28" borderId="13" xfId="30" applyFont="true" applyBorder="true" applyAlignment="true" applyProtection="false">
      <alignment horizontal="center" vertical="center" textRotation="0" wrapText="true" indent="0" shrinkToFit="false"/>
      <protection locked="true" hidden="false"/>
    </xf>
    <xf numFmtId="176" fontId="7" fillId="0" borderId="9" xfId="30" applyFont="true" applyBorder="true" applyAlignment="true" applyProtection="false">
      <alignment horizontal="center" vertical="center" textRotation="0" wrapText="true" indent="0" shrinkToFit="false"/>
      <protection locked="true" hidden="false"/>
    </xf>
    <xf numFmtId="176" fontId="7" fillId="0" borderId="13" xfId="30" applyFont="true" applyBorder="true" applyAlignment="true" applyProtection="false">
      <alignment horizontal="center" vertical="center" textRotation="0" wrapText="true" indent="0" shrinkToFit="false"/>
      <protection locked="true" hidden="false"/>
    </xf>
    <xf numFmtId="164" fontId="7" fillId="17" borderId="12" xfId="30" applyFont="true" applyBorder="true" applyAlignment="true" applyProtection="false">
      <alignment horizontal="center" vertical="center" textRotation="0" wrapText="true" indent="0" shrinkToFit="false"/>
      <protection locked="true" hidden="false"/>
    </xf>
    <xf numFmtId="172" fontId="7" fillId="28" borderId="12" xfId="30" applyFont="true" applyBorder="true" applyAlignment="true" applyProtection="false">
      <alignment horizontal="center" vertical="center" textRotation="0" wrapText="true" indent="0" shrinkToFit="false"/>
      <protection locked="true" hidden="false"/>
    </xf>
    <xf numFmtId="164" fontId="7" fillId="32" borderId="0" xfId="30" applyFont="false" applyBorder="true" applyAlignment="true" applyProtection="false">
      <alignment horizontal="center" vertical="center" textRotation="0" wrapText="true" indent="0" shrinkToFit="false"/>
      <protection locked="true" hidden="false"/>
    </xf>
    <xf numFmtId="164" fontId="7" fillId="28" borderId="0" xfId="30" applyFont="false" applyBorder="true" applyAlignment="true" applyProtection="false">
      <alignment horizontal="center" vertical="center" textRotation="0" wrapText="true" indent="0" shrinkToFit="false"/>
      <protection locked="true" hidden="false"/>
    </xf>
    <xf numFmtId="176" fontId="7" fillId="0" borderId="0" xfId="30" applyFont="true" applyBorder="true" applyAlignment="true" applyProtection="false">
      <alignment horizontal="center" vertical="center" textRotation="0" wrapText="true" indent="0" shrinkToFit="false"/>
      <protection locked="true" hidden="false"/>
    </xf>
    <xf numFmtId="164" fontId="7" fillId="17" borderId="0" xfId="30" applyFont="true" applyBorder="true" applyAlignment="true" applyProtection="false">
      <alignment horizontal="center" vertical="center" textRotation="0" wrapText="true" indent="0" shrinkToFit="false"/>
      <protection locked="true" hidden="false"/>
    </xf>
    <xf numFmtId="172" fontId="7" fillId="28" borderId="0" xfId="30" applyFont="true" applyBorder="true" applyAlignment="true" applyProtection="false">
      <alignment horizontal="center" vertical="center" textRotation="0" wrapText="true" indent="0" shrinkToFit="false"/>
      <protection locked="true" hidden="false"/>
    </xf>
    <xf numFmtId="171" fontId="7" fillId="32" borderId="0" xfId="30" applyFont="false" applyBorder="true" applyAlignment="true" applyProtection="false">
      <alignment horizontal="center" vertical="center" textRotation="0" wrapText="true" indent="0" shrinkToFit="false"/>
      <protection locked="true" hidden="false"/>
    </xf>
    <xf numFmtId="164" fontId="36" fillId="0" borderId="7" xfId="30" applyFont="true" applyBorder="true" applyAlignment="true" applyProtection="false">
      <alignment horizontal="center" vertical="center" textRotation="0" wrapText="true" indent="0" shrinkToFit="false"/>
      <protection locked="true" hidden="false"/>
    </xf>
    <xf numFmtId="164" fontId="7" fillId="0" borderId="8" xfId="30" applyFont="true" applyBorder="true" applyAlignment="true" applyProtection="false">
      <alignment horizontal="center" vertical="center" textRotation="0" wrapText="true" indent="0" shrinkToFit="false"/>
      <protection locked="true" hidden="false"/>
    </xf>
    <xf numFmtId="164" fontId="36" fillId="0" borderId="14" xfId="30" applyFont="true" applyBorder="true" applyAlignment="true" applyProtection="false">
      <alignment horizontal="center" vertical="top" textRotation="0" wrapText="true" indent="0" shrinkToFit="false"/>
      <protection locked="true" hidden="false"/>
    </xf>
    <xf numFmtId="164" fontId="36" fillId="0" borderId="15" xfId="30" applyFont="true" applyBorder="true" applyAlignment="true" applyProtection="false">
      <alignment horizontal="center" vertical="top" textRotation="0" wrapText="true" indent="0" shrinkToFit="false"/>
      <protection locked="true" hidden="false"/>
    </xf>
    <xf numFmtId="176" fontId="7" fillId="28" borderId="13" xfId="30" applyFont="true" applyBorder="true" applyAlignment="true" applyProtection="false">
      <alignment horizontal="left" vertical="top" textRotation="0" wrapText="false" indent="0" shrinkToFit="false"/>
      <protection locked="true" hidden="false"/>
    </xf>
    <xf numFmtId="164" fontId="38" fillId="30" borderId="0" xfId="30" applyFont="true" applyBorder="true" applyAlignment="true" applyProtection="false">
      <alignment horizontal="center" vertical="center" textRotation="0" wrapText="false" indent="0" shrinkToFit="false"/>
      <protection locked="true" hidden="false"/>
    </xf>
    <xf numFmtId="168" fontId="7" fillId="32" borderId="9" xfId="30" applyFont="true" applyBorder="true" applyAlignment="true" applyProtection="false">
      <alignment horizontal="center" vertical="center" textRotation="0" wrapText="true" indent="0" shrinkToFit="false"/>
      <protection locked="true" hidden="false"/>
    </xf>
    <xf numFmtId="168" fontId="7" fillId="0" borderId="12" xfId="30" applyFont="true" applyBorder="true" applyAlignment="true" applyProtection="false">
      <alignment horizontal="center" vertical="center" textRotation="0" wrapText="true" indent="0" shrinkToFit="false"/>
      <protection locked="true" hidden="false"/>
    </xf>
    <xf numFmtId="176" fontId="7" fillId="17" borderId="9" xfId="30" applyFont="true" applyBorder="true" applyAlignment="true" applyProtection="false">
      <alignment horizontal="center" vertical="center" textRotation="0" wrapText="true" indent="0" shrinkToFit="false"/>
      <protection locked="true" hidden="false"/>
    </xf>
    <xf numFmtId="176" fontId="7" fillId="28" borderId="13" xfId="30" applyFont="true" applyBorder="true" applyAlignment="true" applyProtection="false">
      <alignment horizontal="center" vertical="center" textRotation="0" wrapText="true" indent="0" shrinkToFit="false"/>
      <protection locked="true" hidden="false"/>
    </xf>
    <xf numFmtId="168" fontId="7" fillId="32" borderId="0" xfId="30" applyFont="false" applyBorder="true" applyAlignment="true" applyProtection="false">
      <alignment horizontal="center" vertical="center" textRotation="0" wrapText="true" indent="0" shrinkToFit="false"/>
      <protection locked="true" hidden="false"/>
    </xf>
    <xf numFmtId="168" fontId="7" fillId="0" borderId="0" xfId="30" applyFont="false" applyBorder="true" applyAlignment="true" applyProtection="false">
      <alignment horizontal="center" vertical="center" textRotation="0" wrapText="true" indent="0" shrinkToFit="false"/>
      <protection locked="true" hidden="false"/>
    </xf>
    <xf numFmtId="176" fontId="7" fillId="17" borderId="0" xfId="30" applyFont="false" applyBorder="true" applyAlignment="true" applyProtection="false">
      <alignment horizontal="center" vertical="center" textRotation="0" wrapText="true" indent="0" shrinkToFit="false"/>
      <protection locked="true" hidden="false"/>
    </xf>
    <xf numFmtId="176" fontId="7" fillId="33" borderId="0" xfId="30" applyFont="false" applyBorder="true" applyAlignment="true" applyProtection="false">
      <alignment horizontal="center" vertical="center" textRotation="0" wrapText="true" indent="0" shrinkToFit="false"/>
      <protection locked="true" hidden="false"/>
    </xf>
    <xf numFmtId="176" fontId="7" fillId="28" borderId="13" xfId="30" applyFont="true" applyBorder="true" applyAlignment="true" applyProtection="false">
      <alignment horizontal="left" vertical="center" textRotation="0" wrapText="false" indent="0" shrinkToFit="false"/>
      <protection locked="true" hidden="false"/>
    </xf>
    <xf numFmtId="164" fontId="7" fillId="0" borderId="0" xfId="30" applyFont="false" applyBorder="false" applyAlignment="true" applyProtection="false">
      <alignment horizontal="center" vertical="bottom" textRotation="0" wrapText="true" indent="0" shrinkToFit="false"/>
      <protection locked="true" hidden="false"/>
    </xf>
    <xf numFmtId="164" fontId="36" fillId="0" borderId="10" xfId="30" applyFont="true" applyBorder="true" applyAlignment="true" applyProtection="false">
      <alignment horizontal="center" vertical="top" textRotation="0" wrapText="true" indent="0" shrinkToFit="false"/>
      <protection locked="true" hidden="false"/>
    </xf>
    <xf numFmtId="168" fontId="7" fillId="0" borderId="13" xfId="30" applyFont="true" applyBorder="true" applyAlignment="true" applyProtection="false">
      <alignment horizontal="center" vertical="center" textRotation="0" wrapText="true" indent="0" shrinkToFit="false"/>
      <protection locked="true" hidden="false"/>
    </xf>
    <xf numFmtId="176" fontId="7" fillId="0" borderId="12" xfId="30" applyFont="true" applyBorder="true" applyAlignment="true" applyProtection="false">
      <alignment horizontal="center" vertical="center" textRotation="0" wrapText="true" indent="0" shrinkToFit="false"/>
      <protection locked="true" hidden="false"/>
    </xf>
    <xf numFmtId="164" fontId="7" fillId="0" borderId="0" xfId="30" applyFont="true" applyBorder="true" applyAlignment="true" applyProtection="false">
      <alignment horizontal="center" vertical="center" textRotation="0" wrapText="true" indent="0" shrinkToFit="false"/>
      <protection locked="true" hidden="false"/>
    </xf>
    <xf numFmtId="164" fontId="7" fillId="0" borderId="9" xfId="30" applyFont="true" applyBorder="true" applyAlignment="true" applyProtection="false">
      <alignment horizontal="center" vertical="center" textRotation="0" wrapText="true" indent="0" shrinkToFit="false"/>
      <protection locked="true" hidden="false"/>
    </xf>
    <xf numFmtId="164" fontId="7" fillId="0" borderId="13" xfId="30" applyFont="true" applyBorder="true" applyAlignment="true" applyProtection="false">
      <alignment horizontal="center" vertical="center" textRotation="0" wrapText="true" indent="0" shrinkToFit="false"/>
      <protection locked="true" hidden="false"/>
    </xf>
    <xf numFmtId="164" fontId="7" fillId="0" borderId="7" xfId="30" applyFont="true" applyBorder="true" applyAlignment="true" applyProtection="false">
      <alignment horizontal="center" vertical="center" textRotation="0" wrapText="true" indent="0" shrinkToFit="false"/>
      <protection locked="true" hidden="false"/>
    </xf>
    <xf numFmtId="168" fontId="7" fillId="34" borderId="14" xfId="30" applyFont="false" applyBorder="true" applyAlignment="true" applyProtection="false">
      <alignment horizontal="center" vertical="center" textRotation="0" wrapText="true" indent="0" shrinkToFit="false"/>
      <protection locked="true" hidden="false"/>
    </xf>
    <xf numFmtId="168" fontId="7" fillId="34" borderId="0" xfId="30" applyFont="false" applyBorder="true" applyAlignment="true" applyProtection="false">
      <alignment horizontal="center" vertical="center" textRotation="0" wrapText="true" indent="0" shrinkToFit="false"/>
      <protection locked="true" hidden="false"/>
    </xf>
    <xf numFmtId="168" fontId="7" fillId="34" borderId="15" xfId="30" applyFont="false" applyBorder="true" applyAlignment="true" applyProtection="false">
      <alignment horizontal="center" vertical="center" textRotation="0" wrapText="true" indent="0" shrinkToFit="false"/>
      <protection locked="true" hidden="false"/>
    </xf>
    <xf numFmtId="168" fontId="7" fillId="0" borderId="0" xfId="30" applyFont="false" applyBorder="false" applyAlignment="true" applyProtection="false">
      <alignment horizontal="center" vertical="center" textRotation="0" wrapText="true" indent="0" shrinkToFit="false"/>
      <protection locked="true" hidden="false"/>
    </xf>
    <xf numFmtId="168" fontId="7" fillId="3" borderId="14" xfId="30" applyFont="true" applyBorder="true" applyAlignment="true" applyProtection="false">
      <alignment horizontal="center" vertical="center" textRotation="0" wrapText="true" indent="0" shrinkToFit="false"/>
      <protection locked="true" hidden="false"/>
    </xf>
    <xf numFmtId="168" fontId="7" fillId="3" borderId="0" xfId="30" applyFont="true" applyBorder="true" applyAlignment="true" applyProtection="false">
      <alignment horizontal="center" vertical="center" textRotation="0" wrapText="true" indent="0" shrinkToFit="false"/>
      <protection locked="true" hidden="false"/>
    </xf>
    <xf numFmtId="168" fontId="7" fillId="3" borderId="15" xfId="30" applyFont="true" applyBorder="true" applyAlignment="true" applyProtection="false">
      <alignment horizontal="center" vertical="center" textRotation="0" wrapText="true" indent="0" shrinkToFit="false"/>
      <protection locked="true" hidden="false"/>
    </xf>
    <xf numFmtId="164" fontId="7" fillId="0" borderId="0" xfId="30" applyFont="true" applyBorder="false" applyAlignment="true" applyProtection="false">
      <alignment horizontal="general" vertical="bottom" textRotation="0" wrapText="true" indent="0" shrinkToFit="false"/>
      <protection locked="true" hidden="false"/>
    </xf>
    <xf numFmtId="176" fontId="7" fillId="0" borderId="22" xfId="30" applyFont="true" applyBorder="true" applyAlignment="true" applyProtection="false">
      <alignment horizontal="center" vertical="center" textRotation="0" wrapText="true" indent="0" shrinkToFit="false"/>
      <protection locked="true" hidden="false"/>
    </xf>
    <xf numFmtId="176" fontId="7" fillId="0" borderId="0" xfId="30" applyFont="false" applyBorder="false" applyAlignment="true" applyProtection="false">
      <alignment horizontal="general" vertical="top" textRotation="0" wrapText="false" indent="0" shrinkToFit="false"/>
      <protection locked="true" hidden="false"/>
    </xf>
    <xf numFmtId="168" fontId="7" fillId="31" borderId="0" xfId="19" applyFont="true" applyBorder="true" applyAlignment="true" applyProtection="true">
      <alignment horizontal="center" vertical="center" textRotation="0" wrapText="true" indent="0" shrinkToFit="false"/>
      <protection locked="true" hidden="false"/>
    </xf>
    <xf numFmtId="168" fontId="7" fillId="0" borderId="0" xfId="19" applyFont="true" applyBorder="true" applyAlignment="true" applyProtection="true">
      <alignment horizontal="center" vertical="center" textRotation="0" wrapText="true" indent="0" shrinkToFit="false"/>
      <protection locked="true" hidden="false"/>
    </xf>
    <xf numFmtId="164" fontId="7" fillId="0" borderId="0" xfId="30" applyFont="false" applyBorder="true" applyAlignment="true" applyProtection="false">
      <alignment horizontal="center" vertical="bottom" textRotation="0" wrapText="true" indent="0" shrinkToFit="false"/>
      <protection locked="true" hidden="false"/>
    </xf>
    <xf numFmtId="164" fontId="7" fillId="3" borderId="14" xfId="30" applyFont="true" applyBorder="true" applyAlignment="true" applyProtection="false">
      <alignment horizontal="center" vertical="center" textRotation="0" wrapText="true" indent="0" shrinkToFit="false"/>
      <protection locked="true" hidden="false"/>
    </xf>
    <xf numFmtId="164" fontId="7" fillId="3" borderId="0" xfId="30" applyFont="true" applyBorder="false" applyAlignment="true" applyProtection="false">
      <alignment horizontal="center" vertical="center" textRotation="0" wrapText="true" indent="0" shrinkToFit="false"/>
      <protection locked="true" hidden="false"/>
    </xf>
    <xf numFmtId="164" fontId="7" fillId="3" borderId="15" xfId="30" applyFont="true" applyBorder="true" applyAlignment="true" applyProtection="false">
      <alignment horizontal="center" vertical="center" textRotation="0" wrapText="true" indent="0" shrinkToFit="false"/>
      <protection locked="true" hidden="false"/>
    </xf>
    <xf numFmtId="176" fontId="7" fillId="0" borderId="8" xfId="30" applyFont="false" applyBorder="true" applyAlignment="true" applyProtection="false">
      <alignment horizontal="center" vertical="center" textRotation="0" wrapText="true" indent="0" shrinkToFit="false"/>
      <protection locked="true" hidden="false"/>
    </xf>
    <xf numFmtId="164" fontId="40" fillId="30" borderId="0" xfId="30" applyFont="true" applyBorder="true" applyAlignment="true" applyProtection="false">
      <alignment horizontal="center" vertical="center" textRotation="0" wrapText="true" indent="0" shrinkToFit="false"/>
      <protection locked="true" hidden="false"/>
    </xf>
    <xf numFmtId="176" fontId="7" fillId="31" borderId="0" xfId="30" applyFont="false" applyBorder="true" applyAlignment="true" applyProtection="false">
      <alignment horizontal="center" vertical="center" textRotation="0" wrapText="true" indent="0" shrinkToFit="false"/>
      <protection locked="true" hidden="false"/>
    </xf>
    <xf numFmtId="164" fontId="39" fillId="35" borderId="0" xfId="30" applyFont="true" applyBorder="false" applyAlignment="true" applyProtection="false">
      <alignment horizontal="center" vertical="center" textRotation="0" wrapText="true" indent="0" shrinkToFit="false"/>
      <protection locked="true" hidden="false"/>
    </xf>
    <xf numFmtId="176" fontId="7" fillId="3" borderId="14" xfId="30" applyFont="true" applyBorder="true" applyAlignment="true" applyProtection="false">
      <alignment horizontal="center" vertical="center" textRotation="0" wrapText="true" indent="0" shrinkToFit="false"/>
      <protection locked="true" hidden="false"/>
    </xf>
    <xf numFmtId="176" fontId="7" fillId="3" borderId="0" xfId="30" applyFont="true" applyBorder="false" applyAlignment="true" applyProtection="false">
      <alignment horizontal="center" vertical="center" textRotation="0" wrapText="true" indent="0" shrinkToFit="false"/>
      <protection locked="true" hidden="false"/>
    </xf>
    <xf numFmtId="176" fontId="7" fillId="3" borderId="15" xfId="30" applyFont="true" applyBorder="true" applyAlignment="true" applyProtection="false">
      <alignment horizontal="center" vertical="center" textRotation="0" wrapText="true" indent="0" shrinkToFit="false"/>
      <protection locked="true" hidden="false"/>
    </xf>
    <xf numFmtId="177" fontId="7" fillId="0" borderId="0" xfId="30" applyFont="false" applyBorder="false" applyAlignment="true" applyProtection="false">
      <alignment horizontal="center" vertical="center" textRotation="0" wrapText="true" indent="0" shrinkToFit="false"/>
      <protection locked="true" hidden="false"/>
    </xf>
    <xf numFmtId="176" fontId="7" fillId="0" borderId="14" xfId="30" applyFont="true" applyBorder="true" applyAlignment="true" applyProtection="false">
      <alignment horizontal="center" vertical="center" textRotation="0" wrapText="true" indent="0" shrinkToFit="false"/>
      <protection locked="true" hidden="false"/>
    </xf>
    <xf numFmtId="176" fontId="7" fillId="0" borderId="15" xfId="30" applyFont="true" applyBorder="true" applyAlignment="true" applyProtection="false">
      <alignment horizontal="center" vertical="center" textRotation="0" wrapText="true" indent="0" shrinkToFit="false"/>
      <protection locked="true" hidden="false"/>
    </xf>
    <xf numFmtId="168" fontId="7" fillId="3" borderId="0" xfId="30" applyFont="true" applyBorder="false" applyAlignment="true" applyProtection="false">
      <alignment horizontal="center" vertical="center" textRotation="0" wrapText="true" indent="0" shrinkToFit="false"/>
      <protection locked="true" hidden="false"/>
    </xf>
    <xf numFmtId="164" fontId="42" fillId="35" borderId="0" xfId="30" applyFont="true" applyBorder="false" applyAlignment="true" applyProtection="false">
      <alignment horizontal="center" vertical="center" textRotation="0" wrapText="true" indent="0" shrinkToFit="false"/>
      <protection locked="true" hidden="false"/>
    </xf>
    <xf numFmtId="176" fontId="7" fillId="0" borderId="0" xfId="30" applyFont="true" applyBorder="false" applyAlignment="true" applyProtection="false">
      <alignment horizontal="center" vertical="center" textRotation="0" wrapText="true" indent="0" shrinkToFit="false"/>
      <protection locked="true" hidden="false"/>
    </xf>
    <xf numFmtId="164" fontId="43" fillId="30" borderId="0" xfId="30" applyFont="true" applyBorder="true" applyAlignment="true" applyProtection="false">
      <alignment horizontal="center" vertical="center" textRotation="0" wrapText="true" indent="0" shrinkToFit="false"/>
      <protection locked="true" hidden="false"/>
    </xf>
    <xf numFmtId="176" fontId="42" fillId="35" borderId="0" xfId="30" applyFont="true" applyBorder="false" applyAlignment="true" applyProtection="false">
      <alignment horizontal="center" vertical="center" textRotation="0" wrapText="true" indent="0" shrinkToFit="false"/>
      <protection locked="true" hidden="false"/>
    </xf>
    <xf numFmtId="176" fontId="36" fillId="0" borderId="0" xfId="30" applyFont="true" applyBorder="false" applyAlignment="true" applyProtection="false">
      <alignment horizontal="center" vertical="center" textRotation="0" wrapText="true" indent="0" shrinkToFit="false"/>
      <protection locked="true" hidden="false"/>
    </xf>
    <xf numFmtId="176" fontId="7" fillId="0" borderId="5" xfId="30" applyFont="true" applyBorder="true" applyAlignment="true" applyProtection="false">
      <alignment horizontal="center" vertical="center" textRotation="0" wrapText="true" indent="0" shrinkToFit="false"/>
      <protection locked="true" hidden="false"/>
    </xf>
    <xf numFmtId="176" fontId="7" fillId="0" borderId="10" xfId="30" applyFont="true" applyBorder="true" applyAlignment="true" applyProtection="false">
      <alignment horizontal="center" vertical="center" textRotation="0" wrapText="true" indent="0" shrinkToFit="false"/>
      <protection locked="true" hidden="false"/>
    </xf>
    <xf numFmtId="167" fontId="7" fillId="0" borderId="0" xfId="30" applyFont="false" applyBorder="false" applyAlignment="true" applyProtection="false">
      <alignment horizontal="center" vertical="bottom" textRotation="0" wrapText="false" indent="0" shrinkToFit="false"/>
      <protection locked="true" hidden="false"/>
    </xf>
    <xf numFmtId="164" fontId="7" fillId="0" borderId="11" xfId="30" applyFont="true" applyBorder="true" applyAlignment="false" applyProtection="false">
      <alignment horizontal="general" vertical="bottom" textRotation="0" wrapText="false" indent="0" shrinkToFit="false"/>
      <protection locked="true" hidden="false"/>
    </xf>
    <xf numFmtId="176" fontId="7" fillId="0" borderId="0" xfId="30" applyFont="false" applyBorder="false" applyAlignment="true" applyProtection="false">
      <alignment horizontal="center" vertical="bottom" textRotation="0" wrapText="false" indent="0" shrinkToFit="false"/>
      <protection locked="true" hidden="false"/>
    </xf>
    <xf numFmtId="164" fontId="40" fillId="30" borderId="0" xfId="30" applyFont="true" applyBorder="true" applyAlignment="true" applyProtection="false">
      <alignment horizontal="left" vertical="center" textRotation="0" wrapText="false" indent="0" shrinkToFit="false"/>
      <protection locked="true" hidden="false"/>
    </xf>
    <xf numFmtId="168" fontId="7" fillId="0" borderId="0" xfId="19" applyFont="true" applyBorder="true" applyAlignment="true" applyProtection="true">
      <alignment horizontal="center" vertical="bottom" textRotation="0" wrapText="false" indent="0" shrinkToFit="false"/>
      <protection locked="true" hidden="false"/>
    </xf>
    <xf numFmtId="164" fontId="11" fillId="31" borderId="0" xfId="0" applyFont="true" applyBorder="true" applyAlignment="true" applyProtection="false">
      <alignment horizontal="center" vertical="bottom" textRotation="0" wrapText="false" indent="0" shrinkToFit="false"/>
      <protection locked="true" hidden="false"/>
    </xf>
    <xf numFmtId="168" fontId="0" fillId="0" borderId="0" xfId="19" applyFont="true" applyBorder="true" applyAlignment="true" applyProtection="true">
      <alignment horizontal="left"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67" fontId="0" fillId="31" borderId="0" xfId="0" applyFont="false" applyBorder="false" applyAlignment="false" applyProtection="false">
      <alignment horizontal="general" vertical="bottom" textRotation="0" wrapText="false" indent="0" shrinkToFit="false"/>
      <protection locked="true" hidden="false"/>
    </xf>
    <xf numFmtId="164" fontId="5" fillId="23" borderId="0" xfId="31" applyFont="true" applyBorder="false" applyAlignment="false" applyProtection="false">
      <alignment horizontal="general" vertical="bottom" textRotation="0" wrapText="false" indent="0" shrinkToFit="false"/>
      <protection locked="true" hidden="false"/>
    </xf>
    <xf numFmtId="164" fontId="5" fillId="23" borderId="0" xfId="31" applyFont="true" applyBorder="false" applyAlignment="true" applyProtection="false">
      <alignment horizontal="general" vertical="bottom" textRotation="0" wrapText="true" indent="0" shrinkToFit="false"/>
      <protection locked="true" hidden="false"/>
    </xf>
    <xf numFmtId="164" fontId="5" fillId="23" borderId="0" xfId="31" applyFont="true" applyBorder="false" applyAlignment="true" applyProtection="false">
      <alignment horizontal="center" vertical="bottom" textRotation="0" wrapText="false" indent="0" shrinkToFit="false"/>
      <protection locked="true" hidden="false"/>
    </xf>
    <xf numFmtId="164" fontId="5" fillId="23" borderId="0" xfId="31" applyFont="true" applyBorder="false" applyAlignment="true" applyProtection="false">
      <alignment horizontal="left" vertical="center" textRotation="0" wrapText="true" indent="0" shrinkToFit="false"/>
      <protection locked="true" hidden="false"/>
    </xf>
    <xf numFmtId="164" fontId="44" fillId="23" borderId="20" xfId="31" applyFont="true" applyBorder="true" applyAlignment="true" applyProtection="false">
      <alignment horizontal="left" vertical="center" textRotation="0" wrapText="true" indent="2" shrinkToFit="false"/>
      <protection locked="true" hidden="false"/>
    </xf>
    <xf numFmtId="164" fontId="44" fillId="23" borderId="20" xfId="31" applyFont="true" applyBorder="true" applyAlignment="true" applyProtection="false">
      <alignment horizontal="left" vertical="center" textRotation="0" wrapText="true" indent="5" shrinkToFit="false"/>
      <protection locked="true" hidden="false"/>
    </xf>
    <xf numFmtId="164" fontId="44" fillId="23" borderId="20" xfId="31" applyFont="true" applyBorder="true" applyAlignment="true" applyProtection="false">
      <alignment horizontal="center" vertical="center" textRotation="0" wrapText="true" indent="0" shrinkToFit="false"/>
      <protection locked="true" hidden="false"/>
    </xf>
    <xf numFmtId="164" fontId="44" fillId="23" borderId="20" xfId="31" applyFont="true" applyBorder="true" applyAlignment="true" applyProtection="false">
      <alignment horizontal="left" vertical="center" textRotation="0" wrapText="true" indent="0" shrinkToFit="false"/>
      <protection locked="true" hidden="false"/>
    </xf>
    <xf numFmtId="164" fontId="5" fillId="23" borderId="20" xfId="31" applyFont="true" applyBorder="true" applyAlignment="true" applyProtection="false">
      <alignment horizontal="left" vertical="center" textRotation="0" wrapText="true" indent="0" shrinkToFit="false"/>
      <protection locked="true" hidden="false"/>
    </xf>
    <xf numFmtId="164" fontId="5" fillId="23" borderId="20" xfId="31" applyFont="true" applyBorder="true" applyAlignment="true" applyProtection="false">
      <alignment horizontal="center" vertical="center" textRotation="0" wrapText="true" indent="0" shrinkToFit="false"/>
      <protection locked="true" hidden="false"/>
    </xf>
    <xf numFmtId="164" fontId="5" fillId="23" borderId="23" xfId="31" applyFont="true" applyBorder="true" applyAlignment="true" applyProtection="false">
      <alignment horizontal="left" vertical="center" textRotation="0" wrapText="true" indent="0" shrinkToFit="false"/>
      <protection locked="true" hidden="false"/>
    </xf>
    <xf numFmtId="164" fontId="15" fillId="10" borderId="0" xfId="37" applyFont="true" applyBorder="true" applyAlignment="true" applyProtection="true">
      <alignment horizontal="general" vertical="bottom" textRotation="0" wrapText="false" indent="0" shrinkToFit="false"/>
      <protection locked="true" hidden="false"/>
    </xf>
    <xf numFmtId="164" fontId="45" fillId="10" borderId="0" xfId="37" applyFont="true" applyBorder="true" applyAlignment="true" applyProtection="true">
      <alignment horizontal="center" vertical="bottom" textRotation="0" wrapText="false" indent="0" shrinkToFit="false"/>
      <protection locked="true" hidden="false"/>
    </xf>
    <xf numFmtId="164" fontId="46" fillId="16" borderId="0" xfId="43" applyFont="false" applyBorder="true" applyAlignment="true" applyProtection="tru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cellXfs>
  <cellStyles count="30">
    <cellStyle name="Normal" xfId="0" builtinId="0"/>
    <cellStyle name="Comma" xfId="15" builtinId="3"/>
    <cellStyle name="Comma [0]" xfId="16" builtinId="6"/>
    <cellStyle name="Currency" xfId="17" builtinId="4"/>
    <cellStyle name="Currency [0]" xfId="18" builtinId="7"/>
    <cellStyle name="Percent" xfId="19" builtinId="5"/>
    <cellStyle name="Accent1 2" xfId="21"/>
    <cellStyle name="Accent2 2" xfId="22"/>
    <cellStyle name="Accent3 2" xfId="23"/>
    <cellStyle name="Accent4 2" xfId="24"/>
    <cellStyle name="Accent5 2" xfId="25"/>
    <cellStyle name="Accent6 2" xfId="26"/>
    <cellStyle name="Commentaire" xfId="27"/>
    <cellStyle name="Heading 3" xfId="28"/>
    <cellStyle name="Heading 1" xfId="29"/>
    <cellStyle name="Normal 2" xfId="30"/>
    <cellStyle name="Normal 3" xfId="31"/>
    <cellStyle name="Result 4" xfId="32"/>
    <cellStyle name="Result2" xfId="33"/>
    <cellStyle name="Titre 1" xfId="34"/>
    <cellStyle name="Total 2" xfId="35"/>
    <cellStyle name="*unknown*" xfId="20" builtinId="8"/>
    <cellStyle name="Excel Built-in 40% - Accent2" xfId="36"/>
    <cellStyle name="Excel Built-in Good" xfId="37"/>
    <cellStyle name="Excel Built-in 20% - Accent6" xfId="38"/>
    <cellStyle name="Excel Built-in Neutral" xfId="39"/>
    <cellStyle name="Excel Built-in 20% - Accent5" xfId="40"/>
    <cellStyle name="Excel Built-in 20% - Accent1" xfId="41"/>
    <cellStyle name="Excel Built-in 40% - Accent5" xfId="42"/>
    <cellStyle name="Excel Built-in Bad" xfId="43"/>
  </cellStyles>
  <dxfs count="7">
    <dxf>
      <fill>
        <patternFill patternType="solid">
          <fgColor rgb="00FFFFFF"/>
        </patternFill>
      </fill>
    </dxf>
    <dxf>
      <fill>
        <patternFill patternType="solid">
          <fgColor rgb="FF000000"/>
          <bgColor rgb="FFFFFFFF"/>
        </patternFill>
      </fill>
    </dxf>
    <dxf>
      <fill>
        <patternFill patternType="solid">
          <fgColor rgb="FF9DC3E6"/>
        </patternFill>
      </fill>
    </dxf>
    <dxf>
      <fill>
        <patternFill patternType="solid">
          <fgColor rgb="FFFFC7CE"/>
        </patternFill>
      </fill>
    </dxf>
    <dxf>
      <fill>
        <patternFill patternType="solid">
          <fgColor rgb="FF9C0006"/>
        </patternFill>
      </fill>
    </dxf>
    <dxf>
      <font>
        <color rgb="FF9C0006"/>
      </font>
      <fill>
        <patternFill>
          <bgColor rgb="FFFFC7CE"/>
        </patternFill>
      </fill>
    </dxf>
    <dxf>
      <font>
        <name val="Calibri"/>
        <charset val="1"/>
        <family val="2"/>
        <color rgb="FF000000"/>
        <sz val="11"/>
      </font>
      <alignment horizontal="general" vertical="bottom" textRotation="0" wrapText="false" indent="0" shrinkToFit="false"/>
    </dxf>
  </dxfs>
  <colors>
    <indexedColors>
      <rgbColor rgb="FF000000"/>
      <rgbColor rgb="FFFFFFFF"/>
      <rgbColor rgb="FFFF0000"/>
      <rgbColor rgb="FF00FF00"/>
      <rgbColor rgb="FF0000FF"/>
      <rgbColor rgb="FFFFFF00"/>
      <rgbColor rgb="FFE7E6E6"/>
      <rgbColor rgb="FFDAE3F3"/>
      <rgbColor rgb="FF9C0006"/>
      <rgbColor rgb="FF006100"/>
      <rgbColor rgb="FF000080"/>
      <rgbColor rgb="FF548235"/>
      <rgbColor rgb="FF800080"/>
      <rgbColor rgb="FF0070C0"/>
      <rgbColor rgb="FFC0C0C0"/>
      <rgbColor rgb="FF767171"/>
      <rgbColor rgb="FF8FAADC"/>
      <rgbColor rgb="FFC55A11"/>
      <rgbColor rgb="FFFFFFCC"/>
      <rgbColor rgb="FFDEEBF7"/>
      <rgbColor rgb="FF660066"/>
      <rgbColor rgb="FFFFC7CE"/>
      <rgbColor rgb="FF0563C1"/>
      <rgbColor rgb="FFBDD7EE"/>
      <rgbColor rgb="FF000080"/>
      <rgbColor rgb="FFFFE7B9"/>
      <rgbColor rgb="FFFFEB9C"/>
      <rgbColor rgb="FFE0E0E0"/>
      <rgbColor rgb="FFFFF2CC"/>
      <rgbColor rgb="FF800000"/>
      <rgbColor rgb="FF1F4E79"/>
      <rgbColor rgb="FF0000FF"/>
      <rgbColor rgb="FFD9D9D9"/>
      <rgbColor rgb="FFE2F0D9"/>
      <rgbColor rgb="FFC6EFCE"/>
      <rgbColor rgb="FFFFFF99"/>
      <rgbColor rgb="FF9DC3E6"/>
      <rgbColor rgb="FFF4B183"/>
      <rgbColor rgb="FFB4C7E7"/>
      <rgbColor rgb="FFF8CBAD"/>
      <rgbColor rgb="FF3366FF"/>
      <rgbColor rgb="FF33CCCC"/>
      <rgbColor rgb="FFBF9000"/>
      <rgbColor rgb="FFFFC000"/>
      <rgbColor rgb="FFFF9900"/>
      <rgbColor rgb="FFFF6600"/>
      <rgbColor rgb="FF525457"/>
      <rgbColor rgb="FFA9D18E"/>
      <rgbColor rgb="FF003366"/>
      <rgbColor rgb="FF339966"/>
      <rgbColor rgb="FF003300"/>
      <rgbColor rgb="FF2F5597"/>
      <rgbColor rgb="FF9C5700"/>
      <rgbColor rgb="FFFFE699"/>
      <rgbColor rgb="FF333399"/>
      <rgbColor rgb="FF385724"/>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10" Target="worksheets/sheet9.xml" Type="http://schemas.openxmlformats.org/officeDocument/2006/relationships/worksheet"/><Relationship Id="rId11" Target="worksheets/sheet10.xml" Type="http://schemas.openxmlformats.org/officeDocument/2006/relationships/worksheet"/><Relationship Id="rId12" Target="worksheets/sheet11.xml" Type="http://schemas.openxmlformats.org/officeDocument/2006/relationships/worksheet"/><Relationship Id="rId13" Target="worksheets/sheet12.xml" Type="http://schemas.openxmlformats.org/officeDocument/2006/relationships/worksheet"/><Relationship Id="rId14" Target="worksheets/sheet13.xml" Type="http://schemas.openxmlformats.org/officeDocument/2006/relationships/worksheet"/><Relationship Id="rId15"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meta_dossier_complet" displayName="meta_dossier_complet" ref="B1:F1891" headerRowCount="1" totalsRowCount="0" totalsRowShown="0">
  <autoFilter ref="B1:F1891"/>
  <tableColumns count="5">
    <tableColumn id="1" name="COD_VAR"/>
    <tableColumn id="2" name="LIB_VAR"/>
    <tableColumn id="3" name="LIB_VAR_LONG"/>
    <tableColumn id="4" name="TYPE_VAR"/>
    <tableColumn id="5" name="Column1"/>
  </tableColumns>
</table>
</file>

<file path=xl/worksheets/_rels/sheet1.xml.rels><?xml version="1.0" encoding="UTF-8" standalone="no"?><Relationships xmlns="http://schemas.openxmlformats.org/package/2006/relationships"><Relationship Id="rId1" Target="https://ville-data.com/Mougins-06250.html" TargetMode="External" Type="http://schemas.openxmlformats.org/officeDocument/2006/relationships/hyperlink"/><Relationship Id="rId2" Target="https://www.linternaute.com/ville/alpes-maritimes/departement-06" TargetMode="External" Type="http://schemas.openxmlformats.org/officeDocument/2006/relationships/hyperlink"/><Relationship Id="rId3" Target="https://www.google.com/search?q=cannes+pays+de+lerins" TargetMode="External" Type="http://schemas.openxmlformats.org/officeDocument/2006/relationships/hyperlink"/><Relationship Id="rId4" Target="https://www.geoportail.gouv.fr/embed/visu.html?c=6.99508,43.5991&amp;amp;z=0.00012136999453139198&amp;amp;l=ORTHOIMAGERY.ORTHOPHOTOS::GEOPORTAIL:OGC:WMTS(1)&amp;amp;l=CADASTRALPARCELS.PARCELS::GEOPORTAIL:OGC:WMTS(1)&amp;amp;l=ADMINISTRATIVEUNITS.BOUNDARIES::GEOPORTAIL:OG" TargetMode="External" Type="http://schemas.openxmlformats.org/officeDocument/2006/relationships/hyperlink"/><Relationship Id="rId5" Target="https://vigibati.fr/?commune.f=%3D+%22NOM_COMMUNE%22+%20-%20+%22CODE_POSTAL%22+&amp;map.z=14&amp;map.c=12022302133321312221211&amp;map.f=0" TargetMode="External" Type="http://schemas.openxmlformats.org/officeDocument/2006/relationships/hyperlink"/><Relationship Id="rId6" Target="https://www.insee.fr/fr/statistiques"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objectif-zan.com/" TargetMode="External" Type="http://schemas.openxmlformats.org/officeDocument/2006/relationships/hyperlink"/><Relationship Id="rId2" Target="https://www.objectif-zan.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drawings/drawing1.xml" Type="http://schemas.openxmlformats.org/officeDocument/2006/relationships/drawing"/><Relationship Id="rId2" Target="../tables/table1.xml" Type="http://schemas.openxmlformats.org/officeDocument/2006/relationships/table"/></Relationships>
</file>

<file path=xl/worksheets/_rels/sheet6.xml.rels><?xml version="1.0" encoding="UTF-8" standalone="no"?><Relationships xmlns="http://schemas.openxmlformats.org/package/2006/relationships"><Relationship Id="rId1" Target="javascript:OnTableSummary();" TargetMode="External" Type="http://schemas.openxmlformats.org/officeDocument/2006/relationships/hyperlink"/><Relationship Id="rId2" Target="javascript:OnSelectChildren(0,0);" TargetMode="External" Type="http://schemas.openxmlformats.org/officeDocument/2006/relationships/hyperlink"/><Relationship Id="rId3" Target="javascript:OnSelectChildren(0,1);" TargetMode="External" Type="http://schemas.openxmlformats.org/officeDocument/2006/relationships/hyperlink"/><Relationship Id="rId4" Target="javascript:OnSelectChildren(0,2);" TargetMode="External" Type="http://schemas.openxmlformats.org/officeDocument/2006/relationships/hyperlink"/><Relationship Id="rId5" Target="javascript:OnSelectChildren(0,3);"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634"/>
  <sheetViews>
    <sheetView showFormulas="false" showGridLines="true" showRowColHeaders="true" showZeros="true" rightToLeft="false" tabSelected="true" showOutlineSymbols="true" defaultGridColor="true" view="normal" topLeftCell="A599" colorId="64" zoomScale="100" zoomScaleNormal="100" zoomScalePageLayoutView="100" workbookViewId="0">
      <selection pane="topLeft" activeCell="E548" activeCellId="0" sqref="E548"/>
    </sheetView>
  </sheetViews>
  <sheetFormatPr defaultColWidth="9.15625" defaultRowHeight="15" zeroHeight="false" outlineLevelRow="0" outlineLevelCol="0"/>
  <cols>
    <col collapsed="false" customWidth="true" hidden="false" outlineLevel="0" max="1" min="1" style="1" width="44.29"/>
    <col collapsed="false" customWidth="true" hidden="false" outlineLevel="0" max="2" min="2" style="1" width="64.28"/>
    <col collapsed="false" customWidth="true" hidden="false" outlineLevel="0" max="3" min="3" style="1" width="10.58"/>
    <col collapsed="false" customWidth="false" hidden="false" outlineLevel="0" max="4" min="4" style="1" width="9.14"/>
    <col collapsed="false" customWidth="true" hidden="false" outlineLevel="0" max="5" min="5" style="1" width="71.29"/>
    <col collapsed="false" customWidth="false" hidden="false" outlineLevel="0" max="6" min="6" style="1" width="9.14"/>
    <col collapsed="false" customWidth="true" hidden="false" outlineLevel="0" max="7" min="7" style="1" width="11.86"/>
    <col collapsed="false" customWidth="false" hidden="false" outlineLevel="0" max="1024" min="8" style="1"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s">
        <v>7</v>
      </c>
      <c r="B2" s="2"/>
      <c r="C2" s="2"/>
      <c r="D2" s="2"/>
      <c r="E2" s="2"/>
      <c r="F2" s="2"/>
      <c r="G2" s="2"/>
      <c r="H2" s="2"/>
      <c r="I2" s="2"/>
      <c r="J2" s="2"/>
      <c r="K2" s="2"/>
    </row>
    <row r="3" customFormat="false" ht="15" hidden="false" customHeight="false" outlineLevel="0" collapsed="false">
      <c r="A3" s="1" t="s">
        <v>8</v>
      </c>
      <c r="B3" s="1" t="s">
        <v>8</v>
      </c>
      <c r="C3" s="1" t="s">
        <v>9</v>
      </c>
      <c r="D3" s="1" t="s">
        <v>10</v>
      </c>
      <c r="E3" s="3" t="s">
        <v>11</v>
      </c>
      <c r="F3" s="1" t="s">
        <v>12</v>
      </c>
    </row>
    <row r="4" customFormat="false" ht="15" hidden="false" customHeight="false" outlineLevel="0" collapsed="false">
      <c r="A4" s="1" t="s">
        <v>9</v>
      </c>
      <c r="B4" s="1" t="s">
        <v>9</v>
      </c>
      <c r="C4" s="1" t="s">
        <v>9</v>
      </c>
      <c r="D4" s="1" t="s">
        <v>13</v>
      </c>
      <c r="E4" s="3" t="n">
        <v>5</v>
      </c>
      <c r="F4" s="1" t="s">
        <v>12</v>
      </c>
    </row>
    <row r="5" customFormat="false" ht="15" hidden="false" customHeight="false" outlineLevel="0" collapsed="false">
      <c r="A5" s="1" t="s">
        <v>14</v>
      </c>
      <c r="B5" s="1" t="s">
        <v>14</v>
      </c>
      <c r="C5" s="1" t="s">
        <v>9</v>
      </c>
      <c r="D5" s="1" t="s">
        <v>13</v>
      </c>
      <c r="E5" s="1" t="s">
        <v>15</v>
      </c>
      <c r="F5" s="1" t="s">
        <v>16</v>
      </c>
    </row>
    <row r="7" s="2" customFormat="true" ht="15" hidden="false" customHeight="false" outlineLevel="0" collapsed="false">
      <c r="A7" s="2" t="s">
        <v>17</v>
      </c>
    </row>
    <row r="8" customFormat="false" ht="15" hidden="false" customHeight="false" outlineLevel="0" collapsed="false">
      <c r="A8" s="1" t="s">
        <v>18</v>
      </c>
      <c r="B8" s="1" t="s">
        <v>19</v>
      </c>
      <c r="C8" s="1" t="s">
        <v>20</v>
      </c>
      <c r="D8" s="1" t="s">
        <v>10</v>
      </c>
      <c r="E8" s="1" t="s">
        <v>21</v>
      </c>
      <c r="F8" s="1" t="s">
        <v>12</v>
      </c>
      <c r="G8" s="1" t="s">
        <v>22</v>
      </c>
    </row>
    <row r="10" customFormat="false" ht="15" hidden="false" customHeight="false" outlineLevel="0" collapsed="false">
      <c r="A10" s="1" t="s">
        <v>23</v>
      </c>
      <c r="B10" s="1" t="s">
        <v>24</v>
      </c>
      <c r="C10" s="1" t="s">
        <v>20</v>
      </c>
      <c r="D10" s="1" t="s">
        <v>10</v>
      </c>
      <c r="E10" s="1" t="s">
        <v>25</v>
      </c>
      <c r="F10" s="1" t="s">
        <v>25</v>
      </c>
    </row>
    <row r="11" customFormat="false" ht="15" hidden="false" customHeight="false" outlineLevel="0" collapsed="false">
      <c r="A11" s="1" t="s">
        <v>26</v>
      </c>
      <c r="B11" s="1" t="s">
        <v>27</v>
      </c>
      <c r="C11" s="1" t="s">
        <v>20</v>
      </c>
      <c r="D11" s="1" t="s">
        <v>10</v>
      </c>
      <c r="E11" s="1" t="s">
        <v>28</v>
      </c>
      <c r="F11" s="1" t="s">
        <v>28</v>
      </c>
    </row>
    <row r="12" customFormat="false" ht="15" hidden="false" customHeight="false" outlineLevel="0" collapsed="false">
      <c r="A12" s="1" t="s">
        <v>29</v>
      </c>
      <c r="B12" s="1" t="s">
        <v>30</v>
      </c>
      <c r="C12" s="1" t="s">
        <v>20</v>
      </c>
      <c r="D12" s="1" t="s">
        <v>10</v>
      </c>
      <c r="E12" s="1" t="s">
        <v>31</v>
      </c>
      <c r="F12" s="1" t="s">
        <v>31</v>
      </c>
    </row>
    <row r="13" customFormat="false" ht="15" hidden="false" customHeight="false" outlineLevel="0" collapsed="false">
      <c r="A13" s="1" t="s">
        <v>32</v>
      </c>
      <c r="B13" s="1" t="s">
        <v>33</v>
      </c>
      <c r="C13" s="1" t="s">
        <v>20</v>
      </c>
      <c r="D13" s="1" t="s">
        <v>10</v>
      </c>
      <c r="E13" s="1" t="s">
        <v>34</v>
      </c>
      <c r="F13" s="1" t="s">
        <v>34</v>
      </c>
    </row>
    <row r="14" customFormat="false" ht="15" hidden="false" customHeight="false" outlineLevel="0" collapsed="false">
      <c r="A14" s="1" t="s">
        <v>35</v>
      </c>
      <c r="B14" s="1" t="s">
        <v>36</v>
      </c>
      <c r="C14" s="1" t="s">
        <v>20</v>
      </c>
      <c r="D14" s="1" t="s">
        <v>10</v>
      </c>
      <c r="E14" s="1" t="s">
        <v>37</v>
      </c>
      <c r="F14" s="1" t="s">
        <v>37</v>
      </c>
    </row>
    <row r="15" customFormat="false" ht="15" hidden="false" customHeight="false" outlineLevel="0" collapsed="false">
      <c r="A15" s="1" t="s">
        <v>38</v>
      </c>
      <c r="B15" s="1" t="s">
        <v>39</v>
      </c>
      <c r="C15" s="1" t="s">
        <v>20</v>
      </c>
      <c r="D15" s="1" t="s">
        <v>10</v>
      </c>
      <c r="E15" s="1" t="s">
        <v>40</v>
      </c>
      <c r="F15" s="1" t="s">
        <v>40</v>
      </c>
    </row>
    <row r="16" customFormat="false" ht="15" hidden="false" customHeight="false" outlineLevel="0" collapsed="false">
      <c r="A16" s="1" t="s">
        <v>41</v>
      </c>
      <c r="B16" s="1" t="s">
        <v>42</v>
      </c>
      <c r="C16" s="1" t="s">
        <v>20</v>
      </c>
      <c r="D16" s="1" t="s">
        <v>10</v>
      </c>
      <c r="E16" s="1" t="s">
        <v>43</v>
      </c>
      <c r="F16" s="1" t="s">
        <v>43</v>
      </c>
    </row>
    <row r="17" customFormat="false" ht="15" hidden="false" customHeight="false" outlineLevel="0" collapsed="false">
      <c r="A17" s="1" t="s">
        <v>44</v>
      </c>
      <c r="B17" s="1" t="s">
        <v>45</v>
      </c>
      <c r="C17" s="1" t="s">
        <v>20</v>
      </c>
      <c r="D17" s="1" t="s">
        <v>10</v>
      </c>
      <c r="E17" s="1" t="s">
        <v>46</v>
      </c>
      <c r="F17" s="1" t="s">
        <v>46</v>
      </c>
    </row>
    <row r="18" customFormat="false" ht="15" hidden="false" customHeight="false" outlineLevel="0" collapsed="false">
      <c r="A18" s="1" t="s">
        <v>47</v>
      </c>
      <c r="B18" s="1" t="s">
        <v>48</v>
      </c>
      <c r="C18" s="1" t="s">
        <v>20</v>
      </c>
      <c r="D18" s="1" t="s">
        <v>10</v>
      </c>
      <c r="E18" s="1" t="s">
        <v>49</v>
      </c>
      <c r="F18" s="1" t="s">
        <v>49</v>
      </c>
    </row>
    <row r="20" s="2" customFormat="true" ht="15" hidden="false" customHeight="false" outlineLevel="0" collapsed="false">
      <c r="A20" s="2" t="s">
        <v>50</v>
      </c>
    </row>
    <row r="21" customFormat="false" ht="15" hidden="false" customHeight="false" outlineLevel="0" collapsed="false">
      <c r="A21" s="1" t="s">
        <v>51</v>
      </c>
      <c r="B21" s="1" t="s">
        <v>52</v>
      </c>
      <c r="C21" s="1" t="s">
        <v>53</v>
      </c>
      <c r="D21" s="1" t="s">
        <v>10</v>
      </c>
      <c r="E21" s="1" t="s">
        <v>54</v>
      </c>
      <c r="F21" s="1" t="s">
        <v>55</v>
      </c>
      <c r="G21" s="1" t="s">
        <v>56</v>
      </c>
    </row>
    <row r="22" customFormat="false" ht="15" hidden="false" customHeight="false" outlineLevel="0" collapsed="false">
      <c r="A22" s="1" t="s">
        <v>57</v>
      </c>
      <c r="B22" s="1" t="s">
        <v>58</v>
      </c>
      <c r="C22" s="1" t="s">
        <v>53</v>
      </c>
      <c r="D22" s="1" t="s">
        <v>10</v>
      </c>
      <c r="E22" s="1" t="s">
        <v>59</v>
      </c>
      <c r="F22" s="1" t="s">
        <v>12</v>
      </c>
      <c r="G22" s="1" t="s">
        <v>56</v>
      </c>
    </row>
    <row r="23" customFormat="false" ht="15" hidden="false" customHeight="false" outlineLevel="0" collapsed="false">
      <c r="A23" s="1" t="s">
        <v>60</v>
      </c>
      <c r="B23" s="1" t="s">
        <v>61</v>
      </c>
      <c r="C23" s="1" t="s">
        <v>53</v>
      </c>
      <c r="D23" s="1" t="s">
        <v>10</v>
      </c>
      <c r="E23" s="1" t="s">
        <v>62</v>
      </c>
      <c r="F23" s="1" t="s">
        <v>63</v>
      </c>
      <c r="G23" s="1" t="s">
        <v>56</v>
      </c>
    </row>
    <row r="24" customFormat="false" ht="15" hidden="false" customHeight="false" outlineLevel="0" collapsed="false">
      <c r="A24" s="1" t="s">
        <v>64</v>
      </c>
      <c r="B24" s="1" t="s">
        <v>65</v>
      </c>
      <c r="C24" s="1" t="s">
        <v>53</v>
      </c>
      <c r="D24" s="1" t="s">
        <v>10</v>
      </c>
      <c r="E24" s="1" t="s">
        <v>66</v>
      </c>
      <c r="F24" s="1" t="s">
        <v>55</v>
      </c>
      <c r="G24" s="1" t="s">
        <v>56</v>
      </c>
    </row>
    <row r="25" customFormat="false" ht="15" hidden="false" customHeight="false" outlineLevel="0" collapsed="false">
      <c r="A25" s="1" t="s">
        <v>67</v>
      </c>
      <c r="B25" s="1" t="s">
        <v>68</v>
      </c>
      <c r="C25" s="1" t="s">
        <v>53</v>
      </c>
      <c r="D25" s="1" t="s">
        <v>10</v>
      </c>
      <c r="E25" s="1" t="s">
        <v>69</v>
      </c>
      <c r="F25" s="1" t="s">
        <v>70</v>
      </c>
      <c r="G25" s="1" t="s">
        <v>56</v>
      </c>
    </row>
    <row r="27" s="2" customFormat="true" ht="15" hidden="false" customHeight="false" outlineLevel="0" collapsed="false">
      <c r="A27" s="2" t="s">
        <v>71</v>
      </c>
    </row>
    <row r="28" customFormat="false" ht="15" hidden="false" customHeight="false" outlineLevel="0" collapsed="false">
      <c r="A28" s="1" t="s">
        <v>72</v>
      </c>
      <c r="B28" s="1" t="s">
        <v>73</v>
      </c>
      <c r="C28" s="1" t="s">
        <v>74</v>
      </c>
      <c r="D28" s="1" t="s">
        <v>10</v>
      </c>
      <c r="E28" s="1" t="s">
        <v>75</v>
      </c>
      <c r="F28" s="1" t="s">
        <v>55</v>
      </c>
      <c r="G28" s="1" t="s">
        <v>56</v>
      </c>
    </row>
    <row r="29" customFormat="false" ht="15" hidden="false" customHeight="false" outlineLevel="0" collapsed="false">
      <c r="A29" s="1" t="s">
        <v>76</v>
      </c>
      <c r="B29" s="1" t="s">
        <v>77</v>
      </c>
      <c r="C29" s="1" t="s">
        <v>74</v>
      </c>
      <c r="D29" s="1" t="s">
        <v>10</v>
      </c>
      <c r="E29" s="1" t="s">
        <v>78</v>
      </c>
      <c r="F29" s="1" t="s">
        <v>55</v>
      </c>
      <c r="G29" s="1" t="s">
        <v>56</v>
      </c>
    </row>
    <row r="30" customFormat="false" ht="15" hidden="false" customHeight="false" outlineLevel="0" collapsed="false">
      <c r="A30" s="1" t="s">
        <v>79</v>
      </c>
      <c r="B30" s="1" t="s">
        <v>80</v>
      </c>
      <c r="C30" s="1" t="s">
        <v>74</v>
      </c>
      <c r="D30" s="1" t="s">
        <v>10</v>
      </c>
      <c r="E30" s="1" t="s">
        <v>81</v>
      </c>
      <c r="F30" s="1" t="s">
        <v>55</v>
      </c>
      <c r="G30" s="1" t="s">
        <v>56</v>
      </c>
    </row>
    <row r="31" customFormat="false" ht="15" hidden="false" customHeight="false" outlineLevel="0" collapsed="false">
      <c r="A31" s="1" t="s">
        <v>82</v>
      </c>
      <c r="B31" s="1" t="s">
        <v>83</v>
      </c>
      <c r="C31" s="1" t="s">
        <v>74</v>
      </c>
      <c r="D31" s="1" t="s">
        <v>13</v>
      </c>
      <c r="E31" s="1" t="s">
        <v>84</v>
      </c>
      <c r="F31" s="1" t="s">
        <v>55</v>
      </c>
      <c r="G31" s="1" t="s">
        <v>56</v>
      </c>
    </row>
    <row r="32" customFormat="false" ht="15" hidden="false" customHeight="false" outlineLevel="0" collapsed="false">
      <c r="A32" s="1" t="s">
        <v>85</v>
      </c>
      <c r="B32" s="1" t="s">
        <v>86</v>
      </c>
      <c r="C32" s="1" t="s">
        <v>74</v>
      </c>
      <c r="D32" s="1" t="s">
        <v>10</v>
      </c>
      <c r="E32" s="1" t="s">
        <v>87</v>
      </c>
      <c r="F32" s="1" t="s">
        <v>55</v>
      </c>
      <c r="G32" s="1" t="s">
        <v>56</v>
      </c>
    </row>
    <row r="33" customFormat="false" ht="15" hidden="false" customHeight="false" outlineLevel="0" collapsed="false">
      <c r="A33" s="1" t="s">
        <v>88</v>
      </c>
      <c r="B33" s="1" t="s">
        <v>89</v>
      </c>
      <c r="C33" s="1" t="s">
        <v>74</v>
      </c>
      <c r="D33" s="1" t="s">
        <v>10</v>
      </c>
      <c r="E33" s="1" t="s">
        <v>90</v>
      </c>
      <c r="F33" s="1" t="s">
        <v>55</v>
      </c>
      <c r="G33" s="1" t="s">
        <v>56</v>
      </c>
    </row>
    <row r="34" customFormat="false" ht="15" hidden="false" customHeight="false" outlineLevel="0" collapsed="false">
      <c r="A34" s="1" t="s">
        <v>91</v>
      </c>
      <c r="B34" s="1" t="s">
        <v>92</v>
      </c>
      <c r="C34" s="1" t="s">
        <v>74</v>
      </c>
      <c r="D34" s="1" t="s">
        <v>10</v>
      </c>
      <c r="E34" s="1" t="s">
        <v>93</v>
      </c>
      <c r="F34" s="1" t="s">
        <v>55</v>
      </c>
      <c r="G34" s="1" t="s">
        <v>56</v>
      </c>
    </row>
    <row r="35" customFormat="false" ht="15" hidden="false" customHeight="false" outlineLevel="0" collapsed="false">
      <c r="A35" s="1" t="s">
        <v>94</v>
      </c>
      <c r="B35" s="1" t="s">
        <v>95</v>
      </c>
      <c r="C35" s="1" t="s">
        <v>74</v>
      </c>
      <c r="D35" s="1" t="s">
        <v>10</v>
      </c>
      <c r="E35" s="1" t="s">
        <v>96</v>
      </c>
      <c r="F35" s="1" t="s">
        <v>55</v>
      </c>
      <c r="G35" s="1" t="s">
        <v>56</v>
      </c>
    </row>
    <row r="36" customFormat="false" ht="15" hidden="false" customHeight="false" outlineLevel="0" collapsed="false">
      <c r="A36" s="1" t="s">
        <v>97</v>
      </c>
      <c r="B36" s="1" t="s">
        <v>98</v>
      </c>
      <c r="C36" s="1" t="s">
        <v>99</v>
      </c>
      <c r="D36" s="1" t="s">
        <v>10</v>
      </c>
      <c r="E36" s="1" t="s">
        <v>100</v>
      </c>
      <c r="F36" s="1" t="s">
        <v>70</v>
      </c>
      <c r="G36" s="1" t="s">
        <v>56</v>
      </c>
    </row>
    <row r="37" customFormat="false" ht="15" hidden="false" customHeight="false" outlineLevel="0" collapsed="false">
      <c r="A37" s="1" t="s">
        <v>101</v>
      </c>
      <c r="B37" s="1" t="s">
        <v>102</v>
      </c>
      <c r="C37" s="1" t="s">
        <v>74</v>
      </c>
      <c r="D37" s="1" t="s">
        <v>13</v>
      </c>
      <c r="E37" s="1" t="s">
        <v>103</v>
      </c>
      <c r="F37" s="1" t="s">
        <v>16</v>
      </c>
    </row>
    <row r="38" customFormat="false" ht="15" hidden="false" customHeight="false" outlineLevel="0" collapsed="false">
      <c r="A38" s="1" t="s">
        <v>104</v>
      </c>
      <c r="B38" s="1" t="s">
        <v>105</v>
      </c>
      <c r="C38" s="1" t="s">
        <v>74</v>
      </c>
      <c r="D38" s="1" t="s">
        <v>13</v>
      </c>
      <c r="E38" s="1" t="s">
        <v>106</v>
      </c>
      <c r="F38" s="1" t="s">
        <v>16</v>
      </c>
    </row>
    <row r="40" s="2" customFormat="true" ht="15" hidden="false" customHeight="false" outlineLevel="0" collapsed="false">
      <c r="A40" s="2" t="s">
        <v>107</v>
      </c>
    </row>
    <row r="41" customFormat="false" ht="15" hidden="false" customHeight="false" outlineLevel="0" collapsed="false">
      <c r="A41" s="1" t="s">
        <v>108</v>
      </c>
      <c r="B41" s="1" t="s">
        <v>109</v>
      </c>
      <c r="C41" s="1" t="s">
        <v>110</v>
      </c>
      <c r="D41" s="1" t="s">
        <v>10</v>
      </c>
      <c r="E41" s="1" t="s">
        <v>111</v>
      </c>
      <c r="F41" s="1" t="s">
        <v>12</v>
      </c>
    </row>
    <row r="42" customFormat="false" ht="15" hidden="false" customHeight="false" outlineLevel="0" collapsed="false">
      <c r="A42" s="1" t="s">
        <v>112</v>
      </c>
      <c r="B42" s="1" t="s">
        <v>113</v>
      </c>
      <c r="C42" s="1" t="s">
        <v>114</v>
      </c>
      <c r="D42" s="1" t="s">
        <v>10</v>
      </c>
      <c r="E42" s="1" t="s">
        <v>115</v>
      </c>
      <c r="F42" s="1" t="s">
        <v>12</v>
      </c>
    </row>
    <row r="43" customFormat="false" ht="15" hidden="false" customHeight="false" outlineLevel="0" collapsed="false">
      <c r="A43" s="1" t="s">
        <v>116</v>
      </c>
      <c r="B43" s="1" t="s">
        <v>117</v>
      </c>
      <c r="C43" s="1" t="s">
        <v>118</v>
      </c>
      <c r="D43" s="1" t="s">
        <v>10</v>
      </c>
      <c r="E43" s="1" t="s">
        <v>119</v>
      </c>
      <c r="F43" s="1" t="s">
        <v>12</v>
      </c>
    </row>
    <row r="44" customFormat="false" ht="15" hidden="false" customHeight="false" outlineLevel="0" collapsed="false">
      <c r="A44" s="1" t="s">
        <v>120</v>
      </c>
      <c r="B44" s="1" t="s">
        <v>121</v>
      </c>
      <c r="C44" s="1" t="s">
        <v>99</v>
      </c>
      <c r="D44" s="1" t="s">
        <v>10</v>
      </c>
      <c r="E44" s="1" t="s">
        <v>122</v>
      </c>
      <c r="F44" s="1" t="s">
        <v>12</v>
      </c>
    </row>
    <row r="45" customFormat="false" ht="15" hidden="false" customHeight="false" outlineLevel="0" collapsed="false">
      <c r="A45" s="1" t="s">
        <v>123</v>
      </c>
      <c r="B45" s="1" t="s">
        <v>124</v>
      </c>
      <c r="C45" s="1" t="s">
        <v>99</v>
      </c>
      <c r="D45" s="1" t="s">
        <v>10</v>
      </c>
      <c r="E45" s="1" t="s">
        <v>125</v>
      </c>
      <c r="F45" s="1" t="s">
        <v>12</v>
      </c>
    </row>
    <row r="46" customFormat="false" ht="15" hidden="false" customHeight="false" outlineLevel="0" collapsed="false">
      <c r="A46" s="1" t="s">
        <v>126</v>
      </c>
      <c r="B46" s="1" t="s">
        <v>127</v>
      </c>
      <c r="C46" s="1" t="s">
        <v>99</v>
      </c>
      <c r="D46" s="1" t="s">
        <v>10</v>
      </c>
      <c r="E46" s="1" t="s">
        <v>128</v>
      </c>
      <c r="F46" s="1" t="s">
        <v>12</v>
      </c>
    </row>
    <row r="47" customFormat="false" ht="15" hidden="false" customHeight="false" outlineLevel="0" collapsed="false">
      <c r="E47" s="4"/>
    </row>
    <row r="48" customFormat="false" ht="15" hidden="false" customHeight="false" outlineLevel="0" collapsed="false">
      <c r="A48" s="1" t="s">
        <v>129</v>
      </c>
      <c r="B48" s="1" t="s">
        <v>130</v>
      </c>
      <c r="C48" s="1" t="s">
        <v>20</v>
      </c>
      <c r="D48" s="1" t="s">
        <v>10</v>
      </c>
      <c r="E48" s="1" t="s">
        <v>131</v>
      </c>
      <c r="F48" s="1" t="s">
        <v>70</v>
      </c>
      <c r="G48" s="1" t="s">
        <v>56</v>
      </c>
    </row>
    <row r="49" customFormat="false" ht="15" hidden="false" customHeight="false" outlineLevel="0" collapsed="false">
      <c r="A49" s="1" t="s">
        <v>132</v>
      </c>
      <c r="B49" s="1" t="s">
        <v>133</v>
      </c>
      <c r="C49" s="1" t="s">
        <v>20</v>
      </c>
      <c r="D49" s="1" t="s">
        <v>10</v>
      </c>
      <c r="E49" s="1" t="s">
        <v>134</v>
      </c>
      <c r="F49" s="1" t="s">
        <v>70</v>
      </c>
      <c r="G49" s="1" t="s">
        <v>56</v>
      </c>
    </row>
    <row r="50" customFormat="false" ht="15" hidden="false" customHeight="false" outlineLevel="0" collapsed="false">
      <c r="A50" s="1" t="s">
        <v>135</v>
      </c>
      <c r="B50" s="1" t="s">
        <v>136</v>
      </c>
      <c r="C50" s="1" t="s">
        <v>20</v>
      </c>
      <c r="D50" s="1" t="s">
        <v>10</v>
      </c>
      <c r="E50" s="1" t="s">
        <v>137</v>
      </c>
      <c r="F50" s="1" t="s">
        <v>70</v>
      </c>
      <c r="G50" s="1" t="s">
        <v>56</v>
      </c>
    </row>
    <row r="52" s="2" customFormat="true" ht="15" hidden="false" customHeight="false" outlineLevel="0" collapsed="false">
      <c r="A52" s="2" t="s">
        <v>138</v>
      </c>
    </row>
    <row r="53" customFormat="false" ht="15" hidden="false" customHeight="false" outlineLevel="0" collapsed="false">
      <c r="A53" s="1" t="s">
        <v>139</v>
      </c>
      <c r="B53" s="1" t="s">
        <v>140</v>
      </c>
      <c r="C53" s="1" t="s">
        <v>99</v>
      </c>
      <c r="D53" s="1" t="s">
        <v>13</v>
      </c>
      <c r="E53" s="1" t="s">
        <v>141</v>
      </c>
      <c r="F53" s="1" t="s">
        <v>16</v>
      </c>
    </row>
    <row r="54" customFormat="false" ht="15" hidden="false" customHeight="false" outlineLevel="0" collapsed="false">
      <c r="A54" s="1" t="s">
        <v>142</v>
      </c>
      <c r="B54" s="1" t="s">
        <v>143</v>
      </c>
      <c r="C54" s="1" t="s">
        <v>99</v>
      </c>
      <c r="D54" s="1" t="s">
        <v>13</v>
      </c>
      <c r="E54" s="1" t="s">
        <v>144</v>
      </c>
      <c r="F54" s="1" t="s">
        <v>16</v>
      </c>
    </row>
    <row r="55" customFormat="false" ht="15" hidden="false" customHeight="false" outlineLevel="0" collapsed="false">
      <c r="A55" s="1" t="s">
        <v>145</v>
      </c>
      <c r="B55" s="1" t="s">
        <v>146</v>
      </c>
      <c r="C55" s="1" t="s">
        <v>99</v>
      </c>
      <c r="D55" s="1" t="s">
        <v>13</v>
      </c>
      <c r="E55" s="1" t="s">
        <v>147</v>
      </c>
      <c r="F55" s="1" t="s">
        <v>16</v>
      </c>
    </row>
    <row r="56" customFormat="false" ht="15" hidden="false" customHeight="false" outlineLevel="0" collapsed="false">
      <c r="A56" s="1" t="s">
        <v>148</v>
      </c>
      <c r="B56" s="1" t="s">
        <v>149</v>
      </c>
      <c r="C56" s="1" t="s">
        <v>99</v>
      </c>
      <c r="D56" s="1" t="s">
        <v>13</v>
      </c>
      <c r="E56" s="1" t="s">
        <v>150</v>
      </c>
      <c r="F56" s="1" t="s">
        <v>16</v>
      </c>
    </row>
    <row r="57" customFormat="false" ht="15" hidden="false" customHeight="false" outlineLevel="0" collapsed="false">
      <c r="A57" s="1" t="s">
        <v>151</v>
      </c>
      <c r="B57" s="1" t="s">
        <v>152</v>
      </c>
      <c r="C57" s="1" t="s">
        <v>99</v>
      </c>
      <c r="D57" s="1" t="s">
        <v>13</v>
      </c>
      <c r="E57" s="1" t="s">
        <v>153</v>
      </c>
      <c r="F57" s="1" t="s">
        <v>16</v>
      </c>
    </row>
    <row r="58" customFormat="false" ht="15" hidden="false" customHeight="false" outlineLevel="0" collapsed="false">
      <c r="A58" s="1" t="s">
        <v>154</v>
      </c>
      <c r="B58" s="1" t="s">
        <v>155</v>
      </c>
      <c r="C58" s="1" t="s">
        <v>99</v>
      </c>
      <c r="D58" s="1" t="s">
        <v>13</v>
      </c>
      <c r="E58" s="1" t="s">
        <v>156</v>
      </c>
      <c r="F58" s="1" t="s">
        <v>16</v>
      </c>
    </row>
    <row r="59" customFormat="false" ht="15" hidden="false" customHeight="false" outlineLevel="0" collapsed="false">
      <c r="A59" s="1" t="s">
        <v>157</v>
      </c>
      <c r="B59" s="1" t="s">
        <v>158</v>
      </c>
      <c r="C59" s="1" t="s">
        <v>99</v>
      </c>
      <c r="D59" s="1" t="s">
        <v>13</v>
      </c>
      <c r="E59" s="1" t="s">
        <v>159</v>
      </c>
      <c r="F59" s="1" t="s">
        <v>16</v>
      </c>
    </row>
    <row r="60" customFormat="false" ht="15" hidden="false" customHeight="false" outlineLevel="0" collapsed="false">
      <c r="A60" s="1" t="s">
        <v>160</v>
      </c>
      <c r="B60" s="1" t="s">
        <v>161</v>
      </c>
      <c r="C60" s="1" t="s">
        <v>99</v>
      </c>
      <c r="D60" s="1" t="s">
        <v>13</v>
      </c>
      <c r="E60" s="1" t="s">
        <v>162</v>
      </c>
      <c r="F60" s="1" t="s">
        <v>16</v>
      </c>
    </row>
    <row r="61" customFormat="false" ht="15" hidden="false" customHeight="false" outlineLevel="0" collapsed="false">
      <c r="A61" s="1" t="s">
        <v>163</v>
      </c>
      <c r="B61" s="1" t="s">
        <v>164</v>
      </c>
      <c r="C61" s="1" t="s">
        <v>99</v>
      </c>
      <c r="D61" s="1" t="s">
        <v>13</v>
      </c>
      <c r="E61" s="1" t="s">
        <v>165</v>
      </c>
      <c r="F61" s="1" t="s">
        <v>16</v>
      </c>
    </row>
    <row r="62" customFormat="false" ht="15" hidden="false" customHeight="false" outlineLevel="0" collapsed="false">
      <c r="A62" s="1" t="s">
        <v>166</v>
      </c>
      <c r="B62" s="1" t="s">
        <v>167</v>
      </c>
      <c r="C62" s="1" t="s">
        <v>99</v>
      </c>
      <c r="D62" s="1" t="s">
        <v>13</v>
      </c>
      <c r="E62" s="1" t="s">
        <v>168</v>
      </c>
      <c r="F62" s="1" t="s">
        <v>16</v>
      </c>
    </row>
    <row r="63" customFormat="false" ht="15" hidden="false" customHeight="false" outlineLevel="0" collapsed="false">
      <c r="A63" s="1" t="s">
        <v>169</v>
      </c>
      <c r="B63" s="1" t="s">
        <v>170</v>
      </c>
      <c r="C63" s="1" t="s">
        <v>99</v>
      </c>
      <c r="D63" s="1" t="s">
        <v>13</v>
      </c>
      <c r="E63" s="1" t="s">
        <v>171</v>
      </c>
      <c r="F63" s="1" t="s">
        <v>16</v>
      </c>
    </row>
    <row r="64" customFormat="false" ht="15" hidden="false" customHeight="false" outlineLevel="0" collapsed="false">
      <c r="A64" s="1" t="s">
        <v>172</v>
      </c>
      <c r="B64" s="1" t="s">
        <v>173</v>
      </c>
      <c r="C64" s="1" t="s">
        <v>99</v>
      </c>
      <c r="D64" s="1" t="s">
        <v>13</v>
      </c>
      <c r="E64" s="1" t="s">
        <v>174</v>
      </c>
      <c r="F64" s="1" t="s">
        <v>16</v>
      </c>
    </row>
    <row r="65" customFormat="false" ht="15" hidden="false" customHeight="false" outlineLevel="0" collapsed="false">
      <c r="A65" s="1" t="s">
        <v>175</v>
      </c>
      <c r="B65" s="1" t="s">
        <v>176</v>
      </c>
      <c r="C65" s="1" t="s">
        <v>99</v>
      </c>
      <c r="D65" s="1" t="s">
        <v>13</v>
      </c>
      <c r="E65" s="1" t="s">
        <v>177</v>
      </c>
      <c r="F65" s="1" t="s">
        <v>16</v>
      </c>
    </row>
    <row r="66" customFormat="false" ht="15" hidden="false" customHeight="false" outlineLevel="0" collapsed="false">
      <c r="A66" s="1" t="s">
        <v>178</v>
      </c>
      <c r="B66" s="1" t="s">
        <v>179</v>
      </c>
      <c r="C66" s="1" t="s">
        <v>99</v>
      </c>
      <c r="D66" s="1" t="s">
        <v>13</v>
      </c>
      <c r="E66" s="1" t="s">
        <v>180</v>
      </c>
      <c r="F66" s="1" t="s">
        <v>16</v>
      </c>
    </row>
    <row r="67" customFormat="false" ht="15" hidden="false" customHeight="false" outlineLevel="0" collapsed="false">
      <c r="A67" s="1" t="s">
        <v>181</v>
      </c>
      <c r="B67" s="1" t="s">
        <v>182</v>
      </c>
      <c r="C67" s="1" t="s">
        <v>99</v>
      </c>
      <c r="D67" s="1" t="s">
        <v>13</v>
      </c>
      <c r="E67" s="1" t="s">
        <v>183</v>
      </c>
      <c r="F67" s="1" t="s">
        <v>16</v>
      </c>
    </row>
    <row r="68" customFormat="false" ht="15" hidden="false" customHeight="false" outlineLevel="0" collapsed="false">
      <c r="A68" s="1" t="s">
        <v>184</v>
      </c>
      <c r="B68" s="1" t="s">
        <v>185</v>
      </c>
      <c r="C68" s="1" t="s">
        <v>99</v>
      </c>
      <c r="D68" s="1" t="s">
        <v>13</v>
      </c>
      <c r="E68" s="1" t="s">
        <v>186</v>
      </c>
      <c r="F68" s="1" t="s">
        <v>16</v>
      </c>
    </row>
    <row r="69" customFormat="false" ht="15" hidden="false" customHeight="false" outlineLevel="0" collapsed="false">
      <c r="A69" s="1" t="s">
        <v>187</v>
      </c>
      <c r="B69" s="1" t="s">
        <v>188</v>
      </c>
      <c r="C69" s="1" t="s">
        <v>99</v>
      </c>
      <c r="D69" s="1" t="s">
        <v>13</v>
      </c>
      <c r="E69" s="1" t="s">
        <v>189</v>
      </c>
      <c r="F69" s="1" t="s">
        <v>16</v>
      </c>
    </row>
    <row r="70" customFormat="false" ht="15" hidden="false" customHeight="false" outlineLevel="0" collapsed="false">
      <c r="A70" s="1" t="s">
        <v>190</v>
      </c>
      <c r="B70" s="1" t="s">
        <v>191</v>
      </c>
      <c r="C70" s="1" t="s">
        <v>99</v>
      </c>
      <c r="D70" s="1" t="s">
        <v>13</v>
      </c>
      <c r="E70" s="1" t="s">
        <v>192</v>
      </c>
      <c r="F70" s="1" t="s">
        <v>16</v>
      </c>
    </row>
    <row r="71" customFormat="false" ht="15" hidden="false" customHeight="false" outlineLevel="0" collapsed="false">
      <c r="A71" s="1" t="s">
        <v>193</v>
      </c>
      <c r="B71" s="1" t="s">
        <v>194</v>
      </c>
      <c r="C71" s="1" t="s">
        <v>99</v>
      </c>
      <c r="D71" s="1" t="s">
        <v>13</v>
      </c>
      <c r="E71" s="1" t="s">
        <v>195</v>
      </c>
      <c r="F71" s="1" t="s">
        <v>16</v>
      </c>
    </row>
    <row r="72" customFormat="false" ht="15" hidden="false" customHeight="false" outlineLevel="0" collapsed="false">
      <c r="A72" s="1" t="s">
        <v>196</v>
      </c>
      <c r="B72" s="1" t="s">
        <v>197</v>
      </c>
      <c r="C72" s="1" t="s">
        <v>99</v>
      </c>
      <c r="D72" s="1" t="s">
        <v>13</v>
      </c>
      <c r="E72" s="1" t="s">
        <v>198</v>
      </c>
      <c r="F72" s="1" t="s">
        <v>16</v>
      </c>
    </row>
    <row r="73" customFormat="false" ht="15" hidden="false" customHeight="false" outlineLevel="0" collapsed="false">
      <c r="A73" s="1" t="s">
        <v>199</v>
      </c>
      <c r="B73" s="1" t="s">
        <v>200</v>
      </c>
      <c r="C73" s="1" t="s">
        <v>99</v>
      </c>
      <c r="D73" s="1" t="s">
        <v>13</v>
      </c>
      <c r="E73" s="1" t="s">
        <v>201</v>
      </c>
      <c r="F73" s="1" t="s">
        <v>16</v>
      </c>
    </row>
    <row r="74" customFormat="false" ht="15" hidden="false" customHeight="false" outlineLevel="0" collapsed="false">
      <c r="A74" s="1" t="s">
        <v>202</v>
      </c>
      <c r="B74" s="1" t="s">
        <v>203</v>
      </c>
      <c r="C74" s="1" t="s">
        <v>99</v>
      </c>
      <c r="D74" s="1" t="s">
        <v>13</v>
      </c>
      <c r="E74" s="1" t="s">
        <v>204</v>
      </c>
      <c r="F74" s="1" t="s">
        <v>16</v>
      </c>
    </row>
    <row r="75" customFormat="false" ht="15" hidden="false" customHeight="false" outlineLevel="0" collapsed="false">
      <c r="A75" s="1" t="s">
        <v>205</v>
      </c>
      <c r="B75" s="1" t="s">
        <v>206</v>
      </c>
      <c r="C75" s="1" t="s">
        <v>99</v>
      </c>
      <c r="D75" s="1" t="s">
        <v>13</v>
      </c>
      <c r="E75" s="1" t="s">
        <v>207</v>
      </c>
      <c r="F75" s="1" t="s">
        <v>16</v>
      </c>
    </row>
    <row r="76" customFormat="false" ht="15" hidden="false" customHeight="false" outlineLevel="0" collapsed="false">
      <c r="A76" s="1" t="s">
        <v>208</v>
      </c>
      <c r="B76" s="1" t="s">
        <v>209</v>
      </c>
      <c r="C76" s="1" t="s">
        <v>99</v>
      </c>
      <c r="D76" s="1" t="s">
        <v>13</v>
      </c>
      <c r="E76" s="1" t="s">
        <v>210</v>
      </c>
      <c r="F76" s="1" t="s">
        <v>16</v>
      </c>
    </row>
    <row r="77" customFormat="false" ht="15" hidden="false" customHeight="false" outlineLevel="0" collapsed="false">
      <c r="A77" s="1" t="s">
        <v>211</v>
      </c>
      <c r="B77" s="1" t="s">
        <v>212</v>
      </c>
      <c r="C77" s="1" t="s">
        <v>99</v>
      </c>
      <c r="D77" s="1" t="s">
        <v>13</v>
      </c>
      <c r="E77" s="1" t="s">
        <v>213</v>
      </c>
      <c r="F77" s="1" t="s">
        <v>16</v>
      </c>
    </row>
    <row r="78" customFormat="false" ht="15" hidden="false" customHeight="false" outlineLevel="0" collapsed="false">
      <c r="A78" s="1" t="s">
        <v>214</v>
      </c>
      <c r="B78" s="1" t="s">
        <v>215</v>
      </c>
      <c r="C78" s="1" t="s">
        <v>99</v>
      </c>
      <c r="D78" s="1" t="s">
        <v>13</v>
      </c>
      <c r="E78" s="1" t="s">
        <v>216</v>
      </c>
      <c r="F78" s="1" t="s">
        <v>16</v>
      </c>
    </row>
    <row r="79" customFormat="false" ht="15" hidden="false" customHeight="false" outlineLevel="0" collapsed="false">
      <c r="A79" s="1" t="s">
        <v>217</v>
      </c>
      <c r="B79" s="1" t="s">
        <v>218</v>
      </c>
      <c r="C79" s="1" t="s">
        <v>99</v>
      </c>
      <c r="D79" s="1" t="s">
        <v>13</v>
      </c>
      <c r="E79" s="1" t="s">
        <v>219</v>
      </c>
      <c r="F79" s="1" t="s">
        <v>16</v>
      </c>
    </row>
    <row r="80" customFormat="false" ht="15" hidden="false" customHeight="false" outlineLevel="0" collapsed="false">
      <c r="A80" s="1" t="s">
        <v>220</v>
      </c>
      <c r="B80" s="1" t="s">
        <v>221</v>
      </c>
      <c r="C80" s="1" t="s">
        <v>99</v>
      </c>
      <c r="D80" s="1" t="s">
        <v>13</v>
      </c>
      <c r="E80" s="1" t="s">
        <v>222</v>
      </c>
      <c r="F80" s="1" t="s">
        <v>16</v>
      </c>
    </row>
    <row r="81" customFormat="false" ht="15" hidden="false" customHeight="false" outlineLevel="0" collapsed="false">
      <c r="A81" s="1" t="s">
        <v>223</v>
      </c>
      <c r="B81" s="1" t="s">
        <v>224</v>
      </c>
      <c r="C81" s="1" t="s">
        <v>99</v>
      </c>
      <c r="D81" s="1" t="s">
        <v>13</v>
      </c>
      <c r="E81" s="1" t="s">
        <v>225</v>
      </c>
      <c r="F81" s="1" t="s">
        <v>16</v>
      </c>
    </row>
    <row r="82" customFormat="false" ht="15" hidden="false" customHeight="false" outlineLevel="0" collapsed="false">
      <c r="A82" s="1" t="s">
        <v>226</v>
      </c>
      <c r="B82" s="1" t="s">
        <v>227</v>
      </c>
      <c r="C82" s="1" t="s">
        <v>99</v>
      </c>
      <c r="D82" s="1" t="s">
        <v>13</v>
      </c>
      <c r="E82" s="1" t="s">
        <v>228</v>
      </c>
      <c r="F82" s="1" t="s">
        <v>16</v>
      </c>
    </row>
    <row r="83" customFormat="false" ht="15" hidden="false" customHeight="false" outlineLevel="0" collapsed="false">
      <c r="A83" s="1" t="s">
        <v>229</v>
      </c>
      <c r="B83" s="1" t="s">
        <v>230</v>
      </c>
      <c r="C83" s="1" t="s">
        <v>99</v>
      </c>
      <c r="D83" s="1" t="s">
        <v>13</v>
      </c>
      <c r="E83" s="1" t="s">
        <v>231</v>
      </c>
      <c r="F83" s="1" t="s">
        <v>16</v>
      </c>
    </row>
    <row r="84" customFormat="false" ht="15" hidden="false" customHeight="false" outlineLevel="0" collapsed="false">
      <c r="A84" s="1" t="s">
        <v>232</v>
      </c>
      <c r="B84" s="1" t="s">
        <v>233</v>
      </c>
      <c r="C84" s="1" t="s">
        <v>99</v>
      </c>
      <c r="D84" s="1" t="s">
        <v>13</v>
      </c>
      <c r="E84" s="1" t="s">
        <v>234</v>
      </c>
      <c r="F84" s="1" t="s">
        <v>16</v>
      </c>
    </row>
    <row r="85" customFormat="false" ht="15" hidden="false" customHeight="false" outlineLevel="0" collapsed="false">
      <c r="A85" s="1" t="s">
        <v>235</v>
      </c>
      <c r="B85" s="1" t="s">
        <v>236</v>
      </c>
      <c r="C85" s="1" t="s">
        <v>99</v>
      </c>
      <c r="D85" s="1" t="s">
        <v>13</v>
      </c>
      <c r="E85" s="1" t="s">
        <v>237</v>
      </c>
      <c r="F85" s="1" t="s">
        <v>16</v>
      </c>
    </row>
    <row r="86" customFormat="false" ht="15" hidden="false" customHeight="false" outlineLevel="0" collapsed="false">
      <c r="A86" s="1" t="s">
        <v>238</v>
      </c>
      <c r="B86" s="1" t="s">
        <v>239</v>
      </c>
      <c r="C86" s="1" t="s">
        <v>99</v>
      </c>
      <c r="D86" s="1" t="s">
        <v>13</v>
      </c>
      <c r="E86" s="1" t="s">
        <v>240</v>
      </c>
      <c r="F86" s="1" t="s">
        <v>16</v>
      </c>
    </row>
    <row r="87" customFormat="false" ht="15" hidden="false" customHeight="false" outlineLevel="0" collapsed="false">
      <c r="A87" s="1" t="s">
        <v>241</v>
      </c>
      <c r="B87" s="1" t="s">
        <v>242</v>
      </c>
      <c r="C87" s="1" t="s">
        <v>99</v>
      </c>
      <c r="D87" s="1" t="s">
        <v>13</v>
      </c>
      <c r="E87" s="1" t="s">
        <v>243</v>
      </c>
      <c r="F87" s="1" t="s">
        <v>16</v>
      </c>
    </row>
    <row r="88" customFormat="false" ht="15" hidden="false" customHeight="false" outlineLevel="0" collapsed="false">
      <c r="A88" s="1" t="s">
        <v>244</v>
      </c>
      <c r="B88" s="1" t="s">
        <v>245</v>
      </c>
      <c r="C88" s="1" t="s">
        <v>99</v>
      </c>
      <c r="D88" s="1" t="s">
        <v>13</v>
      </c>
      <c r="E88" s="1" t="s">
        <v>246</v>
      </c>
      <c r="F88" s="1" t="s">
        <v>16</v>
      </c>
    </row>
    <row r="89" customFormat="false" ht="15" hidden="false" customHeight="false" outlineLevel="0" collapsed="false">
      <c r="A89" s="1" t="s">
        <v>247</v>
      </c>
      <c r="B89" s="1" t="s">
        <v>248</v>
      </c>
      <c r="C89" s="1" t="s">
        <v>99</v>
      </c>
      <c r="D89" s="1" t="s">
        <v>13</v>
      </c>
      <c r="E89" s="1" t="s">
        <v>249</v>
      </c>
      <c r="F89" s="1" t="s">
        <v>16</v>
      </c>
    </row>
    <row r="90" customFormat="false" ht="15" hidden="false" customHeight="false" outlineLevel="0" collapsed="false">
      <c r="A90" s="1" t="s">
        <v>250</v>
      </c>
      <c r="B90" s="1" t="s">
        <v>251</v>
      </c>
      <c r="C90" s="1" t="s">
        <v>99</v>
      </c>
      <c r="D90" s="1" t="s">
        <v>13</v>
      </c>
      <c r="E90" s="1" t="s">
        <v>252</v>
      </c>
      <c r="F90" s="1" t="s">
        <v>16</v>
      </c>
    </row>
    <row r="91" customFormat="false" ht="15" hidden="false" customHeight="false" outlineLevel="0" collapsed="false">
      <c r="A91" s="1" t="s">
        <v>253</v>
      </c>
      <c r="B91" s="1" t="s">
        <v>254</v>
      </c>
      <c r="C91" s="1" t="s">
        <v>99</v>
      </c>
      <c r="D91" s="1" t="s">
        <v>13</v>
      </c>
      <c r="E91" s="1" t="s">
        <v>255</v>
      </c>
      <c r="F91" s="1" t="s">
        <v>16</v>
      </c>
    </row>
    <row r="92" customFormat="false" ht="15" hidden="false" customHeight="false" outlineLevel="0" collapsed="false">
      <c r="A92" s="1" t="s">
        <v>256</v>
      </c>
      <c r="B92" s="1" t="s">
        <v>257</v>
      </c>
      <c r="C92" s="1" t="s">
        <v>99</v>
      </c>
      <c r="D92" s="1" t="s">
        <v>13</v>
      </c>
      <c r="E92" s="1" t="s">
        <v>258</v>
      </c>
      <c r="F92" s="1" t="s">
        <v>16</v>
      </c>
    </row>
    <row r="94" s="2" customFormat="true" ht="15" hidden="false" customHeight="false" outlineLevel="0" collapsed="false">
      <c r="A94" s="2" t="s">
        <v>259</v>
      </c>
    </row>
    <row r="95" customFormat="false" ht="15" hidden="false" customHeight="false" outlineLevel="0" collapsed="false">
      <c r="A95" s="1" t="s">
        <v>260</v>
      </c>
      <c r="B95" s="1" t="s">
        <v>261</v>
      </c>
      <c r="C95" s="1" t="s">
        <v>99</v>
      </c>
      <c r="D95" s="1" t="s">
        <v>262</v>
      </c>
      <c r="E95" s="1" t="s">
        <v>263</v>
      </c>
      <c r="F95" s="1" t="s">
        <v>264</v>
      </c>
    </row>
    <row r="96" customFormat="false" ht="15" hidden="false" customHeight="false" outlineLevel="0" collapsed="false">
      <c r="A96" s="1" t="s">
        <v>265</v>
      </c>
      <c r="B96" s="1" t="s">
        <v>266</v>
      </c>
      <c r="C96" s="1" t="s">
        <v>99</v>
      </c>
      <c r="D96" s="1" t="s">
        <v>262</v>
      </c>
      <c r="E96" s="1" t="s">
        <v>267</v>
      </c>
      <c r="F96" s="1" t="s">
        <v>268</v>
      </c>
    </row>
    <row r="97" s="2" customFormat="true" ht="15" hidden="false" customHeight="false" outlineLevel="0" collapsed="false">
      <c r="A97" s="2" t="s">
        <v>269</v>
      </c>
      <c r="B97" s="2" t="s">
        <v>270</v>
      </c>
      <c r="C97" s="2" t="s">
        <v>99</v>
      </c>
      <c r="D97" s="2" t="s">
        <v>262</v>
      </c>
      <c r="E97" s="2" t="s">
        <v>271</v>
      </c>
      <c r="F97" s="2" t="s">
        <v>272</v>
      </c>
      <c r="G97" s="1"/>
      <c r="H97" s="1"/>
      <c r="I97" s="1"/>
      <c r="J97" s="1"/>
      <c r="K97" s="1"/>
      <c r="L97" s="1"/>
      <c r="M97" s="1"/>
      <c r="N97" s="1"/>
      <c r="O97" s="1"/>
      <c r="P97" s="1"/>
      <c r="Q97" s="1"/>
      <c r="R97" s="1"/>
      <c r="S97" s="1"/>
      <c r="T97" s="1"/>
      <c r="U97" s="1"/>
      <c r="V97" s="1"/>
    </row>
    <row r="98" customFormat="false" ht="15" hidden="false" customHeight="false" outlineLevel="0" collapsed="false">
      <c r="A98" s="1" t="s">
        <v>273</v>
      </c>
      <c r="B98" s="1" t="s">
        <v>274</v>
      </c>
      <c r="C98" s="1" t="s">
        <v>99</v>
      </c>
      <c r="D98" s="1" t="s">
        <v>275</v>
      </c>
      <c r="E98" s="1" t="s">
        <v>276</v>
      </c>
      <c r="F98" s="1" t="s">
        <v>276</v>
      </c>
    </row>
    <row r="99" customFormat="false" ht="15" hidden="false" customHeight="false" outlineLevel="0" collapsed="false">
      <c r="A99" s="1" t="s">
        <v>277</v>
      </c>
      <c r="B99" s="1" t="s">
        <v>278</v>
      </c>
      <c r="C99" s="1" t="s">
        <v>99</v>
      </c>
      <c r="D99" s="1" t="s">
        <v>275</v>
      </c>
      <c r="E99" s="1" t="s">
        <v>279</v>
      </c>
      <c r="F99" s="1" t="s">
        <v>279</v>
      </c>
    </row>
    <row r="100" customFormat="false" ht="15" hidden="false" customHeight="false" outlineLevel="0" collapsed="false">
      <c r="A100" s="1" t="s">
        <v>280</v>
      </c>
      <c r="B100" s="1" t="s">
        <v>281</v>
      </c>
      <c r="C100" s="1" t="s">
        <v>99</v>
      </c>
      <c r="D100" s="1" t="s">
        <v>275</v>
      </c>
      <c r="E100" s="1" t="s">
        <v>282</v>
      </c>
      <c r="F100" s="1" t="s">
        <v>282</v>
      </c>
    </row>
    <row r="101" customFormat="false" ht="15" hidden="false" customHeight="false" outlineLevel="0" collapsed="false">
      <c r="A101" s="1" t="s">
        <v>283</v>
      </c>
      <c r="B101" s="1" t="s">
        <v>284</v>
      </c>
      <c r="C101" s="1" t="s">
        <v>99</v>
      </c>
      <c r="D101" s="1" t="s">
        <v>262</v>
      </c>
      <c r="E101" s="1" t="s">
        <v>285</v>
      </c>
      <c r="F101" s="1" t="s">
        <v>286</v>
      </c>
    </row>
    <row r="102" customFormat="false" ht="15" hidden="false" customHeight="false" outlineLevel="0" collapsed="false">
      <c r="A102" s="1" t="s">
        <v>287</v>
      </c>
      <c r="B102" s="1" t="s">
        <v>288</v>
      </c>
      <c r="C102" s="1" t="s">
        <v>99</v>
      </c>
      <c r="D102" s="1" t="s">
        <v>262</v>
      </c>
      <c r="E102" s="1" t="s">
        <v>289</v>
      </c>
      <c r="F102" s="1" t="s">
        <v>290</v>
      </c>
    </row>
    <row r="103" customFormat="false" ht="15" hidden="false" customHeight="false" outlineLevel="0" collapsed="false">
      <c r="A103" s="1" t="s">
        <v>291</v>
      </c>
      <c r="B103" s="1" t="s">
        <v>292</v>
      </c>
      <c r="C103" s="1" t="s">
        <v>99</v>
      </c>
      <c r="D103" s="1" t="s">
        <v>262</v>
      </c>
      <c r="E103" s="1" t="s">
        <v>293</v>
      </c>
      <c r="F103" s="1" t="s">
        <v>294</v>
      </c>
    </row>
    <row r="105" customFormat="false" ht="15" hidden="false" customHeight="false" outlineLevel="0" collapsed="false">
      <c r="A105" s="1" t="s">
        <v>295</v>
      </c>
      <c r="B105" s="1" t="s">
        <v>296</v>
      </c>
      <c r="C105" s="1" t="s">
        <v>99</v>
      </c>
      <c r="D105" s="1" t="s">
        <v>13</v>
      </c>
      <c r="E105" s="1" t="s">
        <v>297</v>
      </c>
      <c r="F105" s="1" t="s">
        <v>16</v>
      </c>
    </row>
    <row r="106" customFormat="false" ht="15" hidden="false" customHeight="false" outlineLevel="0" collapsed="false">
      <c r="A106" s="1" t="s">
        <v>298</v>
      </c>
      <c r="B106" s="1" t="s">
        <v>299</v>
      </c>
      <c r="C106" s="1" t="s">
        <v>99</v>
      </c>
      <c r="D106" s="1" t="s">
        <v>13</v>
      </c>
      <c r="E106" s="1" t="s">
        <v>300</v>
      </c>
      <c r="F106" s="1" t="s">
        <v>16</v>
      </c>
    </row>
    <row r="107" customFormat="false" ht="15" hidden="false" customHeight="false" outlineLevel="0" collapsed="false">
      <c r="A107" s="1" t="s">
        <v>301</v>
      </c>
      <c r="B107" s="1" t="s">
        <v>302</v>
      </c>
      <c r="C107" s="1" t="s">
        <v>99</v>
      </c>
      <c r="D107" s="1" t="s">
        <v>13</v>
      </c>
      <c r="E107" s="1" t="s">
        <v>303</v>
      </c>
      <c r="F107" s="1" t="s">
        <v>16</v>
      </c>
    </row>
    <row r="108" customFormat="false" ht="15" hidden="false" customHeight="false" outlineLevel="0" collapsed="false">
      <c r="A108" s="1" t="s">
        <v>304</v>
      </c>
      <c r="B108" s="1" t="s">
        <v>305</v>
      </c>
      <c r="C108" s="1" t="s">
        <v>99</v>
      </c>
      <c r="D108" s="1" t="s">
        <v>13</v>
      </c>
      <c r="E108" s="1" t="s">
        <v>306</v>
      </c>
      <c r="F108" s="1" t="s">
        <v>16</v>
      </c>
    </row>
    <row r="109" customFormat="false" ht="15" hidden="false" customHeight="false" outlineLevel="0" collapsed="false">
      <c r="A109" s="1" t="s">
        <v>307</v>
      </c>
      <c r="B109" s="1" t="s">
        <v>308</v>
      </c>
      <c r="C109" s="1" t="s">
        <v>99</v>
      </c>
      <c r="D109" s="1" t="s">
        <v>13</v>
      </c>
      <c r="E109" s="1" t="s">
        <v>309</v>
      </c>
      <c r="F109" s="1" t="s">
        <v>16</v>
      </c>
    </row>
    <row r="111" s="2" customFormat="true" ht="15" hidden="false" customHeight="false" outlineLevel="0" collapsed="false">
      <c r="A111" s="2" t="s">
        <v>310</v>
      </c>
    </row>
    <row r="112" customFormat="false" ht="15" hidden="false" customHeight="false" outlineLevel="0" collapsed="false">
      <c r="A112" s="1" t="s">
        <v>311</v>
      </c>
      <c r="B112" s="1" t="s">
        <v>312</v>
      </c>
      <c r="C112" s="1" t="s">
        <v>99</v>
      </c>
      <c r="D112" s="1" t="s">
        <v>13</v>
      </c>
      <c r="E112" s="1" t="s">
        <v>313</v>
      </c>
      <c r="F112" s="1" t="s">
        <v>16</v>
      </c>
    </row>
    <row r="114" customFormat="false" ht="15" hidden="false" customHeight="false" outlineLevel="0" collapsed="false">
      <c r="A114" s="2" t="s">
        <v>314</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 hidden="false" customHeight="false" outlineLevel="0" collapsed="false">
      <c r="A115" s="1" t="s">
        <v>315</v>
      </c>
      <c r="B115" s="1" t="s">
        <v>316</v>
      </c>
      <c r="C115" s="1" t="s">
        <v>114</v>
      </c>
      <c r="D115" s="1" t="s">
        <v>13</v>
      </c>
      <c r="E115" s="1" t="s">
        <v>317</v>
      </c>
      <c r="F115" s="1" t="s">
        <v>16</v>
      </c>
    </row>
    <row r="116" customFormat="false" ht="15" hidden="false" customHeight="false" outlineLevel="0" collapsed="false">
      <c r="A116" s="1" t="s">
        <v>318</v>
      </c>
      <c r="B116" s="1" t="s">
        <v>319</v>
      </c>
      <c r="C116" s="1" t="s">
        <v>114</v>
      </c>
      <c r="D116" s="1" t="s">
        <v>13</v>
      </c>
      <c r="E116" s="1" t="s">
        <v>320</v>
      </c>
      <c r="F116" s="1" t="s">
        <v>16</v>
      </c>
    </row>
    <row r="117" customFormat="false" ht="15" hidden="false" customHeight="false" outlineLevel="0" collapsed="false">
      <c r="A117" s="1" t="s">
        <v>321</v>
      </c>
      <c r="B117" s="1" t="s">
        <v>322</v>
      </c>
      <c r="C117" s="1" t="s">
        <v>114</v>
      </c>
      <c r="D117" s="1" t="s">
        <v>13</v>
      </c>
      <c r="E117" s="1" t="s">
        <v>323</v>
      </c>
      <c r="F117" s="1" t="s">
        <v>16</v>
      </c>
    </row>
    <row r="118" customFormat="false" ht="15" hidden="false" customHeight="false" outlineLevel="0" collapsed="false">
      <c r="A118" s="1" t="s">
        <v>324</v>
      </c>
      <c r="B118" s="1" t="s">
        <v>325</v>
      </c>
      <c r="C118" s="1" t="s">
        <v>114</v>
      </c>
      <c r="D118" s="1" t="s">
        <v>326</v>
      </c>
      <c r="E118" s="1" t="s">
        <v>327</v>
      </c>
      <c r="F118" s="1" t="s">
        <v>328</v>
      </c>
    </row>
    <row r="119" customFormat="false" ht="15" hidden="false" customHeight="false" outlineLevel="0" collapsed="false">
      <c r="A119" s="1" t="s">
        <v>329</v>
      </c>
      <c r="B119" s="1" t="s">
        <v>330</v>
      </c>
      <c r="C119" s="1" t="s">
        <v>114</v>
      </c>
      <c r="D119" s="1" t="s">
        <v>326</v>
      </c>
      <c r="E119" s="1" t="s">
        <v>331</v>
      </c>
      <c r="F119" s="1" t="s">
        <v>16</v>
      </c>
    </row>
    <row r="120" customFormat="false" ht="15" hidden="false" customHeight="false" outlineLevel="0" collapsed="false">
      <c r="A120" s="1" t="s">
        <v>332</v>
      </c>
      <c r="B120" s="1" t="s">
        <v>333</v>
      </c>
      <c r="C120" s="1" t="s">
        <v>114</v>
      </c>
      <c r="D120" s="1" t="s">
        <v>13</v>
      </c>
      <c r="E120" s="1" t="s">
        <v>334</v>
      </c>
      <c r="F120" s="1" t="s">
        <v>16</v>
      </c>
    </row>
    <row r="121" customFormat="false" ht="15" hidden="false" customHeight="false" outlineLevel="0" collapsed="false">
      <c r="A121" s="1" t="s">
        <v>335</v>
      </c>
      <c r="B121" s="1" t="s">
        <v>336</v>
      </c>
      <c r="C121" s="1" t="s">
        <v>114</v>
      </c>
      <c r="D121" s="1" t="s">
        <v>13</v>
      </c>
      <c r="E121" s="1" t="s">
        <v>337</v>
      </c>
      <c r="F121" s="1" t="s">
        <v>16</v>
      </c>
    </row>
    <row r="122" customFormat="false" ht="15" hidden="false" customHeight="false" outlineLevel="0" collapsed="false">
      <c r="A122" s="1" t="s">
        <v>338</v>
      </c>
      <c r="B122" s="1" t="s">
        <v>339</v>
      </c>
      <c r="C122" s="1" t="s">
        <v>114</v>
      </c>
      <c r="D122" s="1" t="s">
        <v>13</v>
      </c>
      <c r="E122" s="1" t="s">
        <v>340</v>
      </c>
      <c r="F122" s="1" t="s">
        <v>16</v>
      </c>
    </row>
    <row r="123" customFormat="false" ht="15" hidden="false" customHeight="false" outlineLevel="0" collapsed="false">
      <c r="A123" s="1" t="s">
        <v>341</v>
      </c>
      <c r="B123" s="1" t="s">
        <v>342</v>
      </c>
      <c r="C123" s="1" t="s">
        <v>114</v>
      </c>
      <c r="D123" s="1" t="s">
        <v>326</v>
      </c>
      <c r="E123" s="1" t="s">
        <v>343</v>
      </c>
      <c r="F123" s="1" t="s">
        <v>344</v>
      </c>
    </row>
    <row r="125" customFormat="false" ht="15" hidden="false" customHeight="false" outlineLevel="0" collapsed="false">
      <c r="A125" s="2" t="s">
        <v>345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 hidden="false" customHeight="false" outlineLevel="0" collapsed="false">
      <c r="A126" s="1" t="s">
        <v>346</v>
      </c>
      <c r="B126" s="1" t="s">
        <v>347</v>
      </c>
      <c r="C126" s="1" t="s">
        <v>114</v>
      </c>
      <c r="D126" s="1" t="s">
        <v>13</v>
      </c>
      <c r="E126" s="1" t="s">
        <v>348</v>
      </c>
      <c r="F126" s="1" t="s">
        <v>16</v>
      </c>
    </row>
    <row r="127" customFormat="false" ht="15" hidden="false" customHeight="false" outlineLevel="0" collapsed="false">
      <c r="A127" s="1" t="s">
        <v>349</v>
      </c>
      <c r="B127" s="1" t="s">
        <v>350</v>
      </c>
      <c r="C127" s="1" t="s">
        <v>114</v>
      </c>
      <c r="D127" s="1" t="s">
        <v>13</v>
      </c>
      <c r="E127" s="1" t="s">
        <v>351</v>
      </c>
      <c r="F127" s="1" t="s">
        <v>16</v>
      </c>
    </row>
    <row r="128" customFormat="false" ht="15" hidden="false" customHeight="false" outlineLevel="0" collapsed="false">
      <c r="A128" s="1" t="s">
        <v>352</v>
      </c>
      <c r="B128" s="1" t="s">
        <v>353</v>
      </c>
      <c r="C128" s="1" t="s">
        <v>114</v>
      </c>
      <c r="D128" s="1" t="s">
        <v>13</v>
      </c>
      <c r="E128" s="1" t="s">
        <v>354</v>
      </c>
      <c r="F128" s="1" t="s">
        <v>16</v>
      </c>
    </row>
    <row r="129" customFormat="false" ht="15" hidden="false" customHeight="false" outlineLevel="0" collapsed="false">
      <c r="A129" s="1" t="s">
        <v>355</v>
      </c>
      <c r="B129" s="1" t="s">
        <v>356</v>
      </c>
      <c r="C129" s="1" t="s">
        <v>114</v>
      </c>
      <c r="D129" s="1" t="s">
        <v>13</v>
      </c>
      <c r="E129" s="1" t="s">
        <v>357</v>
      </c>
      <c r="F129" s="1" t="s">
        <v>16</v>
      </c>
    </row>
    <row r="130" customFormat="false" ht="15" hidden="false" customHeight="false" outlineLevel="0" collapsed="false">
      <c r="A130" s="1" t="s">
        <v>358</v>
      </c>
      <c r="B130" s="1" t="s">
        <v>359</v>
      </c>
      <c r="C130" s="1" t="s">
        <v>114</v>
      </c>
      <c r="D130" s="1" t="s">
        <v>13</v>
      </c>
      <c r="E130" s="1" t="s">
        <v>360</v>
      </c>
      <c r="F130" s="1" t="s">
        <v>16</v>
      </c>
    </row>
    <row r="131" customFormat="false" ht="15" hidden="false" customHeight="false" outlineLevel="0" collapsed="false">
      <c r="A131" s="1" t="s">
        <v>361</v>
      </c>
      <c r="B131" s="1" t="s">
        <v>362</v>
      </c>
      <c r="C131" s="1" t="s">
        <v>114</v>
      </c>
      <c r="D131" s="1" t="s">
        <v>13</v>
      </c>
      <c r="E131" s="1" t="s">
        <v>363</v>
      </c>
      <c r="F131" s="1" t="s">
        <v>16</v>
      </c>
    </row>
    <row r="132" customFormat="false" ht="15" hidden="false" customHeight="false" outlineLevel="0" collapsed="false">
      <c r="A132" s="1" t="s">
        <v>364</v>
      </c>
      <c r="B132" s="1" t="s">
        <v>365</v>
      </c>
      <c r="C132" s="1" t="s">
        <v>114</v>
      </c>
      <c r="D132" s="1" t="s">
        <v>13</v>
      </c>
      <c r="E132" s="1" t="s">
        <v>366</v>
      </c>
      <c r="F132" s="1" t="s">
        <v>16</v>
      </c>
    </row>
    <row r="133" customFormat="false" ht="15" hidden="false" customHeight="false" outlineLevel="0" collapsed="false">
      <c r="A133" s="1" t="s">
        <v>367</v>
      </c>
      <c r="B133" s="1" t="s">
        <v>368</v>
      </c>
      <c r="C133" s="1" t="s">
        <v>114</v>
      </c>
      <c r="D133" s="1" t="s">
        <v>13</v>
      </c>
      <c r="E133" s="1" t="s">
        <v>369</v>
      </c>
      <c r="F133" s="1" t="s">
        <v>16</v>
      </c>
    </row>
    <row r="134" customFormat="false" ht="15" hidden="false" customHeight="false" outlineLevel="0" collapsed="false">
      <c r="A134" s="1" t="s">
        <v>370</v>
      </c>
      <c r="B134" s="1" t="s">
        <v>371</v>
      </c>
      <c r="C134" s="1" t="s">
        <v>114</v>
      </c>
      <c r="D134" s="1" t="s">
        <v>13</v>
      </c>
      <c r="E134" s="1" t="s">
        <v>372</v>
      </c>
      <c r="F134" s="1" t="s">
        <v>16</v>
      </c>
    </row>
    <row r="136" customFormat="false" ht="15" hidden="false" customHeight="false" outlineLevel="0" collapsed="false">
      <c r="A136" s="2" t="s">
        <v>373</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3.8" hidden="false" customHeight="false" outlineLevel="0" collapsed="false">
      <c r="A137" s="1" t="s">
        <v>374</v>
      </c>
      <c r="B137" s="1" t="s">
        <v>375</v>
      </c>
      <c r="C137" s="1" t="s">
        <v>110</v>
      </c>
      <c r="D137" s="1" t="s">
        <v>13</v>
      </c>
      <c r="E137" s="1" t="s">
        <v>376</v>
      </c>
      <c r="F137" s="1" t="s">
        <v>16</v>
      </c>
    </row>
    <row r="138" customFormat="false" ht="13.8" hidden="false" customHeight="false" outlineLevel="0" collapsed="false">
      <c r="A138" s="1" t="s">
        <v>377</v>
      </c>
      <c r="B138" s="1" t="s">
        <v>378</v>
      </c>
      <c r="C138" s="1" t="s">
        <v>110</v>
      </c>
      <c r="D138" s="1" t="s">
        <v>13</v>
      </c>
      <c r="E138" s="1" t="s">
        <v>379</v>
      </c>
      <c r="F138" s="1" t="s">
        <v>16</v>
      </c>
    </row>
    <row r="139" customFormat="false" ht="13.8" hidden="false" customHeight="false" outlineLevel="0" collapsed="false">
      <c r="A139" s="1" t="s">
        <v>380</v>
      </c>
      <c r="B139" s="1" t="s">
        <v>381</v>
      </c>
      <c r="C139" s="1" t="s">
        <v>110</v>
      </c>
      <c r="D139" s="1" t="s">
        <v>13</v>
      </c>
      <c r="E139" s="1" t="s">
        <v>382</v>
      </c>
      <c r="F139" s="1" t="s">
        <v>16</v>
      </c>
    </row>
    <row r="140" customFormat="false" ht="13.8" hidden="false" customHeight="false" outlineLevel="0" collapsed="false">
      <c r="A140" s="1" t="s">
        <v>383</v>
      </c>
      <c r="B140" s="1" t="s">
        <v>384</v>
      </c>
      <c r="C140" s="1" t="s">
        <v>110</v>
      </c>
      <c r="D140" s="1" t="s">
        <v>13</v>
      </c>
      <c r="E140" s="1" t="s">
        <v>385</v>
      </c>
      <c r="F140" s="1" t="s">
        <v>16</v>
      </c>
    </row>
    <row r="141" customFormat="false" ht="13.8" hidden="false" customHeight="false" outlineLevel="0" collapsed="false">
      <c r="A141" s="1" t="s">
        <v>386</v>
      </c>
      <c r="B141" s="1" t="s">
        <v>387</v>
      </c>
      <c r="C141" s="1" t="s">
        <v>110</v>
      </c>
      <c r="D141" s="1" t="s">
        <v>13</v>
      </c>
      <c r="E141" s="1" t="s">
        <v>388</v>
      </c>
      <c r="F141" s="1" t="s">
        <v>16</v>
      </c>
    </row>
    <row r="142" customFormat="false" ht="15" hidden="false" customHeight="false" outlineLevel="0" collapsed="false">
      <c r="A142" s="1" t="s">
        <v>389</v>
      </c>
      <c r="B142" s="1" t="s">
        <v>390</v>
      </c>
      <c r="C142" s="1" t="s">
        <v>110</v>
      </c>
      <c r="D142" s="1" t="s">
        <v>275</v>
      </c>
      <c r="E142" s="1" t="s">
        <v>391</v>
      </c>
      <c r="F142" s="1" t="s">
        <v>16</v>
      </c>
    </row>
    <row r="143" customFormat="false" ht="15" hidden="false" customHeight="false" outlineLevel="0" collapsed="false">
      <c r="A143" s="1" t="s">
        <v>392</v>
      </c>
      <c r="B143" s="1" t="s">
        <v>393</v>
      </c>
      <c r="C143" s="1" t="s">
        <v>110</v>
      </c>
      <c r="D143" s="1" t="s">
        <v>262</v>
      </c>
      <c r="E143" s="1" t="s">
        <v>394</v>
      </c>
      <c r="F143" s="1" t="s">
        <v>395</v>
      </c>
    </row>
    <row r="144" customFormat="false" ht="15" hidden="false" customHeight="false" outlineLevel="0" collapsed="false">
      <c r="A144" s="1" t="s">
        <v>396</v>
      </c>
      <c r="B144" s="1" t="s">
        <v>397</v>
      </c>
      <c r="C144" s="1" t="s">
        <v>110</v>
      </c>
      <c r="D144" s="1" t="s">
        <v>13</v>
      </c>
      <c r="E144" s="1" t="s">
        <v>398</v>
      </c>
      <c r="F144" s="1" t="s">
        <v>399</v>
      </c>
    </row>
    <row r="145" customFormat="false" ht="15" hidden="false" customHeight="false" outlineLevel="0" collapsed="false">
      <c r="A145" s="1" t="s">
        <v>400</v>
      </c>
      <c r="B145" s="1" t="s">
        <v>401</v>
      </c>
      <c r="C145" s="1" t="s">
        <v>110</v>
      </c>
      <c r="D145" s="1" t="s">
        <v>13</v>
      </c>
      <c r="E145" s="1" t="s">
        <v>402</v>
      </c>
      <c r="F145" s="1" t="s">
        <v>399</v>
      </c>
    </row>
    <row r="146" customFormat="false" ht="15" hidden="false" customHeight="false" outlineLevel="0" collapsed="false">
      <c r="A146" s="1" t="s">
        <v>403</v>
      </c>
      <c r="B146" s="1" t="s">
        <v>404</v>
      </c>
      <c r="C146" s="1" t="s">
        <v>110</v>
      </c>
      <c r="D146" s="1" t="s">
        <v>13</v>
      </c>
      <c r="E146" s="1" t="s">
        <v>405</v>
      </c>
      <c r="F146" s="1" t="s">
        <v>399</v>
      </c>
    </row>
    <row r="147" customFormat="false" ht="15" hidden="false" customHeight="false" outlineLevel="0" collapsed="false">
      <c r="A147" s="1" t="s">
        <v>406</v>
      </c>
      <c r="B147" s="1" t="s">
        <v>407</v>
      </c>
      <c r="C147" s="1" t="s">
        <v>110</v>
      </c>
      <c r="D147" s="1" t="s">
        <v>13</v>
      </c>
      <c r="E147" s="1" t="s">
        <v>408</v>
      </c>
      <c r="F147" s="1" t="s">
        <v>16</v>
      </c>
    </row>
    <row r="148" customFormat="false" ht="15" hidden="false" customHeight="false" outlineLevel="0" collapsed="false">
      <c r="A148" s="1" t="s">
        <v>409</v>
      </c>
      <c r="B148" s="1" t="s">
        <v>410</v>
      </c>
      <c r="C148" s="1" t="s">
        <v>110</v>
      </c>
      <c r="D148" s="1" t="s">
        <v>13</v>
      </c>
      <c r="E148" s="1" t="s">
        <v>411</v>
      </c>
      <c r="F148" s="1" t="s">
        <v>16</v>
      </c>
    </row>
    <row r="149" customFormat="false" ht="15" hidden="false" customHeight="false" outlineLevel="0" collapsed="false">
      <c r="A149" s="1" t="s">
        <v>412</v>
      </c>
      <c r="B149" s="1" t="s">
        <v>413</v>
      </c>
      <c r="C149" s="1" t="s">
        <v>110</v>
      </c>
      <c r="D149" s="1" t="s">
        <v>13</v>
      </c>
      <c r="E149" s="1" t="s">
        <v>414</v>
      </c>
      <c r="F149" s="1" t="s">
        <v>16</v>
      </c>
    </row>
    <row r="150" customFormat="false" ht="15" hidden="false" customHeight="false" outlineLevel="0" collapsed="false">
      <c r="A150" s="1" t="s">
        <v>415</v>
      </c>
      <c r="B150" s="1" t="s">
        <v>416</v>
      </c>
      <c r="C150" s="1" t="s">
        <v>110</v>
      </c>
      <c r="D150" s="1" t="s">
        <v>13</v>
      </c>
      <c r="E150" s="1" t="s">
        <v>417</v>
      </c>
      <c r="F150" s="1" t="s">
        <v>16</v>
      </c>
    </row>
    <row r="151" customFormat="false" ht="15" hidden="false" customHeight="false" outlineLevel="0" collapsed="false">
      <c r="A151" s="1" t="s">
        <v>418</v>
      </c>
      <c r="B151" s="1" t="s">
        <v>419</v>
      </c>
      <c r="C151" s="1" t="s">
        <v>110</v>
      </c>
      <c r="D151" s="1" t="s">
        <v>13</v>
      </c>
      <c r="E151" s="1" t="s">
        <v>420</v>
      </c>
      <c r="F151" s="1" t="s">
        <v>16</v>
      </c>
    </row>
    <row r="152" customFormat="false" ht="15" hidden="false" customHeight="false" outlineLevel="0" collapsed="false">
      <c r="A152" s="1" t="s">
        <v>421</v>
      </c>
      <c r="B152" s="1" t="s">
        <v>422</v>
      </c>
      <c r="C152" s="1" t="s">
        <v>110</v>
      </c>
      <c r="D152" s="1" t="s">
        <v>13</v>
      </c>
      <c r="E152" s="1" t="s">
        <v>423</v>
      </c>
      <c r="F152" s="1" t="s">
        <v>16</v>
      </c>
    </row>
    <row r="153" customFormat="false" ht="15" hidden="false" customHeight="false" outlineLevel="0" collapsed="false">
      <c r="A153" s="1" t="s">
        <v>424</v>
      </c>
      <c r="B153" s="1" t="s">
        <v>143</v>
      </c>
      <c r="C153" s="1" t="s">
        <v>110</v>
      </c>
      <c r="D153" s="1" t="s">
        <v>13</v>
      </c>
      <c r="E153" s="1" t="s">
        <v>425</v>
      </c>
      <c r="F153" s="1" t="s">
        <v>16</v>
      </c>
    </row>
    <row r="154" customFormat="false" ht="15" hidden="false" customHeight="false" outlineLevel="0" collapsed="false">
      <c r="A154" s="1" t="s">
        <v>426</v>
      </c>
      <c r="B154" s="1" t="s">
        <v>140</v>
      </c>
      <c r="C154" s="1" t="s">
        <v>110</v>
      </c>
      <c r="D154" s="1" t="s">
        <v>13</v>
      </c>
      <c r="E154" s="1" t="s">
        <v>427</v>
      </c>
      <c r="F154" s="1" t="s">
        <v>16</v>
      </c>
    </row>
    <row r="155" customFormat="false" ht="15" hidden="false" customHeight="false" outlineLevel="0" collapsed="false">
      <c r="A155" s="1" t="s">
        <v>428</v>
      </c>
      <c r="B155" s="1" t="s">
        <v>429</v>
      </c>
      <c r="C155" s="1" t="s">
        <v>110</v>
      </c>
      <c r="D155" s="1" t="s">
        <v>13</v>
      </c>
      <c r="E155" s="1" t="s">
        <v>430</v>
      </c>
      <c r="F155" s="1" t="s">
        <v>16</v>
      </c>
    </row>
    <row r="157" customFormat="false" ht="15" hidden="false" customHeight="false" outlineLevel="0" collapsed="false">
      <c r="A157" s="2" t="s">
        <v>431</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 hidden="false" customHeight="false" outlineLevel="0" collapsed="false">
      <c r="A158" s="1" t="s">
        <v>432</v>
      </c>
      <c r="B158" s="1" t="s">
        <v>433</v>
      </c>
      <c r="C158" s="1" t="s">
        <v>110</v>
      </c>
      <c r="D158" s="1" t="s">
        <v>275</v>
      </c>
      <c r="E158" s="1" t="s">
        <v>434</v>
      </c>
      <c r="F158" s="1" t="s">
        <v>16</v>
      </c>
    </row>
    <row r="159" customFormat="false" ht="13.8" hidden="false" customHeight="false" outlineLevel="0" collapsed="false">
      <c r="A159" s="1" t="s">
        <v>435</v>
      </c>
      <c r="B159" s="1" t="s">
        <v>436</v>
      </c>
      <c r="C159" s="1" t="s">
        <v>110</v>
      </c>
      <c r="D159" s="1" t="s">
        <v>275</v>
      </c>
      <c r="E159" s="5" t="s">
        <v>437</v>
      </c>
      <c r="F159" s="1" t="s">
        <v>16</v>
      </c>
    </row>
    <row r="160" customFormat="false" ht="13.8" hidden="false" customHeight="false" outlineLevel="0" collapsed="false">
      <c r="A160" s="1" t="s">
        <v>438</v>
      </c>
      <c r="B160" s="1" t="s">
        <v>439</v>
      </c>
      <c r="C160" s="1" t="s">
        <v>110</v>
      </c>
      <c r="D160" s="1" t="s">
        <v>275</v>
      </c>
      <c r="E160" s="5" t="s">
        <v>440</v>
      </c>
      <c r="F160" s="1" t="s">
        <v>16</v>
      </c>
    </row>
    <row r="161" customFormat="false" ht="13.8" hidden="false" customHeight="false" outlineLevel="0" collapsed="false">
      <c r="A161" s="1" t="s">
        <v>441</v>
      </c>
      <c r="B161" s="1" t="s">
        <v>442</v>
      </c>
      <c r="C161" s="1" t="s">
        <v>110</v>
      </c>
      <c r="D161" s="1" t="s">
        <v>275</v>
      </c>
      <c r="E161" s="1" t="s">
        <v>443</v>
      </c>
      <c r="F161" s="1" t="s">
        <v>16</v>
      </c>
    </row>
    <row r="162" customFormat="false" ht="13.8" hidden="false" customHeight="false" outlineLevel="0" collapsed="false">
      <c r="A162" s="1" t="s">
        <v>444</v>
      </c>
      <c r="B162" s="1" t="s">
        <v>445</v>
      </c>
      <c r="C162" s="1" t="s">
        <v>110</v>
      </c>
      <c r="D162" s="1" t="s">
        <v>275</v>
      </c>
      <c r="E162" s="1" t="s">
        <v>446</v>
      </c>
      <c r="F162" s="1" t="s">
        <v>16</v>
      </c>
    </row>
    <row r="163" customFormat="false" ht="13.8" hidden="false" customHeight="false" outlineLevel="0" collapsed="false">
      <c r="A163" s="1" t="s">
        <v>447</v>
      </c>
      <c r="B163" s="1" t="s">
        <v>448</v>
      </c>
      <c r="C163" s="1" t="s">
        <v>110</v>
      </c>
      <c r="D163" s="1" t="s">
        <v>275</v>
      </c>
      <c r="E163" s="1" t="s">
        <v>449</v>
      </c>
      <c r="F163" s="1" t="s">
        <v>16</v>
      </c>
    </row>
    <row r="164" customFormat="false" ht="13.8" hidden="false" customHeight="false" outlineLevel="0" collapsed="false">
      <c r="A164" s="1" t="s">
        <v>450</v>
      </c>
      <c r="B164" s="1" t="s">
        <v>451</v>
      </c>
      <c r="C164" s="1" t="s">
        <v>110</v>
      </c>
      <c r="D164" s="1" t="s">
        <v>275</v>
      </c>
      <c r="E164" s="1" t="s">
        <v>452</v>
      </c>
      <c r="F164" s="1" t="s">
        <v>16</v>
      </c>
    </row>
    <row r="165" customFormat="false" ht="13.8" hidden="false" customHeight="false" outlineLevel="0" collapsed="false">
      <c r="A165" s="1" t="s">
        <v>453</v>
      </c>
      <c r="B165" s="1" t="s">
        <v>454</v>
      </c>
      <c r="C165" s="1" t="s">
        <v>110</v>
      </c>
      <c r="D165" s="1" t="s">
        <v>275</v>
      </c>
      <c r="E165" s="1" t="s">
        <v>455</v>
      </c>
      <c r="F165" s="1" t="s">
        <v>16</v>
      </c>
    </row>
    <row r="166" customFormat="false" ht="13.8" hidden="false" customHeight="false" outlineLevel="0" collapsed="false">
      <c r="A166" s="1" t="s">
        <v>456</v>
      </c>
      <c r="B166" s="1" t="s">
        <v>457</v>
      </c>
      <c r="C166" s="1" t="s">
        <v>110</v>
      </c>
      <c r="D166" s="1" t="s">
        <v>275</v>
      </c>
      <c r="E166" s="1" t="s">
        <v>458</v>
      </c>
      <c r="F166" s="1" t="s">
        <v>16</v>
      </c>
    </row>
    <row r="167" customFormat="false" ht="13.8" hidden="false" customHeight="false" outlineLevel="0" collapsed="false">
      <c r="A167" s="1" t="s">
        <v>459</v>
      </c>
      <c r="B167" s="1" t="s">
        <v>460</v>
      </c>
      <c r="C167" s="1" t="s">
        <v>110</v>
      </c>
      <c r="D167" s="1" t="s">
        <v>275</v>
      </c>
      <c r="E167" s="1" t="s">
        <v>461</v>
      </c>
      <c r="F167" s="1" t="s">
        <v>16</v>
      </c>
    </row>
    <row r="168" customFormat="false" ht="13.8" hidden="false" customHeight="false" outlineLevel="0" collapsed="false">
      <c r="A168" s="1" t="s">
        <v>462</v>
      </c>
      <c r="B168" s="1" t="s">
        <v>463</v>
      </c>
      <c r="C168" s="1" t="s">
        <v>110</v>
      </c>
      <c r="D168" s="1" t="s">
        <v>275</v>
      </c>
      <c r="E168" s="1" t="s">
        <v>464</v>
      </c>
      <c r="F168" s="1" t="s">
        <v>16</v>
      </c>
    </row>
    <row r="169" customFormat="false" ht="13.8" hidden="false" customHeight="false" outlineLevel="0" collapsed="false">
      <c r="A169" s="1" t="s">
        <v>465</v>
      </c>
      <c r="B169" s="1" t="s">
        <v>466</v>
      </c>
      <c r="C169" s="1" t="s">
        <v>110</v>
      </c>
      <c r="D169" s="1" t="s">
        <v>275</v>
      </c>
      <c r="E169" s="1" t="s">
        <v>467</v>
      </c>
      <c r="F169" s="1" t="s">
        <v>16</v>
      </c>
    </row>
    <row r="171" customFormat="false" ht="13.8" hidden="false" customHeight="false" outlineLevel="0" collapsed="false">
      <c r="A171" s="1" t="s">
        <v>468</v>
      </c>
      <c r="B171" s="1" t="s">
        <v>469</v>
      </c>
      <c r="C171" s="1" t="s">
        <v>110</v>
      </c>
      <c r="D171" s="1" t="s">
        <v>275</v>
      </c>
      <c r="E171" s="1" t="s">
        <v>470</v>
      </c>
      <c r="F171" s="1" t="s">
        <v>16</v>
      </c>
    </row>
    <row r="172" customFormat="false" ht="13.8" hidden="false" customHeight="false" outlineLevel="0" collapsed="false">
      <c r="A172" s="1" t="s">
        <v>471</v>
      </c>
      <c r="B172" s="1" t="s">
        <v>472</v>
      </c>
      <c r="C172" s="1" t="s">
        <v>110</v>
      </c>
      <c r="D172" s="1" t="s">
        <v>275</v>
      </c>
      <c r="E172" s="1" t="s">
        <v>473</v>
      </c>
      <c r="F172" s="1" t="s">
        <v>16</v>
      </c>
    </row>
    <row r="173" customFormat="false" ht="13.8" hidden="false" customHeight="false" outlineLevel="0" collapsed="false">
      <c r="A173" s="1" t="s">
        <v>474</v>
      </c>
      <c r="B173" s="1" t="s">
        <v>475</v>
      </c>
      <c r="C173" s="1" t="s">
        <v>110</v>
      </c>
      <c r="D173" s="1" t="s">
        <v>275</v>
      </c>
      <c r="E173" s="1" t="s">
        <v>476</v>
      </c>
      <c r="F173" s="1" t="s">
        <v>16</v>
      </c>
    </row>
    <row r="174" customFormat="false" ht="13.8" hidden="false" customHeight="false" outlineLevel="0" collapsed="false">
      <c r="A174" s="1" t="s">
        <v>477</v>
      </c>
      <c r="B174" s="1" t="s">
        <v>478</v>
      </c>
      <c r="C174" s="1" t="s">
        <v>110</v>
      </c>
      <c r="D174" s="1" t="s">
        <v>275</v>
      </c>
      <c r="E174" s="1" t="s">
        <v>479</v>
      </c>
      <c r="F174" s="1" t="s">
        <v>16</v>
      </c>
    </row>
    <row r="175" customFormat="false" ht="13.8" hidden="false" customHeight="false" outlineLevel="0" collapsed="false">
      <c r="A175" s="1" t="s">
        <v>480</v>
      </c>
      <c r="B175" s="1" t="s">
        <v>481</v>
      </c>
      <c r="C175" s="1" t="s">
        <v>110</v>
      </c>
      <c r="D175" s="1" t="s">
        <v>275</v>
      </c>
      <c r="E175" s="1" t="s">
        <v>482</v>
      </c>
      <c r="F175" s="1" t="s">
        <v>16</v>
      </c>
    </row>
    <row r="176" customFormat="false" ht="13.8" hidden="false" customHeight="false" outlineLevel="0" collapsed="false">
      <c r="A176" s="1" t="s">
        <v>483</v>
      </c>
      <c r="B176" s="1" t="s">
        <v>484</v>
      </c>
      <c r="C176" s="1" t="s">
        <v>110</v>
      </c>
      <c r="D176" s="1" t="s">
        <v>275</v>
      </c>
      <c r="E176" s="1" t="s">
        <v>485</v>
      </c>
      <c r="F176" s="1" t="s">
        <v>16</v>
      </c>
    </row>
    <row r="177" customFormat="false" ht="13.8" hidden="false" customHeight="false" outlineLevel="0" collapsed="false">
      <c r="A177" s="1" t="s">
        <v>486</v>
      </c>
      <c r="B177" s="1" t="s">
        <v>487</v>
      </c>
      <c r="C177" s="1" t="s">
        <v>110</v>
      </c>
      <c r="D177" s="1" t="s">
        <v>275</v>
      </c>
      <c r="E177" s="1" t="s">
        <v>488</v>
      </c>
      <c r="F177" s="1" t="s">
        <v>16</v>
      </c>
    </row>
    <row r="178" customFormat="false" ht="13.8" hidden="false" customHeight="false" outlineLevel="0" collapsed="false">
      <c r="A178" s="1" t="s">
        <v>489</v>
      </c>
      <c r="B178" s="1" t="s">
        <v>490</v>
      </c>
      <c r="C178" s="1" t="s">
        <v>110</v>
      </c>
      <c r="D178" s="1" t="s">
        <v>275</v>
      </c>
      <c r="E178" s="1" t="s">
        <v>491</v>
      </c>
      <c r="F178" s="1" t="s">
        <v>16</v>
      </c>
    </row>
    <row r="179" customFormat="false" ht="13.8" hidden="false" customHeight="false" outlineLevel="0" collapsed="false">
      <c r="A179" s="1" t="s">
        <v>492</v>
      </c>
      <c r="B179" s="1" t="s">
        <v>493</v>
      </c>
      <c r="C179" s="1" t="s">
        <v>110</v>
      </c>
      <c r="D179" s="1" t="s">
        <v>275</v>
      </c>
      <c r="E179" s="1" t="s">
        <v>494</v>
      </c>
      <c r="F179" s="1" t="s">
        <v>16</v>
      </c>
    </row>
    <row r="180" customFormat="false" ht="13.8" hidden="false" customHeight="false" outlineLevel="0" collapsed="false">
      <c r="A180" s="1" t="s">
        <v>495</v>
      </c>
      <c r="B180" s="1" t="s">
        <v>496</v>
      </c>
      <c r="C180" s="1" t="s">
        <v>110</v>
      </c>
      <c r="D180" s="1" t="s">
        <v>275</v>
      </c>
      <c r="E180" s="1" t="s">
        <v>497</v>
      </c>
      <c r="F180" s="1" t="s">
        <v>16</v>
      </c>
    </row>
    <row r="181" customFormat="false" ht="13.8" hidden="false" customHeight="false" outlineLevel="0" collapsed="false">
      <c r="A181" s="1" t="s">
        <v>498</v>
      </c>
      <c r="B181" s="1" t="s">
        <v>499</v>
      </c>
      <c r="C181" s="1" t="s">
        <v>110</v>
      </c>
      <c r="D181" s="1" t="s">
        <v>275</v>
      </c>
      <c r="E181" s="1" t="s">
        <v>500</v>
      </c>
      <c r="F181" s="1" t="s">
        <v>16</v>
      </c>
    </row>
    <row r="182" customFormat="false" ht="13.8" hidden="false" customHeight="false" outlineLevel="0" collapsed="false">
      <c r="A182" s="1" t="s">
        <v>501</v>
      </c>
      <c r="B182" s="1" t="s">
        <v>502</v>
      </c>
      <c r="C182" s="1" t="s">
        <v>110</v>
      </c>
      <c r="D182" s="1" t="s">
        <v>275</v>
      </c>
      <c r="E182" s="1" t="s">
        <v>503</v>
      </c>
      <c r="F182" s="1" t="s">
        <v>16</v>
      </c>
    </row>
    <row r="184" customFormat="false" ht="15" hidden="false" customHeight="false" outlineLevel="0" collapsed="false">
      <c r="A184" s="2" t="s">
        <v>504</v>
      </c>
      <c r="B184" s="2"/>
      <c r="C184" s="2"/>
      <c r="D184" s="2"/>
      <c r="E184" s="2"/>
      <c r="F184" s="2"/>
      <c r="G184" s="2"/>
      <c r="H184" s="2"/>
      <c r="I184" s="2"/>
      <c r="J184" s="2"/>
      <c r="K184" s="2"/>
      <c r="L184" s="2"/>
      <c r="M184" s="2"/>
      <c r="N184" s="2"/>
      <c r="O184" s="2"/>
      <c r="P184" s="2"/>
    </row>
    <row r="185" customFormat="false" ht="15" hidden="false" customHeight="false" outlineLevel="0" collapsed="false">
      <c r="A185" s="1" t="s">
        <v>505</v>
      </c>
      <c r="B185" s="1" t="s">
        <v>506</v>
      </c>
      <c r="C185" s="1" t="s">
        <v>53</v>
      </c>
      <c r="D185" s="1" t="s">
        <v>10</v>
      </c>
      <c r="E185" s="1" t="s">
        <v>507</v>
      </c>
      <c r="F185" s="1" t="s">
        <v>12</v>
      </c>
    </row>
    <row r="186" customFormat="false" ht="15" hidden="false" customHeight="false" outlineLevel="0" collapsed="false">
      <c r="A186" s="1" t="s">
        <v>508</v>
      </c>
      <c r="B186" s="1" t="s">
        <v>509</v>
      </c>
      <c r="C186" s="1" t="s">
        <v>53</v>
      </c>
      <c r="D186" s="1" t="s">
        <v>10</v>
      </c>
      <c r="E186" s="1" t="s">
        <v>510</v>
      </c>
      <c r="F186" s="1" t="s">
        <v>12</v>
      </c>
    </row>
    <row r="187" customFormat="false" ht="15" hidden="false" customHeight="false" outlineLevel="0" collapsed="false">
      <c r="A187" s="1" t="s">
        <v>511</v>
      </c>
      <c r="B187" s="1" t="s">
        <v>512</v>
      </c>
      <c r="C187" s="1" t="s">
        <v>53</v>
      </c>
      <c r="D187" s="1" t="s">
        <v>10</v>
      </c>
      <c r="E187" s="4" t="s">
        <v>513</v>
      </c>
      <c r="F187" s="1" t="s">
        <v>12</v>
      </c>
    </row>
    <row r="188" customFormat="false" ht="15" hidden="false" customHeight="false" outlineLevel="0" collapsed="false">
      <c r="A188" s="1" t="s">
        <v>514</v>
      </c>
      <c r="B188" s="1" t="s">
        <v>515</v>
      </c>
      <c r="C188" s="1" t="s">
        <v>53</v>
      </c>
      <c r="D188" s="1" t="s">
        <v>10</v>
      </c>
      <c r="E188" s="4" t="s">
        <v>516</v>
      </c>
      <c r="F188" s="1" t="s">
        <v>12</v>
      </c>
    </row>
    <row r="189" customFormat="false" ht="15" hidden="false" customHeight="false" outlineLevel="0" collapsed="false">
      <c r="A189" s="1" t="s">
        <v>517</v>
      </c>
      <c r="B189" s="1" t="s">
        <v>518</v>
      </c>
      <c r="C189" s="1" t="s">
        <v>53</v>
      </c>
      <c r="D189" s="1" t="s">
        <v>10</v>
      </c>
      <c r="E189" s="4" t="s">
        <v>519</v>
      </c>
      <c r="F189" s="1" t="s">
        <v>12</v>
      </c>
    </row>
    <row r="190" customFormat="false" ht="15" hidden="false" customHeight="false" outlineLevel="0" collapsed="false">
      <c r="A190" s="1" t="s">
        <v>520</v>
      </c>
      <c r="B190" s="1" t="s">
        <v>521</v>
      </c>
      <c r="C190" s="1" t="s">
        <v>53</v>
      </c>
      <c r="D190" s="1" t="s">
        <v>10</v>
      </c>
      <c r="E190" s="4" t="s">
        <v>522</v>
      </c>
      <c r="F190" s="1" t="s">
        <v>12</v>
      </c>
    </row>
    <row r="191" customFormat="false" ht="15" hidden="false" customHeight="false" outlineLevel="0" collapsed="false">
      <c r="A191" s="1" t="s">
        <v>523</v>
      </c>
      <c r="B191" s="1" t="s">
        <v>524</v>
      </c>
      <c r="C191" s="1" t="s">
        <v>53</v>
      </c>
      <c r="D191" s="1" t="s">
        <v>10</v>
      </c>
      <c r="E191" s="4" t="s">
        <v>525</v>
      </c>
      <c r="F191" s="1" t="s">
        <v>12</v>
      </c>
      <c r="H191" s="4" t="s">
        <v>526</v>
      </c>
    </row>
    <row r="192" s="2" customFormat="true" ht="15" hidden="false" customHeight="false" outlineLevel="0" collapsed="false">
      <c r="A192" s="1" t="s">
        <v>527</v>
      </c>
      <c r="B192" s="1" t="s">
        <v>528</v>
      </c>
      <c r="C192" s="1" t="s">
        <v>53</v>
      </c>
      <c r="D192" s="1" t="s">
        <v>10</v>
      </c>
      <c r="E192" s="4" t="s">
        <v>529</v>
      </c>
      <c r="F192" s="1" t="s">
        <v>12</v>
      </c>
      <c r="G192" s="1"/>
      <c r="H192" s="1"/>
      <c r="I192" s="1"/>
      <c r="J192" s="1"/>
      <c r="K192" s="1"/>
      <c r="L192" s="1"/>
      <c r="M192" s="1"/>
      <c r="N192" s="1"/>
      <c r="O192" s="1"/>
      <c r="P192" s="1"/>
      <c r="Q192" s="1"/>
      <c r="R192" s="1"/>
      <c r="S192" s="1"/>
      <c r="T192" s="1"/>
      <c r="U192" s="1"/>
      <c r="V192" s="1"/>
      <c r="W192" s="1"/>
      <c r="X192" s="1"/>
      <c r="Y192" s="1"/>
      <c r="Z192" s="1"/>
      <c r="AA192" s="1"/>
    </row>
    <row r="193" customFormat="false" ht="15" hidden="false" customHeight="false" outlineLevel="0" collapsed="false">
      <c r="A193" s="1" t="s">
        <v>530</v>
      </c>
      <c r="B193" s="1" t="s">
        <v>531</v>
      </c>
      <c r="C193" s="1" t="s">
        <v>53</v>
      </c>
      <c r="D193" s="1" t="s">
        <v>10</v>
      </c>
      <c r="E193" s="4" t="s">
        <v>532</v>
      </c>
      <c r="F193" s="1" t="s">
        <v>12</v>
      </c>
    </row>
    <row r="195" customFormat="false" ht="15" hidden="false" customHeight="false" outlineLevel="0" collapsed="false">
      <c r="A195" s="2" t="s">
        <v>533</v>
      </c>
      <c r="B195" s="2"/>
      <c r="C195" s="2"/>
      <c r="D195" s="2"/>
      <c r="E195" s="2"/>
      <c r="F195" s="2"/>
      <c r="G195" s="2"/>
      <c r="H195" s="2"/>
      <c r="I195" s="2"/>
      <c r="J195" s="2"/>
      <c r="K195" s="2"/>
      <c r="L195" s="2"/>
      <c r="M195" s="2"/>
      <c r="N195" s="2"/>
      <c r="O195" s="2"/>
      <c r="P195" s="2"/>
    </row>
    <row r="196" customFormat="false" ht="15" hidden="false" customHeight="false" outlineLevel="0" collapsed="false">
      <c r="A196" s="1" t="s">
        <v>534</v>
      </c>
      <c r="B196" s="1" t="s">
        <v>535</v>
      </c>
      <c r="C196" s="1" t="s">
        <v>118</v>
      </c>
      <c r="D196" s="1" t="s">
        <v>10</v>
      </c>
      <c r="E196" s="1" t="s">
        <v>536</v>
      </c>
      <c r="F196" s="1" t="s">
        <v>12</v>
      </c>
    </row>
    <row r="197" customFormat="false" ht="15" hidden="false" customHeight="false" outlineLevel="0" collapsed="false">
      <c r="A197" s="1" t="s">
        <v>537</v>
      </c>
      <c r="B197" s="1" t="s">
        <v>538</v>
      </c>
      <c r="C197" s="1" t="s">
        <v>118</v>
      </c>
      <c r="D197" s="1" t="s">
        <v>10</v>
      </c>
      <c r="E197" s="1" t="s">
        <v>539</v>
      </c>
      <c r="F197" s="1" t="s">
        <v>12</v>
      </c>
    </row>
    <row r="198" customFormat="false" ht="15" hidden="false" customHeight="false" outlineLevel="0" collapsed="false">
      <c r="A198" s="1" t="s">
        <v>540</v>
      </c>
      <c r="B198" s="1" t="s">
        <v>541</v>
      </c>
      <c r="C198" s="1" t="s">
        <v>118</v>
      </c>
      <c r="D198" s="1" t="s">
        <v>13</v>
      </c>
      <c r="E198" s="1" t="s">
        <v>542</v>
      </c>
      <c r="F198" s="1" t="s">
        <v>16</v>
      </c>
    </row>
    <row r="199" customFormat="false" ht="15" hidden="false" customHeight="false" outlineLevel="0" collapsed="false">
      <c r="A199" s="1" t="s">
        <v>543</v>
      </c>
      <c r="B199" s="1" t="s">
        <v>544</v>
      </c>
      <c r="C199" s="1" t="s">
        <v>118</v>
      </c>
      <c r="D199" s="1" t="s">
        <v>13</v>
      </c>
      <c r="E199" s="1" t="s">
        <v>545</v>
      </c>
      <c r="F199" s="1" t="s">
        <v>16</v>
      </c>
    </row>
    <row r="200" customFormat="false" ht="15" hidden="false" customHeight="false" outlineLevel="0" collapsed="false">
      <c r="A200" s="1" t="s">
        <v>546</v>
      </c>
      <c r="B200" s="1" t="s">
        <v>547</v>
      </c>
      <c r="C200" s="1" t="s">
        <v>118</v>
      </c>
      <c r="D200" s="1" t="s">
        <v>13</v>
      </c>
      <c r="E200" s="1" t="s">
        <v>548</v>
      </c>
      <c r="F200" s="1" t="s">
        <v>16</v>
      </c>
    </row>
    <row r="201" customFormat="false" ht="15" hidden="false" customHeight="false" outlineLevel="0" collapsed="false">
      <c r="A201" s="1" t="s">
        <v>549</v>
      </c>
      <c r="B201" s="1" t="s">
        <v>550</v>
      </c>
      <c r="C201" s="1" t="s">
        <v>118</v>
      </c>
      <c r="D201" s="1" t="s">
        <v>13</v>
      </c>
      <c r="E201" s="1" t="s">
        <v>551</v>
      </c>
      <c r="F201" s="1" t="s">
        <v>16</v>
      </c>
    </row>
    <row r="202" customFormat="false" ht="15" hidden="false" customHeight="false" outlineLevel="0" collapsed="false">
      <c r="A202" s="1" t="s">
        <v>552</v>
      </c>
      <c r="B202" s="1" t="s">
        <v>553</v>
      </c>
      <c r="C202" s="1" t="s">
        <v>118</v>
      </c>
      <c r="D202" s="1" t="s">
        <v>13</v>
      </c>
      <c r="E202" s="1" t="s">
        <v>554</v>
      </c>
      <c r="F202" s="1" t="s">
        <v>16</v>
      </c>
    </row>
    <row r="203" customFormat="false" ht="15" hidden="false" customHeight="false" outlineLevel="0" collapsed="false">
      <c r="A203" s="1" t="s">
        <v>555</v>
      </c>
      <c r="B203" s="1" t="s">
        <v>556</v>
      </c>
      <c r="C203" s="1" t="s">
        <v>118</v>
      </c>
      <c r="D203" s="1" t="s">
        <v>13</v>
      </c>
      <c r="E203" s="1" t="s">
        <v>557</v>
      </c>
      <c r="F203" s="1" t="s">
        <v>16</v>
      </c>
    </row>
    <row r="204" customFormat="false" ht="15" hidden="false" customHeight="false" outlineLevel="0" collapsed="false">
      <c r="A204" s="1" t="s">
        <v>558</v>
      </c>
      <c r="B204" s="1" t="s">
        <v>559</v>
      </c>
      <c r="C204" s="1" t="s">
        <v>118</v>
      </c>
      <c r="D204" s="1" t="s">
        <v>326</v>
      </c>
      <c r="E204" s="1" t="s">
        <v>560</v>
      </c>
      <c r="F204" s="1" t="s">
        <v>560</v>
      </c>
    </row>
    <row r="205" customFormat="false" ht="15" hidden="false" customHeight="false" outlineLevel="0" collapsed="false">
      <c r="A205" s="1" t="s">
        <v>561</v>
      </c>
      <c r="B205" s="1" t="s">
        <v>562</v>
      </c>
      <c r="C205" s="1" t="s">
        <v>118</v>
      </c>
      <c r="D205" s="1" t="s">
        <v>326</v>
      </c>
      <c r="E205" s="1" t="s">
        <v>563</v>
      </c>
      <c r="F205" s="1" t="s">
        <v>563</v>
      </c>
    </row>
    <row r="206" customFormat="false" ht="15" hidden="false" customHeight="false" outlineLevel="0" collapsed="false">
      <c r="A206" s="1" t="s">
        <v>564</v>
      </c>
      <c r="B206" s="1" t="s">
        <v>565</v>
      </c>
      <c r="C206" s="1" t="s">
        <v>118</v>
      </c>
      <c r="D206" s="1" t="s">
        <v>326</v>
      </c>
      <c r="E206" s="1" t="s">
        <v>566</v>
      </c>
      <c r="F206" s="1" t="s">
        <v>566</v>
      </c>
    </row>
    <row r="207" customFormat="false" ht="15" hidden="false" customHeight="false" outlineLevel="0" collapsed="false">
      <c r="A207" s="1" t="s">
        <v>567</v>
      </c>
      <c r="B207" s="1" t="s">
        <v>568</v>
      </c>
      <c r="C207" s="1" t="s">
        <v>118</v>
      </c>
      <c r="D207" s="1" t="s">
        <v>13</v>
      </c>
      <c r="E207" s="1" t="s">
        <v>569</v>
      </c>
      <c r="F207" s="1" t="s">
        <v>16</v>
      </c>
    </row>
    <row r="208" customFormat="false" ht="15" hidden="false" customHeight="false" outlineLevel="0" collapsed="false">
      <c r="A208" s="1" t="s">
        <v>570</v>
      </c>
      <c r="B208" s="1" t="s">
        <v>571</v>
      </c>
      <c r="C208" s="1" t="s">
        <v>118</v>
      </c>
      <c r="D208" s="1" t="s">
        <v>13</v>
      </c>
      <c r="E208" s="1" t="s">
        <v>572</v>
      </c>
      <c r="F208" s="1" t="s">
        <v>16</v>
      </c>
    </row>
    <row r="209" customFormat="false" ht="15" hidden="false" customHeight="false" outlineLevel="0" collapsed="false">
      <c r="A209" s="1" t="s">
        <v>573</v>
      </c>
      <c r="B209" s="1" t="s">
        <v>574</v>
      </c>
      <c r="C209" s="1" t="s">
        <v>118</v>
      </c>
      <c r="D209" s="1" t="s">
        <v>13</v>
      </c>
      <c r="E209" s="1" t="s">
        <v>575</v>
      </c>
      <c r="F209" s="1" t="s">
        <v>16</v>
      </c>
    </row>
    <row r="210" customFormat="false" ht="15" hidden="false" customHeight="false" outlineLevel="0" collapsed="false">
      <c r="A210" s="1" t="s">
        <v>576</v>
      </c>
      <c r="B210" s="1" t="s">
        <v>577</v>
      </c>
      <c r="C210" s="1" t="s">
        <v>118</v>
      </c>
      <c r="D210" s="1" t="s">
        <v>13</v>
      </c>
      <c r="E210" s="1" t="s">
        <v>578</v>
      </c>
      <c r="F210" s="1" t="s">
        <v>16</v>
      </c>
    </row>
    <row r="211" customFormat="false" ht="15" hidden="false" customHeight="false" outlineLevel="0" collapsed="false">
      <c r="A211" s="1" t="s">
        <v>579</v>
      </c>
      <c r="B211" s="1" t="s">
        <v>580</v>
      </c>
      <c r="C211" s="1" t="s">
        <v>118</v>
      </c>
      <c r="D211" s="1" t="s">
        <v>13</v>
      </c>
      <c r="E211" s="1" t="s">
        <v>581</v>
      </c>
      <c r="F211" s="1" t="s">
        <v>16</v>
      </c>
    </row>
    <row r="212" customFormat="false" ht="15" hidden="false" customHeight="false" outlineLevel="0" collapsed="false">
      <c r="A212" s="1" t="s">
        <v>582</v>
      </c>
      <c r="B212" s="1" t="s">
        <v>583</v>
      </c>
      <c r="C212" s="1" t="s">
        <v>118</v>
      </c>
      <c r="D212" s="1" t="s">
        <v>13</v>
      </c>
      <c r="E212" s="1" t="s">
        <v>584</v>
      </c>
      <c r="F212" s="1" t="s">
        <v>16</v>
      </c>
    </row>
    <row r="213" customFormat="false" ht="15" hidden="false" customHeight="false" outlineLevel="0" collapsed="false">
      <c r="A213" s="1" t="s">
        <v>585</v>
      </c>
      <c r="B213" s="1" t="s">
        <v>586</v>
      </c>
      <c r="C213" s="1" t="s">
        <v>118</v>
      </c>
      <c r="D213" s="1" t="s">
        <v>13</v>
      </c>
      <c r="E213" s="1" t="s">
        <v>587</v>
      </c>
      <c r="F213" s="1" t="s">
        <v>16</v>
      </c>
    </row>
    <row r="214" customFormat="false" ht="15" hidden="false" customHeight="false" outlineLevel="0" collapsed="false">
      <c r="A214" s="1" t="s">
        <v>588</v>
      </c>
      <c r="B214" s="1" t="s">
        <v>589</v>
      </c>
      <c r="C214" s="1" t="s">
        <v>118</v>
      </c>
      <c r="D214" s="1" t="s">
        <v>13</v>
      </c>
      <c r="E214" s="1" t="s">
        <v>590</v>
      </c>
      <c r="F214" s="1" t="s">
        <v>16</v>
      </c>
    </row>
    <row r="215" customFormat="false" ht="15" hidden="false" customHeight="false" outlineLevel="0" collapsed="false">
      <c r="A215" s="1" t="s">
        <v>591</v>
      </c>
      <c r="B215" s="1" t="s">
        <v>592</v>
      </c>
      <c r="C215" s="1" t="s">
        <v>118</v>
      </c>
      <c r="D215" s="1" t="s">
        <v>13</v>
      </c>
      <c r="E215" s="1" t="s">
        <v>593</v>
      </c>
      <c r="F215" s="1" t="s">
        <v>16</v>
      </c>
    </row>
    <row r="216" customFormat="false" ht="15" hidden="false" customHeight="false" outlineLevel="0" collapsed="false">
      <c r="A216" s="1" t="s">
        <v>594</v>
      </c>
      <c r="B216" s="1" t="s">
        <v>595</v>
      </c>
      <c r="C216" s="1" t="s">
        <v>118</v>
      </c>
      <c r="D216" s="1" t="s">
        <v>13</v>
      </c>
      <c r="E216" s="1" t="s">
        <v>596</v>
      </c>
      <c r="F216" s="1" t="s">
        <v>16</v>
      </c>
    </row>
    <row r="217" customFormat="false" ht="15" hidden="false" customHeight="false" outlineLevel="0" collapsed="false">
      <c r="A217" s="1" t="s">
        <v>597</v>
      </c>
      <c r="B217" s="1" t="s">
        <v>598</v>
      </c>
      <c r="C217" s="1" t="s">
        <v>118</v>
      </c>
      <c r="D217" s="1" t="s">
        <v>13</v>
      </c>
      <c r="E217" s="1" t="s">
        <v>599</v>
      </c>
      <c r="F217" s="1" t="s">
        <v>16</v>
      </c>
    </row>
    <row r="218" customFormat="false" ht="15" hidden="false" customHeight="false" outlineLevel="0" collapsed="false">
      <c r="A218" s="1" t="s">
        <v>600</v>
      </c>
      <c r="B218" s="1" t="s">
        <v>601</v>
      </c>
      <c r="C218" s="1" t="s">
        <v>118</v>
      </c>
      <c r="D218" s="1" t="s">
        <v>13</v>
      </c>
      <c r="E218" s="1" t="s">
        <v>602</v>
      </c>
      <c r="F218" s="1" t="s">
        <v>16</v>
      </c>
    </row>
    <row r="219" customFormat="false" ht="15" hidden="false" customHeight="false" outlineLevel="0" collapsed="false">
      <c r="A219" s="1" t="s">
        <v>603</v>
      </c>
      <c r="B219" s="1" t="s">
        <v>604</v>
      </c>
      <c r="C219" s="1" t="s">
        <v>118</v>
      </c>
      <c r="D219" s="1" t="s">
        <v>13</v>
      </c>
      <c r="E219" s="1" t="s">
        <v>605</v>
      </c>
      <c r="F219" s="1" t="s">
        <v>16</v>
      </c>
    </row>
    <row r="220" customFormat="false" ht="15" hidden="false" customHeight="false" outlineLevel="0" collapsed="false">
      <c r="A220" s="1" t="s">
        <v>606</v>
      </c>
      <c r="B220" s="1" t="s">
        <v>607</v>
      </c>
      <c r="C220" s="1" t="s">
        <v>118</v>
      </c>
      <c r="D220" s="1" t="s">
        <v>13</v>
      </c>
      <c r="E220" s="1" t="s">
        <v>608</v>
      </c>
      <c r="F220" s="1" t="s">
        <v>16</v>
      </c>
    </row>
    <row r="222" customFormat="false" ht="15" hidden="false" customHeight="false" outlineLevel="0" collapsed="false">
      <c r="A222" s="1" t="s">
        <v>609</v>
      </c>
      <c r="B222" s="1" t="s">
        <v>610</v>
      </c>
      <c r="C222" s="1" t="s">
        <v>118</v>
      </c>
      <c r="D222" s="1" t="s">
        <v>13</v>
      </c>
      <c r="E222" s="1" t="s">
        <v>611</v>
      </c>
      <c r="F222" s="1" t="s">
        <v>16</v>
      </c>
    </row>
    <row r="223" customFormat="false" ht="15" hidden="false" customHeight="false" outlineLevel="0" collapsed="false">
      <c r="A223" s="1" t="s">
        <v>612</v>
      </c>
      <c r="B223" s="1" t="s">
        <v>613</v>
      </c>
      <c r="C223" s="1" t="s">
        <v>118</v>
      </c>
      <c r="D223" s="1" t="s">
        <v>275</v>
      </c>
      <c r="E223" s="1" t="s">
        <v>614</v>
      </c>
      <c r="F223" s="1" t="s">
        <v>614</v>
      </c>
    </row>
    <row r="224" customFormat="false" ht="15" hidden="false" customHeight="false" outlineLevel="0" collapsed="false">
      <c r="A224" s="2" t="s">
        <v>615</v>
      </c>
      <c r="B224" s="2"/>
      <c r="C224" s="2"/>
      <c r="D224" s="2"/>
      <c r="E224" s="2"/>
      <c r="F224" s="2"/>
      <c r="G224" s="2"/>
      <c r="H224" s="2"/>
      <c r="I224" s="2"/>
      <c r="J224" s="2"/>
      <c r="K224" s="2"/>
    </row>
    <row r="225" customFormat="false" ht="15" hidden="false" customHeight="false" outlineLevel="0" collapsed="false">
      <c r="A225" s="1" t="s">
        <v>616</v>
      </c>
      <c r="B225" s="1" t="s">
        <v>617</v>
      </c>
      <c r="C225" s="1" t="s">
        <v>118</v>
      </c>
      <c r="D225" s="1" t="s">
        <v>13</v>
      </c>
      <c r="E225" s="1" t="s">
        <v>618</v>
      </c>
      <c r="F225" s="1" t="s">
        <v>16</v>
      </c>
      <c r="G225" s="6" t="s">
        <v>619</v>
      </c>
      <c r="H225" s="7" t="s">
        <v>620</v>
      </c>
    </row>
    <row r="226" customFormat="false" ht="15" hidden="false" customHeight="false" outlineLevel="0" collapsed="false">
      <c r="A226" s="1" t="s">
        <v>621</v>
      </c>
      <c r="B226" s="1" t="s">
        <v>622</v>
      </c>
      <c r="C226" s="1" t="s">
        <v>118</v>
      </c>
      <c r="D226" s="1" t="s">
        <v>13</v>
      </c>
      <c r="E226" s="1" t="s">
        <v>623</v>
      </c>
      <c r="F226" s="1" t="s">
        <v>16</v>
      </c>
      <c r="G226" s="1" t="s">
        <v>624</v>
      </c>
      <c r="H226" s="7" t="s">
        <v>620</v>
      </c>
    </row>
    <row r="227" customFormat="false" ht="15" hidden="false" customHeight="false" outlineLevel="0" collapsed="false">
      <c r="A227" s="1" t="s">
        <v>625</v>
      </c>
      <c r="B227" s="1" t="s">
        <v>626</v>
      </c>
      <c r="C227" s="1" t="s">
        <v>118</v>
      </c>
      <c r="D227" s="1" t="s">
        <v>13</v>
      </c>
      <c r="E227" s="1" t="s">
        <v>627</v>
      </c>
      <c r="F227" s="1" t="s">
        <v>16</v>
      </c>
      <c r="G227" s="7" t="s">
        <v>628</v>
      </c>
    </row>
    <row r="228" customFormat="false" ht="15" hidden="false" customHeight="false" outlineLevel="0" collapsed="false">
      <c r="A228" s="1" t="s">
        <v>629</v>
      </c>
      <c r="B228" s="1" t="s">
        <v>630</v>
      </c>
      <c r="C228" s="1" t="s">
        <v>118</v>
      </c>
      <c r="D228" s="1" t="s">
        <v>13</v>
      </c>
      <c r="E228" s="1" t="s">
        <v>631</v>
      </c>
      <c r="F228" s="1" t="s">
        <v>16</v>
      </c>
      <c r="G228" s="7" t="s">
        <v>632</v>
      </c>
    </row>
    <row r="229" customFormat="false" ht="15" hidden="false" customHeight="false" outlineLevel="0" collapsed="false">
      <c r="A229" s="1" t="s">
        <v>633</v>
      </c>
      <c r="B229" s="1" t="s">
        <v>634</v>
      </c>
      <c r="C229" s="1" t="s">
        <v>118</v>
      </c>
      <c r="D229" s="1" t="s">
        <v>13</v>
      </c>
      <c r="E229" s="1" t="s">
        <v>635</v>
      </c>
      <c r="F229" s="1" t="s">
        <v>16</v>
      </c>
    </row>
    <row r="230" customFormat="false" ht="15" hidden="false" customHeight="false" outlineLevel="0" collapsed="false">
      <c r="A230" s="1" t="s">
        <v>636</v>
      </c>
      <c r="B230" s="1" t="s">
        <v>637</v>
      </c>
      <c r="C230" s="1" t="s">
        <v>118</v>
      </c>
      <c r="D230" s="1" t="s">
        <v>13</v>
      </c>
      <c r="E230" s="1" t="s">
        <v>638</v>
      </c>
      <c r="F230" s="1" t="s">
        <v>16</v>
      </c>
    </row>
    <row r="231" customFormat="false" ht="15" hidden="false" customHeight="false" outlineLevel="0" collapsed="false">
      <c r="A231" s="1" t="s">
        <v>639</v>
      </c>
      <c r="B231" s="1" t="s">
        <v>640</v>
      </c>
      <c r="C231" s="1" t="s">
        <v>118</v>
      </c>
      <c r="D231" s="1" t="s">
        <v>13</v>
      </c>
      <c r="E231" s="1" t="s">
        <v>641</v>
      </c>
      <c r="F231" s="1" t="s">
        <v>16</v>
      </c>
    </row>
    <row r="232" customFormat="false" ht="15" hidden="false" customHeight="false" outlineLevel="0" collapsed="false">
      <c r="A232" s="1" t="s">
        <v>642</v>
      </c>
      <c r="B232" s="1" t="s">
        <v>643</v>
      </c>
      <c r="C232" s="1" t="s">
        <v>118</v>
      </c>
      <c r="D232" s="1" t="s">
        <v>13</v>
      </c>
      <c r="E232" s="1" t="s">
        <v>644</v>
      </c>
      <c r="F232" s="1" t="s">
        <v>16</v>
      </c>
    </row>
    <row r="233" customFormat="false" ht="15" hidden="false" customHeight="false" outlineLevel="0" collapsed="false">
      <c r="A233" s="1" t="s">
        <v>645</v>
      </c>
      <c r="B233" s="1" t="s">
        <v>646</v>
      </c>
      <c r="C233" s="1" t="s">
        <v>118</v>
      </c>
      <c r="D233" s="1" t="s">
        <v>13</v>
      </c>
      <c r="E233" s="1" t="s">
        <v>647</v>
      </c>
      <c r="F233" s="1" t="s">
        <v>16</v>
      </c>
    </row>
    <row r="234" customFormat="false" ht="15" hidden="false" customHeight="false" outlineLevel="0" collapsed="false">
      <c r="A234" s="1" t="s">
        <v>648</v>
      </c>
      <c r="B234" s="1" t="s">
        <v>649</v>
      </c>
      <c r="C234" s="1" t="s">
        <v>118</v>
      </c>
      <c r="D234" s="1" t="s">
        <v>13</v>
      </c>
      <c r="E234" s="1" t="s">
        <v>650</v>
      </c>
      <c r="F234" s="1" t="s">
        <v>16</v>
      </c>
    </row>
    <row r="235" customFormat="false" ht="15" hidden="false" customHeight="false" outlineLevel="0" collapsed="false">
      <c r="A235" s="1" t="s">
        <v>651</v>
      </c>
      <c r="B235" s="1" t="s">
        <v>652</v>
      </c>
      <c r="C235" s="1" t="s">
        <v>118</v>
      </c>
      <c r="D235" s="1" t="s">
        <v>13</v>
      </c>
      <c r="E235" s="1" t="s">
        <v>653</v>
      </c>
      <c r="F235" s="1" t="s">
        <v>16</v>
      </c>
    </row>
    <row r="236" customFormat="false" ht="15" hidden="false" customHeight="false" outlineLevel="0" collapsed="false">
      <c r="A236" s="1" t="s">
        <v>654</v>
      </c>
      <c r="B236" s="1" t="s">
        <v>655</v>
      </c>
      <c r="C236" s="1" t="s">
        <v>118</v>
      </c>
      <c r="D236" s="1" t="s">
        <v>13</v>
      </c>
      <c r="E236" s="1" t="s">
        <v>656</v>
      </c>
      <c r="F236" s="1" t="s">
        <v>16</v>
      </c>
    </row>
    <row r="237" customFormat="false" ht="15" hidden="false" customHeight="false" outlineLevel="0" collapsed="false">
      <c r="A237" s="1" t="s">
        <v>657</v>
      </c>
      <c r="B237" s="1" t="s">
        <v>658</v>
      </c>
      <c r="C237" s="1" t="s">
        <v>118</v>
      </c>
      <c r="D237" s="1" t="s">
        <v>13</v>
      </c>
      <c r="E237" s="1" t="s">
        <v>659</v>
      </c>
      <c r="F237" s="1" t="s">
        <v>16</v>
      </c>
    </row>
    <row r="238" customFormat="false" ht="15" hidden="false" customHeight="false" outlineLevel="0" collapsed="false">
      <c r="A238" s="1" t="s">
        <v>660</v>
      </c>
      <c r="B238" s="1" t="s">
        <v>661</v>
      </c>
      <c r="C238" s="1" t="s">
        <v>118</v>
      </c>
      <c r="D238" s="1" t="s">
        <v>13</v>
      </c>
      <c r="E238" s="1" t="s">
        <v>662</v>
      </c>
      <c r="F238" s="1" t="s">
        <v>16</v>
      </c>
    </row>
    <row r="239" customFormat="false" ht="15" hidden="false" customHeight="false" outlineLevel="0" collapsed="false">
      <c r="A239" s="1" t="s">
        <v>663</v>
      </c>
      <c r="B239" s="1" t="s">
        <v>664</v>
      </c>
      <c r="C239" s="1" t="s">
        <v>118</v>
      </c>
      <c r="D239" s="1" t="s">
        <v>13</v>
      </c>
      <c r="E239" s="1" t="s">
        <v>665</v>
      </c>
      <c r="F239" s="1" t="s">
        <v>16</v>
      </c>
    </row>
    <row r="240" customFormat="false" ht="15" hidden="false" customHeight="false" outlineLevel="0" collapsed="false">
      <c r="A240" s="1" t="s">
        <v>666</v>
      </c>
      <c r="B240" s="1" t="s">
        <v>667</v>
      </c>
      <c r="C240" s="1" t="s">
        <v>118</v>
      </c>
      <c r="D240" s="1" t="s">
        <v>13</v>
      </c>
      <c r="E240" s="1" t="s">
        <v>668</v>
      </c>
      <c r="F240" s="1" t="s">
        <v>16</v>
      </c>
    </row>
    <row r="241" customFormat="false" ht="15" hidden="false" customHeight="false" outlineLevel="0" collapsed="false">
      <c r="A241" s="1" t="s">
        <v>669</v>
      </c>
      <c r="B241" s="1" t="s">
        <v>670</v>
      </c>
      <c r="C241" s="1" t="s">
        <v>118</v>
      </c>
      <c r="D241" s="1" t="s">
        <v>13</v>
      </c>
      <c r="E241" s="1" t="s">
        <v>671</v>
      </c>
      <c r="F241" s="1" t="s">
        <v>16</v>
      </c>
    </row>
    <row r="242" customFormat="false" ht="15" hidden="false" customHeight="false" outlineLevel="0" collapsed="false">
      <c r="A242" s="1" t="s">
        <v>672</v>
      </c>
      <c r="B242" s="1" t="s">
        <v>673</v>
      </c>
      <c r="C242" s="1" t="s">
        <v>118</v>
      </c>
      <c r="D242" s="1" t="s">
        <v>13</v>
      </c>
      <c r="E242" s="1" t="s">
        <v>674</v>
      </c>
      <c r="F242" s="1" t="s">
        <v>16</v>
      </c>
    </row>
    <row r="243" customFormat="false" ht="15" hidden="false" customHeight="false" outlineLevel="0" collapsed="false">
      <c r="A243" s="1" t="s">
        <v>675</v>
      </c>
      <c r="B243" s="1" t="s">
        <v>676</v>
      </c>
      <c r="C243" s="1" t="s">
        <v>118</v>
      </c>
      <c r="D243" s="1" t="s">
        <v>13</v>
      </c>
      <c r="E243" s="1" t="s">
        <v>677</v>
      </c>
      <c r="F243" s="1" t="s">
        <v>16</v>
      </c>
    </row>
    <row r="244" customFormat="false" ht="15" hidden="false" customHeight="false" outlineLevel="0" collapsed="false">
      <c r="A244" s="1" t="s">
        <v>678</v>
      </c>
      <c r="B244" s="1" t="s">
        <v>679</v>
      </c>
      <c r="C244" s="1" t="s">
        <v>118</v>
      </c>
      <c r="D244" s="1" t="s">
        <v>13</v>
      </c>
      <c r="E244" s="1" t="s">
        <v>680</v>
      </c>
      <c r="F244" s="1" t="s">
        <v>16</v>
      </c>
    </row>
    <row r="245" customFormat="false" ht="15" hidden="false" customHeight="false" outlineLevel="0" collapsed="false">
      <c r="A245" s="1" t="s">
        <v>681</v>
      </c>
      <c r="B245" s="1" t="s">
        <v>682</v>
      </c>
      <c r="C245" s="1" t="s">
        <v>118</v>
      </c>
      <c r="D245" s="1" t="s">
        <v>13</v>
      </c>
      <c r="E245" s="1" t="s">
        <v>683</v>
      </c>
      <c r="F245" s="1" t="s">
        <v>16</v>
      </c>
    </row>
    <row r="246" customFormat="false" ht="15" hidden="false" customHeight="false" outlineLevel="0" collapsed="false">
      <c r="A246" s="1" t="s">
        <v>684</v>
      </c>
      <c r="B246" s="1" t="s">
        <v>685</v>
      </c>
      <c r="C246" s="1" t="s">
        <v>118</v>
      </c>
      <c r="D246" s="1" t="s">
        <v>13</v>
      </c>
      <c r="E246" s="1" t="s">
        <v>686</v>
      </c>
      <c r="F246" s="1" t="s">
        <v>16</v>
      </c>
    </row>
    <row r="247" customFormat="false" ht="15" hidden="false" customHeight="false" outlineLevel="0" collapsed="false">
      <c r="A247" s="1" t="s">
        <v>687</v>
      </c>
      <c r="B247" s="1" t="s">
        <v>688</v>
      </c>
      <c r="C247" s="1" t="s">
        <v>118</v>
      </c>
      <c r="D247" s="1" t="s">
        <v>10</v>
      </c>
      <c r="E247" s="1" t="s">
        <v>689</v>
      </c>
      <c r="F247" s="1" t="s">
        <v>63</v>
      </c>
    </row>
    <row r="249" customFormat="false" ht="15" hidden="false" customHeight="false" outlineLevel="0" collapsed="false">
      <c r="A249" s="2" t="s">
        <v>690</v>
      </c>
      <c r="B249" s="2"/>
      <c r="C249" s="2"/>
      <c r="D249" s="2"/>
      <c r="E249" s="2"/>
      <c r="F249" s="2"/>
      <c r="G249" s="2"/>
      <c r="H249" s="2"/>
      <c r="I249" s="2"/>
      <c r="J249" s="2"/>
      <c r="K249" s="2"/>
      <c r="L249" s="2"/>
      <c r="M249" s="2"/>
      <c r="N249" s="2"/>
      <c r="O249" s="2"/>
      <c r="P249" s="2"/>
    </row>
    <row r="250" customFormat="false" ht="15" hidden="false" customHeight="false" outlineLevel="0" collapsed="false">
      <c r="A250" s="1" t="s">
        <v>691</v>
      </c>
      <c r="B250" s="1" t="s">
        <v>692</v>
      </c>
      <c r="C250" s="1" t="s">
        <v>118</v>
      </c>
      <c r="D250" s="1" t="s">
        <v>13</v>
      </c>
      <c r="E250" s="1" t="s">
        <v>693</v>
      </c>
      <c r="F250" s="1" t="s">
        <v>16</v>
      </c>
    </row>
    <row r="251" customFormat="false" ht="15" hidden="false" customHeight="false" outlineLevel="0" collapsed="false">
      <c r="A251" s="1" t="s">
        <v>694</v>
      </c>
      <c r="B251" s="1" t="s">
        <v>695</v>
      </c>
      <c r="C251" s="1" t="s">
        <v>118</v>
      </c>
      <c r="D251" s="1" t="s">
        <v>13</v>
      </c>
      <c r="E251" s="1" t="s">
        <v>696</v>
      </c>
      <c r="F251" s="1" t="s">
        <v>16</v>
      </c>
    </row>
    <row r="252" customFormat="false" ht="13.8" hidden="false" customHeight="false" outlineLevel="0" collapsed="false">
      <c r="A252" s="1" t="s">
        <v>697</v>
      </c>
      <c r="B252" s="1" t="s">
        <v>698</v>
      </c>
      <c r="C252" s="1" t="s">
        <v>118</v>
      </c>
      <c r="D252" s="1" t="s">
        <v>13</v>
      </c>
      <c r="E252" s="1" t="s">
        <v>699</v>
      </c>
      <c r="F252" s="1" t="s">
        <v>16</v>
      </c>
    </row>
    <row r="253" customFormat="false" ht="15" hidden="false" customHeight="false" outlineLevel="0" collapsed="false">
      <c r="A253" s="1" t="s">
        <v>700</v>
      </c>
      <c r="B253" s="1" t="s">
        <v>701</v>
      </c>
      <c r="C253" s="1" t="s">
        <v>118</v>
      </c>
      <c r="D253" s="1" t="s">
        <v>13</v>
      </c>
      <c r="E253" s="1" t="s">
        <v>702</v>
      </c>
      <c r="F253" s="1" t="s">
        <v>16</v>
      </c>
    </row>
    <row r="254" customFormat="false" ht="15" hidden="false" customHeight="false" outlineLevel="0" collapsed="false">
      <c r="A254" s="1" t="s">
        <v>703</v>
      </c>
      <c r="B254" s="1" t="s">
        <v>658</v>
      </c>
      <c r="C254" s="1" t="s">
        <v>118</v>
      </c>
      <c r="D254" s="1" t="s">
        <v>13</v>
      </c>
      <c r="E254" s="1" t="s">
        <v>704</v>
      </c>
      <c r="F254" s="1" t="s">
        <v>16</v>
      </c>
    </row>
    <row r="255" customFormat="false" ht="15" hidden="false" customHeight="false" outlineLevel="0" collapsed="false">
      <c r="A255" s="1" t="s">
        <v>705</v>
      </c>
      <c r="B255" s="1" t="s">
        <v>661</v>
      </c>
      <c r="C255" s="1" t="s">
        <v>118</v>
      </c>
      <c r="D255" s="1" t="s">
        <v>13</v>
      </c>
      <c r="E255" s="1" t="s">
        <v>706</v>
      </c>
      <c r="F255" s="1" t="s">
        <v>16</v>
      </c>
    </row>
    <row r="256" customFormat="false" ht="15" hidden="false" customHeight="false" outlineLevel="0" collapsed="false">
      <c r="A256" s="1" t="s">
        <v>707</v>
      </c>
      <c r="B256" s="1" t="s">
        <v>664</v>
      </c>
      <c r="C256" s="1" t="s">
        <v>118</v>
      </c>
      <c r="D256" s="1" t="s">
        <v>13</v>
      </c>
      <c r="E256" s="1" t="s">
        <v>708</v>
      </c>
      <c r="F256" s="1" t="s">
        <v>16</v>
      </c>
    </row>
    <row r="257" customFormat="false" ht="15" hidden="false" customHeight="false" outlineLevel="0" collapsed="false">
      <c r="A257" s="1" t="s">
        <v>709</v>
      </c>
      <c r="B257" s="1" t="s">
        <v>667</v>
      </c>
      <c r="C257" s="1" t="s">
        <v>118</v>
      </c>
      <c r="D257" s="1" t="s">
        <v>13</v>
      </c>
      <c r="E257" s="1" t="s">
        <v>710</v>
      </c>
      <c r="F257" s="1" t="s">
        <v>16</v>
      </c>
    </row>
    <row r="258" customFormat="false" ht="15" hidden="false" customHeight="false" outlineLevel="0" collapsed="false">
      <c r="A258" s="1" t="s">
        <v>711</v>
      </c>
      <c r="B258" s="1" t="s">
        <v>670</v>
      </c>
      <c r="C258" s="1" t="s">
        <v>118</v>
      </c>
      <c r="D258" s="1" t="s">
        <v>13</v>
      </c>
      <c r="E258" s="1" t="s">
        <v>712</v>
      </c>
      <c r="F258" s="1" t="s">
        <v>16</v>
      </c>
    </row>
    <row r="259" customFormat="false" ht="15" hidden="false" customHeight="false" outlineLevel="0" collapsed="false">
      <c r="A259" s="1" t="s">
        <v>713</v>
      </c>
      <c r="B259" s="1" t="s">
        <v>673</v>
      </c>
      <c r="C259" s="1" t="s">
        <v>118</v>
      </c>
      <c r="D259" s="1" t="s">
        <v>13</v>
      </c>
      <c r="E259" s="1" t="s">
        <v>714</v>
      </c>
      <c r="F259" s="1" t="s">
        <v>16</v>
      </c>
    </row>
    <row r="260" customFormat="false" ht="15" hidden="false" customHeight="false" outlineLevel="0" collapsed="false">
      <c r="A260" s="1" t="s">
        <v>715</v>
      </c>
      <c r="B260" s="1" t="s">
        <v>676</v>
      </c>
      <c r="C260" s="1" t="s">
        <v>118</v>
      </c>
      <c r="D260" s="1" t="s">
        <v>13</v>
      </c>
      <c r="E260" s="1" t="s">
        <v>716</v>
      </c>
      <c r="F260" s="1" t="s">
        <v>16</v>
      </c>
    </row>
    <row r="261" customFormat="false" ht="15" hidden="false" customHeight="false" outlineLevel="0" collapsed="false">
      <c r="A261" s="1" t="s">
        <v>717</v>
      </c>
      <c r="B261" s="1" t="s">
        <v>679</v>
      </c>
      <c r="C261" s="1" t="s">
        <v>118</v>
      </c>
      <c r="D261" s="1" t="s">
        <v>13</v>
      </c>
      <c r="E261" s="1" t="s">
        <v>718</v>
      </c>
      <c r="F261" s="1" t="s">
        <v>16</v>
      </c>
    </row>
    <row r="262" customFormat="false" ht="15" hidden="false" customHeight="false" outlineLevel="0" collapsed="false">
      <c r="A262" s="1" t="s">
        <v>719</v>
      </c>
      <c r="B262" s="1" t="s">
        <v>682</v>
      </c>
      <c r="C262" s="1" t="s">
        <v>118</v>
      </c>
      <c r="D262" s="1" t="s">
        <v>13</v>
      </c>
      <c r="E262" s="1" t="s">
        <v>720</v>
      </c>
      <c r="F262" s="1" t="s">
        <v>16</v>
      </c>
    </row>
    <row r="263" customFormat="false" ht="15" hidden="false" customHeight="false" outlineLevel="0" collapsed="false">
      <c r="A263" s="1" t="s">
        <v>721</v>
      </c>
      <c r="B263" s="1" t="s">
        <v>685</v>
      </c>
      <c r="C263" s="1" t="s">
        <v>118</v>
      </c>
      <c r="D263" s="1" t="s">
        <v>13</v>
      </c>
      <c r="E263" s="1" t="s">
        <v>722</v>
      </c>
      <c r="F263" s="1" t="s">
        <v>16</v>
      </c>
    </row>
    <row r="264" customFormat="false" ht="15" hidden="false" customHeight="false" outlineLevel="0" collapsed="false">
      <c r="A264" s="1" t="s">
        <v>723</v>
      </c>
      <c r="B264" s="1" t="s">
        <v>724</v>
      </c>
      <c r="C264" s="1" t="s">
        <v>118</v>
      </c>
      <c r="D264" s="1" t="s">
        <v>13</v>
      </c>
      <c r="E264" s="1" t="s">
        <v>725</v>
      </c>
      <c r="F264" s="1" t="s">
        <v>16</v>
      </c>
    </row>
    <row r="265" customFormat="false" ht="15" hidden="false" customHeight="false" outlineLevel="0" collapsed="false">
      <c r="A265" s="1" t="s">
        <v>726</v>
      </c>
      <c r="B265" s="1" t="s">
        <v>727</v>
      </c>
      <c r="C265" s="1" t="s">
        <v>118</v>
      </c>
      <c r="D265" s="1" t="s">
        <v>13</v>
      </c>
      <c r="E265" s="1" t="s">
        <v>728</v>
      </c>
      <c r="F265" s="1" t="s">
        <v>16</v>
      </c>
    </row>
    <row r="266" customFormat="false" ht="15" hidden="false" customHeight="false" outlineLevel="0" collapsed="false">
      <c r="A266" s="1" t="s">
        <v>729</v>
      </c>
      <c r="B266" s="1" t="s">
        <v>730</v>
      </c>
      <c r="C266" s="1" t="s">
        <v>118</v>
      </c>
      <c r="D266" s="1" t="s">
        <v>13</v>
      </c>
      <c r="E266" s="1" t="s">
        <v>731</v>
      </c>
      <c r="F266" s="1" t="s">
        <v>16</v>
      </c>
    </row>
    <row r="267" customFormat="false" ht="15" hidden="false" customHeight="false" outlineLevel="0" collapsed="false">
      <c r="A267" s="1" t="s">
        <v>732</v>
      </c>
      <c r="B267" s="1" t="s">
        <v>733</v>
      </c>
      <c r="C267" s="1" t="s">
        <v>118</v>
      </c>
      <c r="D267" s="1" t="s">
        <v>13</v>
      </c>
      <c r="E267" s="1" t="s">
        <v>734</v>
      </c>
      <c r="F267" s="1" t="s">
        <v>16</v>
      </c>
    </row>
    <row r="268" customFormat="false" ht="15" hidden="false" customHeight="false" outlineLevel="0" collapsed="false">
      <c r="A268" s="1" t="s">
        <v>735</v>
      </c>
      <c r="B268" s="1" t="s">
        <v>736</v>
      </c>
      <c r="C268" s="1" t="s">
        <v>118</v>
      </c>
      <c r="D268" s="1" t="s">
        <v>13</v>
      </c>
      <c r="E268" s="1" t="s">
        <v>737</v>
      </c>
      <c r="F268" s="1" t="s">
        <v>16</v>
      </c>
    </row>
    <row r="269" customFormat="false" ht="15" hidden="false" customHeight="false" outlineLevel="0" collapsed="false">
      <c r="A269" s="1" t="s">
        <v>738</v>
      </c>
      <c r="B269" s="1" t="s">
        <v>739</v>
      </c>
      <c r="C269" s="1" t="s">
        <v>118</v>
      </c>
      <c r="D269" s="1" t="s">
        <v>13</v>
      </c>
      <c r="E269" s="1" t="s">
        <v>740</v>
      </c>
      <c r="F269" s="1" t="s">
        <v>16</v>
      </c>
    </row>
    <row r="270" customFormat="false" ht="15" hidden="false" customHeight="false" outlineLevel="0" collapsed="false">
      <c r="A270" s="1" t="s">
        <v>741</v>
      </c>
      <c r="B270" s="1" t="s">
        <v>742</v>
      </c>
      <c r="C270" s="1" t="s">
        <v>118</v>
      </c>
      <c r="D270" s="1" t="s">
        <v>13</v>
      </c>
      <c r="E270" s="1" t="s">
        <v>743</v>
      </c>
      <c r="F270" s="1" t="s">
        <v>16</v>
      </c>
    </row>
    <row r="271" customFormat="false" ht="15" hidden="false" customHeight="false" outlineLevel="0" collapsed="false">
      <c r="A271" s="1" t="s">
        <v>744</v>
      </c>
      <c r="B271" s="1" t="s">
        <v>745</v>
      </c>
      <c r="C271" s="1" t="s">
        <v>118</v>
      </c>
      <c r="D271" s="1" t="s">
        <v>13</v>
      </c>
      <c r="E271" s="1" t="s">
        <v>746</v>
      </c>
      <c r="F271" s="1" t="s">
        <v>16</v>
      </c>
    </row>
    <row r="272" customFormat="false" ht="15" hidden="false" customHeight="false" outlineLevel="0" collapsed="false">
      <c r="A272" s="1" t="s">
        <v>747</v>
      </c>
      <c r="B272" s="1" t="s">
        <v>748</v>
      </c>
      <c r="C272" s="1" t="s">
        <v>118</v>
      </c>
      <c r="D272" s="1" t="s">
        <v>13</v>
      </c>
      <c r="E272" s="1" t="s">
        <v>749</v>
      </c>
      <c r="F272" s="1" t="s">
        <v>16</v>
      </c>
    </row>
    <row r="273" customFormat="false" ht="15" hidden="false" customHeight="false" outlineLevel="0" collapsed="false">
      <c r="A273" s="1" t="s">
        <v>750</v>
      </c>
      <c r="B273" s="1" t="s">
        <v>751</v>
      </c>
      <c r="C273" s="1" t="s">
        <v>118</v>
      </c>
      <c r="D273" s="1" t="s">
        <v>13</v>
      </c>
      <c r="E273" s="1" t="s">
        <v>752</v>
      </c>
      <c r="F273" s="1" t="s">
        <v>16</v>
      </c>
    </row>
    <row r="274" customFormat="false" ht="15" hidden="false" customHeight="false" outlineLevel="0" collapsed="false">
      <c r="A274" s="1" t="s">
        <v>753</v>
      </c>
      <c r="B274" s="1" t="s">
        <v>754</v>
      </c>
      <c r="C274" s="1" t="s">
        <v>118</v>
      </c>
      <c r="D274" s="1" t="s">
        <v>13</v>
      </c>
      <c r="E274" s="1" t="s">
        <v>755</v>
      </c>
      <c r="F274" s="1" t="s">
        <v>16</v>
      </c>
    </row>
    <row r="275" customFormat="false" ht="15" hidden="false" customHeight="false" outlineLevel="0" collapsed="false">
      <c r="A275" s="1" t="s">
        <v>756</v>
      </c>
      <c r="B275" s="1" t="s">
        <v>757</v>
      </c>
      <c r="C275" s="1" t="s">
        <v>118</v>
      </c>
      <c r="D275" s="1" t="s">
        <v>13</v>
      </c>
      <c r="E275" s="1" t="s">
        <v>758</v>
      </c>
      <c r="F275" s="1" t="s">
        <v>16</v>
      </c>
    </row>
    <row r="276" customFormat="false" ht="15" hidden="false" customHeight="false" outlineLevel="0" collapsed="false">
      <c r="A276" s="1" t="s">
        <v>759</v>
      </c>
      <c r="B276" s="1" t="s">
        <v>760</v>
      </c>
      <c r="C276" s="1" t="s">
        <v>118</v>
      </c>
      <c r="D276" s="1" t="s">
        <v>13</v>
      </c>
      <c r="E276" s="1" t="s">
        <v>761</v>
      </c>
      <c r="F276" s="1" t="s">
        <v>16</v>
      </c>
    </row>
    <row r="277" customFormat="false" ht="15" hidden="false" customHeight="false" outlineLevel="0" collapsed="false">
      <c r="A277" s="1" t="s">
        <v>762</v>
      </c>
      <c r="B277" s="1" t="s">
        <v>763</v>
      </c>
      <c r="C277" s="1" t="s">
        <v>118</v>
      </c>
      <c r="D277" s="1" t="s">
        <v>13</v>
      </c>
      <c r="E277" s="1" t="s">
        <v>764</v>
      </c>
      <c r="F277" s="1" t="s">
        <v>16</v>
      </c>
    </row>
    <row r="278" customFormat="false" ht="15" hidden="false" customHeight="false" outlineLevel="0" collapsed="false">
      <c r="A278" s="1" t="s">
        <v>765</v>
      </c>
      <c r="B278" s="1" t="s">
        <v>766</v>
      </c>
      <c r="C278" s="1" t="s">
        <v>118</v>
      </c>
      <c r="D278" s="1" t="s">
        <v>13</v>
      </c>
      <c r="E278" s="1" t="s">
        <v>767</v>
      </c>
      <c r="F278" s="1" t="s">
        <v>16</v>
      </c>
    </row>
    <row r="279" customFormat="false" ht="15" hidden="false" customHeight="false" outlineLevel="0" collapsed="false">
      <c r="A279" s="1" t="s">
        <v>768</v>
      </c>
      <c r="B279" s="1" t="s">
        <v>769</v>
      </c>
      <c r="C279" s="1" t="s">
        <v>118</v>
      </c>
      <c r="D279" s="1" t="s">
        <v>13</v>
      </c>
      <c r="E279" s="1" t="s">
        <v>770</v>
      </c>
      <c r="F279" s="1" t="s">
        <v>16</v>
      </c>
    </row>
    <row r="280" customFormat="false" ht="15" hidden="false" customHeight="false" outlineLevel="0" collapsed="false">
      <c r="A280" s="1" t="s">
        <v>771</v>
      </c>
      <c r="B280" s="1" t="s">
        <v>772</v>
      </c>
      <c r="C280" s="1" t="s">
        <v>118</v>
      </c>
      <c r="D280" s="1" t="s">
        <v>13</v>
      </c>
      <c r="E280" s="1" t="s">
        <v>773</v>
      </c>
      <c r="F280" s="1" t="s">
        <v>16</v>
      </c>
    </row>
    <row r="281" customFormat="false" ht="15" hidden="false" customHeight="false" outlineLevel="0" collapsed="false">
      <c r="A281" s="1" t="s">
        <v>774</v>
      </c>
      <c r="B281" s="1" t="s">
        <v>775</v>
      </c>
      <c r="C281" s="1" t="s">
        <v>118</v>
      </c>
      <c r="D281" s="1" t="s">
        <v>13</v>
      </c>
      <c r="E281" s="1" t="s">
        <v>776</v>
      </c>
      <c r="F281" s="1" t="s">
        <v>16</v>
      </c>
    </row>
    <row r="282" customFormat="false" ht="15" hidden="false" customHeight="false" outlineLevel="0" collapsed="false">
      <c r="A282" s="1" t="s">
        <v>777</v>
      </c>
      <c r="B282" s="1" t="s">
        <v>778</v>
      </c>
      <c r="C282" s="1" t="s">
        <v>118</v>
      </c>
      <c r="D282" s="1" t="s">
        <v>13</v>
      </c>
      <c r="E282" s="1" t="s">
        <v>779</v>
      </c>
      <c r="F282" s="1" t="s">
        <v>16</v>
      </c>
    </row>
    <row r="283" customFormat="false" ht="15" hidden="false" customHeight="false" outlineLevel="0" collapsed="false">
      <c r="A283" s="1" t="s">
        <v>780</v>
      </c>
      <c r="B283" s="1" t="s">
        <v>781</v>
      </c>
      <c r="C283" s="1" t="s">
        <v>118</v>
      </c>
      <c r="D283" s="1" t="s">
        <v>13</v>
      </c>
      <c r="E283" s="1" t="s">
        <v>782</v>
      </c>
      <c r="F283" s="1" t="s">
        <v>16</v>
      </c>
    </row>
    <row r="284" customFormat="false" ht="15" hidden="false" customHeight="false" outlineLevel="0" collapsed="false">
      <c r="A284" s="1" t="s">
        <v>783</v>
      </c>
      <c r="B284" s="1" t="s">
        <v>784</v>
      </c>
      <c r="C284" s="1" t="s">
        <v>118</v>
      </c>
      <c r="D284" s="1" t="s">
        <v>13</v>
      </c>
      <c r="E284" s="1" t="s">
        <v>785</v>
      </c>
      <c r="F284" s="1" t="s">
        <v>16</v>
      </c>
    </row>
    <row r="285" customFormat="false" ht="15" hidden="false" customHeight="false" outlineLevel="0" collapsed="false">
      <c r="A285" s="1" t="s">
        <v>786</v>
      </c>
      <c r="B285" s="1" t="s">
        <v>787</v>
      </c>
      <c r="C285" s="1" t="s">
        <v>118</v>
      </c>
      <c r="D285" s="1" t="s">
        <v>13</v>
      </c>
      <c r="E285" s="1" t="s">
        <v>788</v>
      </c>
      <c r="F285" s="1" t="s">
        <v>16</v>
      </c>
    </row>
    <row r="286" customFormat="false" ht="15" hidden="false" customHeight="false" outlineLevel="0" collapsed="false">
      <c r="A286" s="1" t="s">
        <v>789</v>
      </c>
      <c r="B286" s="1" t="s">
        <v>790</v>
      </c>
      <c r="C286" s="1" t="s">
        <v>118</v>
      </c>
      <c r="D286" s="1" t="s">
        <v>13</v>
      </c>
      <c r="E286" s="1" t="s">
        <v>791</v>
      </c>
      <c r="F286" s="1" t="s">
        <v>16</v>
      </c>
    </row>
    <row r="287" customFormat="false" ht="15" hidden="false" customHeight="false" outlineLevel="0" collapsed="false">
      <c r="A287" s="1" t="s">
        <v>792</v>
      </c>
      <c r="B287" s="1" t="s">
        <v>793</v>
      </c>
      <c r="C287" s="1" t="s">
        <v>118</v>
      </c>
      <c r="D287" s="1" t="s">
        <v>13</v>
      </c>
      <c r="E287" s="1" t="s">
        <v>794</v>
      </c>
      <c r="F287" s="1" t="s">
        <v>16</v>
      </c>
    </row>
    <row r="288" customFormat="false" ht="15" hidden="false" customHeight="false" outlineLevel="0" collapsed="false">
      <c r="A288" s="1" t="s">
        <v>795</v>
      </c>
      <c r="B288" s="1" t="s">
        <v>796</v>
      </c>
      <c r="C288" s="1" t="s">
        <v>118</v>
      </c>
      <c r="D288" s="1" t="s">
        <v>13</v>
      </c>
      <c r="E288" s="1" t="s">
        <v>797</v>
      </c>
      <c r="F288" s="1" t="s">
        <v>16</v>
      </c>
    </row>
    <row r="289" customFormat="false" ht="15" hidden="false" customHeight="false" outlineLevel="0" collapsed="false">
      <c r="A289" s="1" t="s">
        <v>798</v>
      </c>
      <c r="B289" s="1" t="s">
        <v>799</v>
      </c>
      <c r="C289" s="1" t="s">
        <v>118</v>
      </c>
      <c r="D289" s="1" t="s">
        <v>13</v>
      </c>
      <c r="E289" s="1" t="s">
        <v>800</v>
      </c>
      <c r="F289" s="1" t="s">
        <v>16</v>
      </c>
    </row>
    <row r="290" customFormat="false" ht="15" hidden="false" customHeight="false" outlineLevel="0" collapsed="false">
      <c r="A290" s="1" t="s">
        <v>801</v>
      </c>
      <c r="B290" s="1" t="s">
        <v>802</v>
      </c>
      <c r="C290" s="1" t="s">
        <v>118</v>
      </c>
      <c r="D290" s="1" t="s">
        <v>13</v>
      </c>
      <c r="E290" s="1" t="s">
        <v>803</v>
      </c>
      <c r="F290" s="1" t="s">
        <v>16</v>
      </c>
    </row>
    <row r="291" customFormat="false" ht="15" hidden="false" customHeight="false" outlineLevel="0" collapsed="false">
      <c r="A291" s="1" t="s">
        <v>804</v>
      </c>
      <c r="B291" s="1" t="s">
        <v>805</v>
      </c>
      <c r="C291" s="1" t="s">
        <v>118</v>
      </c>
      <c r="D291" s="1" t="s">
        <v>13</v>
      </c>
      <c r="E291" s="1" t="s">
        <v>806</v>
      </c>
      <c r="F291" s="1" t="s">
        <v>16</v>
      </c>
    </row>
    <row r="292" customFormat="false" ht="15" hidden="false" customHeight="false" outlineLevel="0" collapsed="false">
      <c r="A292" s="1" t="s">
        <v>807</v>
      </c>
      <c r="B292" s="1" t="s">
        <v>808</v>
      </c>
      <c r="C292" s="1" t="s">
        <v>118</v>
      </c>
      <c r="D292" s="1" t="s">
        <v>13</v>
      </c>
      <c r="E292" s="1" t="s">
        <v>809</v>
      </c>
      <c r="F292" s="1" t="s">
        <v>16</v>
      </c>
    </row>
    <row r="293" customFormat="false" ht="15" hidden="false" customHeight="false" outlineLevel="0" collapsed="false">
      <c r="A293" s="1" t="s">
        <v>810</v>
      </c>
      <c r="B293" s="1" t="s">
        <v>811</v>
      </c>
      <c r="C293" s="1" t="s">
        <v>118</v>
      </c>
      <c r="D293" s="1" t="s">
        <v>13</v>
      </c>
      <c r="E293" s="1" t="s">
        <v>812</v>
      </c>
      <c r="F293" s="1" t="s">
        <v>16</v>
      </c>
    </row>
    <row r="294" customFormat="false" ht="15" hidden="false" customHeight="false" outlineLevel="0" collapsed="false">
      <c r="A294" s="1" t="s">
        <v>813</v>
      </c>
      <c r="B294" s="1" t="s">
        <v>814</v>
      </c>
      <c r="C294" s="1" t="s">
        <v>118</v>
      </c>
      <c r="D294" s="1" t="s">
        <v>13</v>
      </c>
      <c r="E294" s="1" t="s">
        <v>815</v>
      </c>
      <c r="F294" s="1" t="s">
        <v>16</v>
      </c>
    </row>
    <row r="295" customFormat="false" ht="15" hidden="false" customHeight="false" outlineLevel="0" collapsed="false">
      <c r="A295" s="1" t="s">
        <v>816</v>
      </c>
      <c r="B295" s="1" t="s">
        <v>817</v>
      </c>
      <c r="C295" s="1" t="s">
        <v>118</v>
      </c>
      <c r="D295" s="1" t="s">
        <v>13</v>
      </c>
      <c r="E295" s="1" t="s">
        <v>818</v>
      </c>
      <c r="F295" s="1" t="s">
        <v>16</v>
      </c>
    </row>
    <row r="296" customFormat="false" ht="15" hidden="false" customHeight="false" outlineLevel="0" collapsed="false">
      <c r="A296" s="1" t="s">
        <v>819</v>
      </c>
      <c r="B296" s="1" t="s">
        <v>820</v>
      </c>
      <c r="C296" s="1" t="s">
        <v>118</v>
      </c>
      <c r="D296" s="1" t="s">
        <v>13</v>
      </c>
      <c r="E296" s="1" t="s">
        <v>821</v>
      </c>
      <c r="F296" s="1" t="s">
        <v>16</v>
      </c>
    </row>
    <row r="297" customFormat="false" ht="15" hidden="false" customHeight="false" outlineLevel="0" collapsed="false">
      <c r="A297" s="1" t="s">
        <v>822</v>
      </c>
      <c r="B297" s="1" t="s">
        <v>823</v>
      </c>
      <c r="C297" s="1" t="s">
        <v>118</v>
      </c>
      <c r="D297" s="1" t="s">
        <v>13</v>
      </c>
      <c r="E297" s="1" t="s">
        <v>824</v>
      </c>
      <c r="F297" s="1" t="s">
        <v>16</v>
      </c>
    </row>
    <row r="298" s="2" customFormat="true" ht="15" hidden="false" customHeight="false" outlineLevel="0" collapsed="false">
      <c r="A298" s="1" t="s">
        <v>825</v>
      </c>
      <c r="B298" s="1" t="s">
        <v>826</v>
      </c>
      <c r="C298" s="1" t="s">
        <v>118</v>
      </c>
      <c r="D298" s="1" t="s">
        <v>13</v>
      </c>
      <c r="E298" s="1" t="s">
        <v>827</v>
      </c>
      <c r="F298" s="1" t="s">
        <v>16</v>
      </c>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ustomFormat="false" ht="15" hidden="false" customHeight="false" outlineLevel="0" collapsed="false">
      <c r="A299" s="1" t="s">
        <v>828</v>
      </c>
      <c r="B299" s="1" t="s">
        <v>829</v>
      </c>
      <c r="C299" s="1" t="s">
        <v>118</v>
      </c>
      <c r="D299" s="1" t="s">
        <v>13</v>
      </c>
      <c r="E299" s="1" t="s">
        <v>830</v>
      </c>
      <c r="F299" s="1" t="s">
        <v>16</v>
      </c>
    </row>
    <row r="300" customFormat="false" ht="15" hidden="false" customHeight="false" outlineLevel="0" collapsed="false">
      <c r="A300" s="1" t="s">
        <v>831</v>
      </c>
      <c r="B300" s="1" t="s">
        <v>832</v>
      </c>
      <c r="C300" s="1" t="s">
        <v>118</v>
      </c>
      <c r="D300" s="1" t="s">
        <v>13</v>
      </c>
      <c r="E300" s="1" t="s">
        <v>833</v>
      </c>
      <c r="F300" s="1" t="s">
        <v>16</v>
      </c>
    </row>
    <row r="301" customFormat="false" ht="15" hidden="false" customHeight="false" outlineLevel="0" collapsed="false">
      <c r="A301" s="1" t="s">
        <v>834</v>
      </c>
      <c r="B301" s="1" t="s">
        <v>835</v>
      </c>
      <c r="C301" s="1" t="s">
        <v>118</v>
      </c>
      <c r="D301" s="1" t="s">
        <v>13</v>
      </c>
      <c r="E301" s="1" t="s">
        <v>836</v>
      </c>
      <c r="F301" s="1" t="s">
        <v>16</v>
      </c>
    </row>
    <row r="302" customFormat="false" ht="15" hidden="false" customHeight="false" outlineLevel="0" collapsed="false">
      <c r="A302" s="1" t="s">
        <v>837</v>
      </c>
      <c r="B302" s="1" t="s">
        <v>838</v>
      </c>
      <c r="C302" s="1" t="s">
        <v>118</v>
      </c>
      <c r="D302" s="1" t="s">
        <v>13</v>
      </c>
      <c r="E302" s="1" t="s">
        <v>839</v>
      </c>
      <c r="F302" s="1" t="s">
        <v>16</v>
      </c>
    </row>
    <row r="303" customFormat="false" ht="15" hidden="false" customHeight="false" outlineLevel="0" collapsed="false">
      <c r="A303" s="1" t="s">
        <v>840</v>
      </c>
      <c r="B303" s="1" t="s">
        <v>841</v>
      </c>
      <c r="C303" s="1" t="s">
        <v>118</v>
      </c>
      <c r="D303" s="1" t="s">
        <v>13</v>
      </c>
      <c r="E303" s="1" t="s">
        <v>842</v>
      </c>
      <c r="F303" s="1" t="s">
        <v>16</v>
      </c>
    </row>
    <row r="304" customFormat="false" ht="15" hidden="false" customHeight="false" outlineLevel="0" collapsed="false">
      <c r="A304" s="1" t="s">
        <v>843</v>
      </c>
      <c r="B304" s="1" t="s">
        <v>844</v>
      </c>
      <c r="C304" s="1" t="s">
        <v>118</v>
      </c>
      <c r="D304" s="1" t="s">
        <v>10</v>
      </c>
      <c r="E304" s="1" t="s">
        <v>845</v>
      </c>
      <c r="F304" s="1" t="s">
        <v>63</v>
      </c>
    </row>
    <row r="305" customFormat="false" ht="15" hidden="false" customHeight="false" outlineLevel="0" collapsed="false">
      <c r="A305" s="1" t="s">
        <v>846</v>
      </c>
      <c r="B305" s="1" t="s">
        <v>847</v>
      </c>
      <c r="C305" s="1" t="s">
        <v>118</v>
      </c>
      <c r="D305" s="1" t="s">
        <v>13</v>
      </c>
      <c r="E305" s="1" t="s">
        <v>848</v>
      </c>
      <c r="F305" s="1" t="s">
        <v>16</v>
      </c>
    </row>
    <row r="306" customFormat="false" ht="15" hidden="false" customHeight="false" outlineLevel="0" collapsed="false">
      <c r="A306" s="1" t="s">
        <v>849</v>
      </c>
      <c r="B306" s="1" t="s">
        <v>850</v>
      </c>
      <c r="C306" s="1" t="s">
        <v>118</v>
      </c>
      <c r="D306" s="1" t="s">
        <v>13</v>
      </c>
      <c r="E306" s="1" t="s">
        <v>851</v>
      </c>
      <c r="F306" s="1" t="s">
        <v>16</v>
      </c>
    </row>
    <row r="308" s="2" customFormat="true" ht="15" hidden="false" customHeight="false" outlineLevel="0" collapsed="false">
      <c r="A308" s="2" t="s">
        <v>852</v>
      </c>
    </row>
    <row r="309" customFormat="false" ht="15" hidden="false" customHeight="false" outlineLevel="0" collapsed="false">
      <c r="A309" s="1" t="s">
        <v>853</v>
      </c>
      <c r="B309" s="1" t="s">
        <v>854</v>
      </c>
      <c r="C309" s="1" t="s">
        <v>118</v>
      </c>
      <c r="D309" s="1" t="s">
        <v>13</v>
      </c>
      <c r="E309" s="1" t="s">
        <v>855</v>
      </c>
      <c r="F309" s="1" t="s">
        <v>16</v>
      </c>
    </row>
    <row r="310" customFormat="false" ht="15" hidden="false" customHeight="false" outlineLevel="0" collapsed="false">
      <c r="A310" s="1" t="s">
        <v>856</v>
      </c>
      <c r="B310" s="1" t="s">
        <v>857</v>
      </c>
      <c r="C310" s="1" t="s">
        <v>118</v>
      </c>
      <c r="D310" s="1" t="s">
        <v>13</v>
      </c>
      <c r="E310" s="1" t="s">
        <v>858</v>
      </c>
      <c r="F310" s="1" t="s">
        <v>16</v>
      </c>
    </row>
    <row r="311" customFormat="false" ht="15" hidden="false" customHeight="false" outlineLevel="0" collapsed="false">
      <c r="A311" s="1" t="s">
        <v>859</v>
      </c>
      <c r="B311" s="1" t="s">
        <v>860</v>
      </c>
      <c r="C311" s="1" t="s">
        <v>118</v>
      </c>
      <c r="D311" s="1" t="s">
        <v>13</v>
      </c>
      <c r="E311" s="1" t="s">
        <v>861</v>
      </c>
      <c r="F311" s="1" t="s">
        <v>16</v>
      </c>
    </row>
    <row r="312" customFormat="false" ht="15" hidden="false" customHeight="false" outlineLevel="0" collapsed="false">
      <c r="A312" s="1" t="s">
        <v>862</v>
      </c>
      <c r="B312" s="1" t="s">
        <v>863</v>
      </c>
      <c r="C312" s="1" t="s">
        <v>118</v>
      </c>
      <c r="D312" s="1" t="s">
        <v>13</v>
      </c>
      <c r="E312" s="1" t="s">
        <v>864</v>
      </c>
      <c r="F312" s="1" t="s">
        <v>16</v>
      </c>
    </row>
    <row r="313" customFormat="false" ht="15" hidden="false" customHeight="false" outlineLevel="0" collapsed="false">
      <c r="A313" s="1" t="s">
        <v>865</v>
      </c>
      <c r="B313" s="1" t="s">
        <v>866</v>
      </c>
      <c r="C313" s="1" t="s">
        <v>118</v>
      </c>
      <c r="D313" s="1" t="s">
        <v>13</v>
      </c>
      <c r="E313" s="1" t="s">
        <v>867</v>
      </c>
      <c r="F313" s="1" t="s">
        <v>16</v>
      </c>
    </row>
    <row r="314" customFormat="false" ht="15" hidden="false" customHeight="false" outlineLevel="0" collapsed="false">
      <c r="A314" s="1" t="s">
        <v>868</v>
      </c>
      <c r="B314" s="1" t="s">
        <v>869</v>
      </c>
      <c r="C314" s="1" t="s">
        <v>118</v>
      </c>
      <c r="D314" s="1" t="s">
        <v>13</v>
      </c>
      <c r="E314" s="1" t="s">
        <v>870</v>
      </c>
      <c r="F314" s="1" t="s">
        <v>16</v>
      </c>
    </row>
    <row r="315" customFormat="false" ht="15" hidden="false" customHeight="false" outlineLevel="0" collapsed="false">
      <c r="A315" s="1" t="s">
        <v>871</v>
      </c>
      <c r="B315" s="1" t="s">
        <v>872</v>
      </c>
      <c r="C315" s="1" t="s">
        <v>118</v>
      </c>
      <c r="D315" s="1" t="s">
        <v>13</v>
      </c>
      <c r="E315" s="1" t="s">
        <v>873</v>
      </c>
      <c r="F315" s="1" t="s">
        <v>16</v>
      </c>
    </row>
    <row r="316" customFormat="false" ht="15" hidden="false" customHeight="false" outlineLevel="0" collapsed="false">
      <c r="A316" s="1" t="s">
        <v>874</v>
      </c>
      <c r="B316" s="1" t="s">
        <v>875</v>
      </c>
      <c r="C316" s="1" t="s">
        <v>118</v>
      </c>
      <c r="D316" s="1" t="s">
        <v>13</v>
      </c>
      <c r="E316" s="1" t="s">
        <v>876</v>
      </c>
      <c r="F316" s="1" t="s">
        <v>16</v>
      </c>
    </row>
    <row r="317" customFormat="false" ht="15" hidden="false" customHeight="false" outlineLevel="0" collapsed="false">
      <c r="A317" s="1" t="s">
        <v>877</v>
      </c>
      <c r="B317" s="1" t="s">
        <v>878</v>
      </c>
      <c r="C317" s="1" t="s">
        <v>118</v>
      </c>
      <c r="D317" s="1" t="s">
        <v>13</v>
      </c>
      <c r="E317" s="1" t="s">
        <v>879</v>
      </c>
      <c r="F317" s="1" t="s">
        <v>16</v>
      </c>
    </row>
    <row r="318" customFormat="false" ht="15" hidden="false" customHeight="false" outlineLevel="0" collapsed="false">
      <c r="A318" s="1" t="s">
        <v>880</v>
      </c>
      <c r="B318" s="1" t="s">
        <v>881</v>
      </c>
      <c r="C318" s="1" t="s">
        <v>118</v>
      </c>
      <c r="D318" s="1" t="s">
        <v>13</v>
      </c>
      <c r="E318" s="1" t="s">
        <v>882</v>
      </c>
      <c r="F318" s="1" t="s">
        <v>16</v>
      </c>
    </row>
    <row r="319" customFormat="false" ht="15" hidden="false" customHeight="false" outlineLevel="0" collapsed="false">
      <c r="A319" s="1" t="s">
        <v>883</v>
      </c>
      <c r="B319" s="1" t="s">
        <v>884</v>
      </c>
      <c r="C319" s="1" t="s">
        <v>118</v>
      </c>
      <c r="D319" s="1" t="s">
        <v>13</v>
      </c>
      <c r="E319" s="1" t="s">
        <v>885</v>
      </c>
      <c r="F319" s="1" t="s">
        <v>16</v>
      </c>
    </row>
    <row r="320" customFormat="false" ht="15" hidden="false" customHeight="false" outlineLevel="0" collapsed="false">
      <c r="A320" s="1" t="s">
        <v>886</v>
      </c>
      <c r="B320" s="1" t="s">
        <v>887</v>
      </c>
      <c r="C320" s="1" t="s">
        <v>118</v>
      </c>
      <c r="D320" s="1" t="s">
        <v>13</v>
      </c>
      <c r="E320" s="1" t="s">
        <v>888</v>
      </c>
      <c r="F320" s="1" t="s">
        <v>16</v>
      </c>
    </row>
    <row r="321" customFormat="false" ht="15" hidden="false" customHeight="false" outlineLevel="0" collapsed="false">
      <c r="A321" s="1" t="s">
        <v>889</v>
      </c>
      <c r="B321" s="1" t="s">
        <v>890</v>
      </c>
      <c r="C321" s="1" t="s">
        <v>118</v>
      </c>
      <c r="D321" s="1" t="s">
        <v>13</v>
      </c>
      <c r="E321" s="1" t="s">
        <v>891</v>
      </c>
      <c r="F321" s="1" t="s">
        <v>16</v>
      </c>
    </row>
    <row r="322" customFormat="false" ht="15" hidden="false" customHeight="false" outlineLevel="0" collapsed="false">
      <c r="A322" s="1" t="s">
        <v>892</v>
      </c>
      <c r="B322" s="1" t="s">
        <v>893</v>
      </c>
      <c r="C322" s="1" t="s">
        <v>118</v>
      </c>
      <c r="D322" s="1" t="s">
        <v>13</v>
      </c>
      <c r="E322" s="1" t="s">
        <v>894</v>
      </c>
      <c r="F322" s="1" t="s">
        <v>16</v>
      </c>
    </row>
    <row r="323" customFormat="false" ht="15" hidden="false" customHeight="false" outlineLevel="0" collapsed="false">
      <c r="A323" s="1" t="s">
        <v>895</v>
      </c>
      <c r="B323" s="1" t="s">
        <v>896</v>
      </c>
      <c r="C323" s="1" t="s">
        <v>118</v>
      </c>
      <c r="D323" s="1" t="s">
        <v>13</v>
      </c>
      <c r="E323" s="1" t="s">
        <v>897</v>
      </c>
      <c r="F323" s="1" t="s">
        <v>16</v>
      </c>
    </row>
    <row r="325" s="2" customFormat="true" ht="15" hidden="false" customHeight="false" outlineLevel="0" collapsed="false">
      <c r="A325" s="2" t="s">
        <v>898</v>
      </c>
    </row>
    <row r="326" customFormat="false" ht="15" hidden="false" customHeight="false" outlineLevel="0" collapsed="false">
      <c r="A326" s="1" t="s">
        <v>899</v>
      </c>
      <c r="B326" s="1" t="s">
        <v>900</v>
      </c>
      <c r="C326" s="1" t="s">
        <v>99</v>
      </c>
      <c r="D326" s="1" t="s">
        <v>13</v>
      </c>
      <c r="E326" s="1" t="s">
        <v>901</v>
      </c>
      <c r="F326" s="1" t="s">
        <v>16</v>
      </c>
    </row>
    <row r="327" customFormat="false" ht="15" hidden="false" customHeight="false" outlineLevel="0" collapsed="false">
      <c r="A327" s="1" t="s">
        <v>902</v>
      </c>
      <c r="B327" s="1" t="s">
        <v>903</v>
      </c>
      <c r="C327" s="1" t="s">
        <v>99</v>
      </c>
      <c r="D327" s="1" t="s">
        <v>13</v>
      </c>
      <c r="E327" s="1" t="s">
        <v>904</v>
      </c>
      <c r="F327" s="1" t="s">
        <v>16</v>
      </c>
    </row>
    <row r="328" customFormat="false" ht="15" hidden="false" customHeight="false" outlineLevel="0" collapsed="false">
      <c r="A328" s="1" t="s">
        <v>905</v>
      </c>
      <c r="B328" s="1" t="s">
        <v>906</v>
      </c>
      <c r="C328" s="1" t="s">
        <v>99</v>
      </c>
      <c r="D328" s="1" t="s">
        <v>13</v>
      </c>
      <c r="E328" s="1" t="s">
        <v>907</v>
      </c>
      <c r="F328" s="1" t="s">
        <v>16</v>
      </c>
    </row>
    <row r="329" customFormat="false" ht="15" hidden="false" customHeight="false" outlineLevel="0" collapsed="false">
      <c r="A329" s="1" t="s">
        <v>908</v>
      </c>
      <c r="B329" s="1" t="s">
        <v>909</v>
      </c>
      <c r="C329" s="1" t="s">
        <v>99</v>
      </c>
      <c r="D329" s="1" t="s">
        <v>13</v>
      </c>
      <c r="E329" s="1" t="s">
        <v>910</v>
      </c>
      <c r="F329" s="1" t="s">
        <v>16</v>
      </c>
    </row>
    <row r="330" customFormat="false" ht="15" hidden="false" customHeight="false" outlineLevel="0" collapsed="false">
      <c r="A330" s="1" t="s">
        <v>911</v>
      </c>
      <c r="B330" s="1" t="s">
        <v>912</v>
      </c>
      <c r="C330" s="1" t="s">
        <v>99</v>
      </c>
      <c r="D330" s="1" t="s">
        <v>13</v>
      </c>
      <c r="E330" s="1" t="s">
        <v>913</v>
      </c>
      <c r="F330" s="1" t="s">
        <v>16</v>
      </c>
    </row>
    <row r="332" customFormat="false" ht="15" hidden="false" customHeight="false" outlineLevel="0" collapsed="false">
      <c r="A332" s="1" t="s">
        <v>914</v>
      </c>
      <c r="B332" s="1" t="s">
        <v>915</v>
      </c>
      <c r="C332" s="1" t="s">
        <v>99</v>
      </c>
      <c r="D332" s="1" t="s">
        <v>13</v>
      </c>
      <c r="E332" s="1" t="s">
        <v>916</v>
      </c>
      <c r="F332" s="1" t="s">
        <v>16</v>
      </c>
    </row>
    <row r="333" customFormat="false" ht="15" hidden="false" customHeight="false" outlineLevel="0" collapsed="false">
      <c r="A333" s="1" t="s">
        <v>917</v>
      </c>
      <c r="B333" s="1" t="s">
        <v>918</v>
      </c>
      <c r="C333" s="1" t="s">
        <v>99</v>
      </c>
      <c r="D333" s="1" t="s">
        <v>13</v>
      </c>
      <c r="E333" s="1" t="s">
        <v>919</v>
      </c>
      <c r="F333" s="1" t="s">
        <v>16</v>
      </c>
    </row>
    <row r="334" customFormat="false" ht="15" hidden="false" customHeight="false" outlineLevel="0" collapsed="false">
      <c r="A334" s="1" t="s">
        <v>920</v>
      </c>
      <c r="B334" s="1" t="s">
        <v>921</v>
      </c>
      <c r="C334" s="1" t="s">
        <v>99</v>
      </c>
      <c r="D334" s="1" t="s">
        <v>13</v>
      </c>
      <c r="E334" s="1" t="s">
        <v>922</v>
      </c>
      <c r="F334" s="1" t="s">
        <v>16</v>
      </c>
    </row>
    <row r="335" customFormat="false" ht="15" hidden="false" customHeight="false" outlineLevel="0" collapsed="false">
      <c r="A335" s="1" t="s">
        <v>923</v>
      </c>
      <c r="B335" s="1" t="s">
        <v>924</v>
      </c>
      <c r="C335" s="1" t="s">
        <v>99</v>
      </c>
      <c r="D335" s="1" t="s">
        <v>13</v>
      </c>
      <c r="E335" s="1" t="s">
        <v>925</v>
      </c>
      <c r="F335" s="1" t="s">
        <v>16</v>
      </c>
    </row>
    <row r="337" customFormat="false" ht="15" hidden="false" customHeight="false" outlineLevel="0" collapsed="false">
      <c r="A337" s="1" t="s">
        <v>926</v>
      </c>
      <c r="B337" s="1" t="s">
        <v>927</v>
      </c>
      <c r="C337" s="1" t="s">
        <v>99</v>
      </c>
      <c r="D337" s="1" t="s">
        <v>13</v>
      </c>
      <c r="E337" s="1" t="s">
        <v>928</v>
      </c>
      <c r="F337" s="1" t="s">
        <v>16</v>
      </c>
    </row>
    <row r="338" customFormat="false" ht="15" hidden="false" customHeight="false" outlineLevel="0" collapsed="false">
      <c r="A338" s="1" t="s">
        <v>929</v>
      </c>
      <c r="B338" s="1" t="s">
        <v>930</v>
      </c>
      <c r="C338" s="1" t="s">
        <v>99</v>
      </c>
      <c r="D338" s="1" t="s">
        <v>13</v>
      </c>
      <c r="E338" s="1" t="s">
        <v>931</v>
      </c>
      <c r="F338" s="1" t="s">
        <v>16</v>
      </c>
    </row>
    <row r="339" customFormat="false" ht="15" hidden="false" customHeight="false" outlineLevel="0" collapsed="false">
      <c r="A339" s="1" t="s">
        <v>932</v>
      </c>
      <c r="B339" s="1" t="s">
        <v>933</v>
      </c>
      <c r="C339" s="1" t="s">
        <v>99</v>
      </c>
      <c r="D339" s="1" t="s">
        <v>13</v>
      </c>
      <c r="E339" s="1" t="s">
        <v>934</v>
      </c>
      <c r="F339" s="1" t="s">
        <v>16</v>
      </c>
    </row>
    <row r="340" customFormat="false" ht="15" hidden="false" customHeight="false" outlineLevel="0" collapsed="false">
      <c r="A340" s="1" t="s">
        <v>935</v>
      </c>
      <c r="B340" s="1" t="s">
        <v>936</v>
      </c>
      <c r="C340" s="1" t="s">
        <v>99</v>
      </c>
      <c r="D340" s="1" t="s">
        <v>13</v>
      </c>
      <c r="E340" s="1" t="s">
        <v>937</v>
      </c>
      <c r="F340" s="1" t="s">
        <v>16</v>
      </c>
    </row>
    <row r="342" s="2" customFormat="true" ht="15" hidden="false" customHeight="false" outlineLevel="0" collapsed="false">
      <c r="A342" s="2" t="s">
        <v>938</v>
      </c>
    </row>
    <row r="343" customFormat="false" ht="15" hidden="false" customHeight="false" outlineLevel="0" collapsed="false">
      <c r="A343" s="1" t="s">
        <v>939</v>
      </c>
      <c r="B343" s="1" t="s">
        <v>940</v>
      </c>
      <c r="C343" s="1" t="s">
        <v>99</v>
      </c>
      <c r="D343" s="1" t="s">
        <v>13</v>
      </c>
      <c r="E343" s="1" t="s">
        <v>941</v>
      </c>
      <c r="F343" s="1" t="s">
        <v>16</v>
      </c>
    </row>
    <row r="344" customFormat="false" ht="15" hidden="false" customHeight="false" outlineLevel="0" collapsed="false">
      <c r="A344" s="1" t="s">
        <v>942</v>
      </c>
      <c r="B344" s="1" t="s">
        <v>943</v>
      </c>
      <c r="C344" s="1" t="s">
        <v>99</v>
      </c>
      <c r="D344" s="1" t="s">
        <v>13</v>
      </c>
      <c r="E344" s="1" t="s">
        <v>944</v>
      </c>
      <c r="F344" s="1" t="s">
        <v>16</v>
      </c>
    </row>
    <row r="345" customFormat="false" ht="15" hidden="false" customHeight="false" outlineLevel="0" collapsed="false">
      <c r="A345" s="1" t="s">
        <v>945</v>
      </c>
      <c r="B345" s="1" t="s">
        <v>946</v>
      </c>
      <c r="C345" s="1" t="s">
        <v>99</v>
      </c>
      <c r="D345" s="1" t="s">
        <v>13</v>
      </c>
      <c r="E345" s="1" t="s">
        <v>947</v>
      </c>
      <c r="F345" s="1" t="s">
        <v>16</v>
      </c>
    </row>
    <row r="346" customFormat="false" ht="15" hidden="false" customHeight="false" outlineLevel="0" collapsed="false">
      <c r="A346" s="1" t="s">
        <v>948</v>
      </c>
      <c r="B346" s="1" t="s">
        <v>949</v>
      </c>
      <c r="C346" s="1" t="s">
        <v>99</v>
      </c>
      <c r="D346" s="1" t="s">
        <v>13</v>
      </c>
      <c r="E346" s="1" t="s">
        <v>950</v>
      </c>
      <c r="F346" s="1" t="s">
        <v>16</v>
      </c>
    </row>
    <row r="347" customFormat="false" ht="15" hidden="false" customHeight="false" outlineLevel="0" collapsed="false">
      <c r="A347" s="1" t="s">
        <v>951</v>
      </c>
      <c r="B347" s="1" t="s">
        <v>952</v>
      </c>
      <c r="C347" s="1" t="s">
        <v>99</v>
      </c>
      <c r="D347" s="1" t="s">
        <v>13</v>
      </c>
      <c r="E347" s="1" t="s">
        <v>953</v>
      </c>
      <c r="F347" s="1" t="s">
        <v>16</v>
      </c>
    </row>
    <row r="349" customFormat="false" ht="15" hidden="false" customHeight="false" outlineLevel="0" collapsed="false">
      <c r="A349" s="1" t="s">
        <v>954</v>
      </c>
      <c r="B349" s="1" t="s">
        <v>955</v>
      </c>
      <c r="C349" s="1" t="s">
        <v>99</v>
      </c>
      <c r="D349" s="1" t="s">
        <v>13</v>
      </c>
      <c r="E349" s="1" t="s">
        <v>956</v>
      </c>
      <c r="F349" s="1" t="s">
        <v>16</v>
      </c>
    </row>
    <row r="350" customFormat="false" ht="15" hidden="false" customHeight="false" outlineLevel="0" collapsed="false">
      <c r="A350" s="1" t="s">
        <v>957</v>
      </c>
      <c r="B350" s="1" t="s">
        <v>958</v>
      </c>
      <c r="C350" s="1" t="s">
        <v>99</v>
      </c>
      <c r="D350" s="1" t="s">
        <v>13</v>
      </c>
      <c r="E350" s="1" t="s">
        <v>959</v>
      </c>
      <c r="F350" s="1" t="s">
        <v>16</v>
      </c>
    </row>
    <row r="351" customFormat="false" ht="15" hidden="false" customHeight="false" outlineLevel="0" collapsed="false">
      <c r="A351" s="1" t="s">
        <v>960</v>
      </c>
      <c r="B351" s="1" t="s">
        <v>961</v>
      </c>
      <c r="C351" s="1" t="s">
        <v>99</v>
      </c>
      <c r="D351" s="1" t="s">
        <v>13</v>
      </c>
      <c r="E351" s="1" t="s">
        <v>962</v>
      </c>
      <c r="F351" s="1" t="s">
        <v>16</v>
      </c>
    </row>
    <row r="352" customFormat="false" ht="15" hidden="false" customHeight="false" outlineLevel="0" collapsed="false">
      <c r="A352" s="1" t="s">
        <v>963</v>
      </c>
      <c r="B352" s="1" t="s">
        <v>964</v>
      </c>
      <c r="C352" s="1" t="s">
        <v>99</v>
      </c>
      <c r="D352" s="1" t="s">
        <v>13</v>
      </c>
      <c r="E352" s="1" t="s">
        <v>965</v>
      </c>
      <c r="F352" s="1" t="s">
        <v>16</v>
      </c>
    </row>
    <row r="354" customFormat="false" ht="15" hidden="false" customHeight="false" outlineLevel="0" collapsed="false">
      <c r="A354" s="1" t="s">
        <v>966</v>
      </c>
      <c r="B354" s="1" t="s">
        <v>967</v>
      </c>
      <c r="C354" s="1" t="s">
        <v>99</v>
      </c>
      <c r="D354" s="1" t="s">
        <v>13</v>
      </c>
      <c r="E354" s="1" t="s">
        <v>968</v>
      </c>
      <c r="F354" s="1" t="s">
        <v>16</v>
      </c>
    </row>
    <row r="355" customFormat="false" ht="15" hidden="false" customHeight="false" outlineLevel="0" collapsed="false">
      <c r="A355" s="1" t="s">
        <v>969</v>
      </c>
      <c r="B355" s="1" t="s">
        <v>970</v>
      </c>
      <c r="C355" s="1" t="s">
        <v>99</v>
      </c>
      <c r="D355" s="1" t="s">
        <v>13</v>
      </c>
      <c r="E355" s="1" t="s">
        <v>971</v>
      </c>
      <c r="F355" s="1" t="s">
        <v>16</v>
      </c>
    </row>
    <row r="356" customFormat="false" ht="15" hidden="false" customHeight="false" outlineLevel="0" collapsed="false">
      <c r="A356" s="1" t="s">
        <v>972</v>
      </c>
      <c r="B356" s="1" t="s">
        <v>973</v>
      </c>
      <c r="C356" s="1" t="s">
        <v>99</v>
      </c>
      <c r="D356" s="1" t="s">
        <v>13</v>
      </c>
      <c r="E356" s="1" t="s">
        <v>974</v>
      </c>
      <c r="F356" s="1" t="s">
        <v>16</v>
      </c>
    </row>
    <row r="357" customFormat="false" ht="15" hidden="false" customHeight="false" outlineLevel="0" collapsed="false">
      <c r="A357" s="1" t="s">
        <v>975</v>
      </c>
      <c r="B357" s="1" t="s">
        <v>976</v>
      </c>
      <c r="C357" s="1" t="s">
        <v>99</v>
      </c>
      <c r="D357" s="1" t="s">
        <v>13</v>
      </c>
      <c r="E357" s="1" t="s">
        <v>977</v>
      </c>
      <c r="F357" s="1" t="s">
        <v>16</v>
      </c>
    </row>
    <row r="359" s="2" customFormat="true" ht="15" hidden="false" customHeight="false" outlineLevel="0" collapsed="false">
      <c r="A359" s="2" t="s">
        <v>978</v>
      </c>
    </row>
    <row r="360" customFormat="false" ht="15" hidden="false" customHeight="false" outlineLevel="0" collapsed="false">
      <c r="A360" s="1" t="s">
        <v>979</v>
      </c>
      <c r="B360" s="1" t="s">
        <v>980</v>
      </c>
      <c r="C360" s="1" t="s">
        <v>99</v>
      </c>
      <c r="D360" s="1" t="s">
        <v>13</v>
      </c>
      <c r="E360" s="1" t="s">
        <v>981</v>
      </c>
      <c r="F360" s="1" t="s">
        <v>16</v>
      </c>
    </row>
    <row r="361" customFormat="false" ht="15" hidden="false" customHeight="false" outlineLevel="0" collapsed="false">
      <c r="A361" s="1" t="s">
        <v>982</v>
      </c>
      <c r="B361" s="1" t="s">
        <v>983</v>
      </c>
      <c r="C361" s="1" t="s">
        <v>99</v>
      </c>
      <c r="D361" s="1" t="s">
        <v>13</v>
      </c>
      <c r="E361" s="1" t="s">
        <v>984</v>
      </c>
      <c r="F361" s="1" t="s">
        <v>16</v>
      </c>
    </row>
    <row r="362" customFormat="false" ht="15" hidden="false" customHeight="false" outlineLevel="0" collapsed="false">
      <c r="A362" s="1" t="s">
        <v>985</v>
      </c>
      <c r="B362" s="1" t="s">
        <v>986</v>
      </c>
      <c r="C362" s="1" t="s">
        <v>99</v>
      </c>
      <c r="D362" s="1" t="s">
        <v>13</v>
      </c>
      <c r="E362" s="1" t="s">
        <v>987</v>
      </c>
      <c r="F362" s="1" t="s">
        <v>16</v>
      </c>
    </row>
    <row r="363" customFormat="false" ht="15" hidden="false" customHeight="false" outlineLevel="0" collapsed="false">
      <c r="A363" s="1" t="s">
        <v>988</v>
      </c>
      <c r="B363" s="1" t="s">
        <v>989</v>
      </c>
      <c r="C363" s="1" t="s">
        <v>99</v>
      </c>
      <c r="D363" s="1" t="s">
        <v>13</v>
      </c>
      <c r="E363" s="1" t="s">
        <v>990</v>
      </c>
      <c r="F363" s="1" t="s">
        <v>16</v>
      </c>
    </row>
    <row r="364" customFormat="false" ht="15" hidden="false" customHeight="false" outlineLevel="0" collapsed="false">
      <c r="A364" s="1" t="s">
        <v>991</v>
      </c>
      <c r="B364" s="1" t="s">
        <v>992</v>
      </c>
      <c r="C364" s="1" t="s">
        <v>99</v>
      </c>
      <c r="D364" s="1" t="s">
        <v>13</v>
      </c>
      <c r="E364" s="1" t="s">
        <v>993</v>
      </c>
      <c r="F364" s="1" t="s">
        <v>16</v>
      </c>
    </row>
    <row r="366" customFormat="false" ht="15" hidden="false" customHeight="false" outlineLevel="0" collapsed="false">
      <c r="A366" s="1" t="s">
        <v>994</v>
      </c>
      <c r="B366" s="1" t="s">
        <v>995</v>
      </c>
      <c r="C366" s="1" t="s">
        <v>99</v>
      </c>
      <c r="D366" s="1" t="s">
        <v>13</v>
      </c>
      <c r="E366" s="1" t="s">
        <v>996</v>
      </c>
      <c r="F366" s="1" t="s">
        <v>16</v>
      </c>
    </row>
    <row r="367" customFormat="false" ht="15" hidden="false" customHeight="false" outlineLevel="0" collapsed="false">
      <c r="A367" s="1" t="s">
        <v>997</v>
      </c>
      <c r="B367" s="1" t="s">
        <v>998</v>
      </c>
      <c r="C367" s="1" t="s">
        <v>99</v>
      </c>
      <c r="D367" s="1" t="s">
        <v>13</v>
      </c>
      <c r="E367" s="1" t="s">
        <v>999</v>
      </c>
      <c r="F367" s="1" t="s">
        <v>16</v>
      </c>
    </row>
    <row r="368" customFormat="false" ht="15" hidden="false" customHeight="false" outlineLevel="0" collapsed="false">
      <c r="A368" s="1" t="s">
        <v>1000</v>
      </c>
      <c r="B368" s="1" t="s">
        <v>1001</v>
      </c>
      <c r="C368" s="1" t="s">
        <v>99</v>
      </c>
      <c r="D368" s="1" t="s">
        <v>13</v>
      </c>
      <c r="E368" s="1" t="s">
        <v>1002</v>
      </c>
      <c r="F368" s="1" t="s">
        <v>16</v>
      </c>
    </row>
    <row r="369" customFormat="false" ht="15" hidden="false" customHeight="false" outlineLevel="0" collapsed="false">
      <c r="A369" s="1" t="s">
        <v>1003</v>
      </c>
      <c r="B369" s="1" t="s">
        <v>1004</v>
      </c>
      <c r="C369" s="1" t="s">
        <v>99</v>
      </c>
      <c r="D369" s="1" t="s">
        <v>13</v>
      </c>
      <c r="E369" s="1" t="s">
        <v>1005</v>
      </c>
      <c r="F369" s="1" t="s">
        <v>16</v>
      </c>
    </row>
    <row r="371" customFormat="false" ht="15" hidden="false" customHeight="false" outlineLevel="0" collapsed="false">
      <c r="A371" s="1" t="s">
        <v>1006</v>
      </c>
      <c r="B371" s="1" t="s">
        <v>1007</v>
      </c>
      <c r="C371" s="1" t="s">
        <v>99</v>
      </c>
      <c r="D371" s="1" t="s">
        <v>13</v>
      </c>
      <c r="E371" s="1" t="s">
        <v>1008</v>
      </c>
      <c r="F371" s="1" t="s">
        <v>16</v>
      </c>
    </row>
    <row r="372" customFormat="false" ht="15" hidden="false" customHeight="false" outlineLevel="0" collapsed="false">
      <c r="A372" s="1" t="s">
        <v>1009</v>
      </c>
      <c r="B372" s="1" t="s">
        <v>1010</v>
      </c>
      <c r="C372" s="1" t="s">
        <v>99</v>
      </c>
      <c r="D372" s="1" t="s">
        <v>13</v>
      </c>
      <c r="E372" s="1" t="s">
        <v>1011</v>
      </c>
      <c r="F372" s="1" t="s">
        <v>16</v>
      </c>
    </row>
    <row r="373" customFormat="false" ht="15" hidden="false" customHeight="false" outlineLevel="0" collapsed="false">
      <c r="A373" s="1" t="s">
        <v>1012</v>
      </c>
      <c r="B373" s="1" t="s">
        <v>1013</v>
      </c>
      <c r="C373" s="1" t="s">
        <v>99</v>
      </c>
      <c r="D373" s="1" t="s">
        <v>13</v>
      </c>
      <c r="E373" s="1" t="s">
        <v>1014</v>
      </c>
      <c r="F373" s="1" t="s">
        <v>16</v>
      </c>
    </row>
    <row r="374" customFormat="false" ht="15" hidden="false" customHeight="false" outlineLevel="0" collapsed="false">
      <c r="A374" s="1" t="s">
        <v>1015</v>
      </c>
      <c r="B374" s="1" t="s">
        <v>1016</v>
      </c>
      <c r="C374" s="1" t="s">
        <v>99</v>
      </c>
      <c r="D374" s="1" t="s">
        <v>13</v>
      </c>
      <c r="E374" s="1" t="s">
        <v>1017</v>
      </c>
      <c r="F374" s="1" t="s">
        <v>16</v>
      </c>
    </row>
    <row r="376" s="2" customFormat="true" ht="15" hidden="false" customHeight="false" outlineLevel="0" collapsed="false">
      <c r="A376" s="2" t="s">
        <v>1018</v>
      </c>
    </row>
    <row r="377" customFormat="false" ht="15" hidden="false" customHeight="false" outlineLevel="0" collapsed="false">
      <c r="A377" s="1" t="s">
        <v>1019</v>
      </c>
      <c r="B377" s="1" t="s">
        <v>1020</v>
      </c>
      <c r="C377" s="1" t="s">
        <v>99</v>
      </c>
      <c r="D377" s="1" t="s">
        <v>13</v>
      </c>
      <c r="E377" s="1" t="s">
        <v>1021</v>
      </c>
      <c r="F377" s="1" t="s">
        <v>16</v>
      </c>
    </row>
    <row r="378" customFormat="false" ht="15" hidden="false" customHeight="false" outlineLevel="0" collapsed="false">
      <c r="A378" s="1" t="s">
        <v>1022</v>
      </c>
      <c r="B378" s="1" t="s">
        <v>1023</v>
      </c>
      <c r="C378" s="1" t="s">
        <v>99</v>
      </c>
      <c r="D378" s="1" t="s">
        <v>13</v>
      </c>
      <c r="E378" s="1" t="s">
        <v>1024</v>
      </c>
      <c r="F378" s="1" t="s">
        <v>16</v>
      </c>
    </row>
    <row r="379" customFormat="false" ht="15" hidden="false" customHeight="false" outlineLevel="0" collapsed="false">
      <c r="A379" s="1" t="s">
        <v>1025</v>
      </c>
      <c r="B379" s="1" t="s">
        <v>1026</v>
      </c>
      <c r="C379" s="1" t="s">
        <v>99</v>
      </c>
      <c r="D379" s="1" t="s">
        <v>13</v>
      </c>
      <c r="E379" s="1" t="s">
        <v>1027</v>
      </c>
      <c r="F379" s="1" t="s">
        <v>16</v>
      </c>
    </row>
    <row r="380" customFormat="false" ht="15" hidden="false" customHeight="false" outlineLevel="0" collapsed="false">
      <c r="A380" s="1" t="s">
        <v>1028</v>
      </c>
      <c r="B380" s="1" t="s">
        <v>1029</v>
      </c>
      <c r="C380" s="1" t="s">
        <v>99</v>
      </c>
      <c r="D380" s="1" t="s">
        <v>13</v>
      </c>
      <c r="E380" s="1" t="s">
        <v>1030</v>
      </c>
      <c r="F380" s="1" t="s">
        <v>16</v>
      </c>
    </row>
    <row r="381" customFormat="false" ht="15" hidden="false" customHeight="false" outlineLevel="0" collapsed="false">
      <c r="A381" s="1" t="s">
        <v>1031</v>
      </c>
      <c r="B381" s="1" t="s">
        <v>1032</v>
      </c>
      <c r="C381" s="1" t="s">
        <v>99</v>
      </c>
      <c r="D381" s="1" t="s">
        <v>13</v>
      </c>
      <c r="E381" s="1" t="s">
        <v>1033</v>
      </c>
      <c r="F381" s="1" t="s">
        <v>16</v>
      </c>
    </row>
    <row r="383" customFormat="false" ht="15" hidden="false" customHeight="false" outlineLevel="0" collapsed="false">
      <c r="A383" s="1" t="s">
        <v>1034</v>
      </c>
      <c r="B383" s="1" t="s">
        <v>1035</v>
      </c>
      <c r="C383" s="1" t="s">
        <v>99</v>
      </c>
      <c r="D383" s="1" t="s">
        <v>13</v>
      </c>
      <c r="E383" s="1" t="s">
        <v>1036</v>
      </c>
      <c r="F383" s="1" t="s">
        <v>16</v>
      </c>
    </row>
    <row r="384" customFormat="false" ht="15" hidden="false" customHeight="false" outlineLevel="0" collapsed="false">
      <c r="A384" s="1" t="s">
        <v>1037</v>
      </c>
      <c r="B384" s="1" t="s">
        <v>1038</v>
      </c>
      <c r="C384" s="1" t="s">
        <v>99</v>
      </c>
      <c r="D384" s="1" t="s">
        <v>13</v>
      </c>
      <c r="E384" s="1" t="s">
        <v>1039</v>
      </c>
      <c r="F384" s="1" t="s">
        <v>16</v>
      </c>
    </row>
    <row r="385" customFormat="false" ht="15" hidden="false" customHeight="false" outlineLevel="0" collapsed="false">
      <c r="A385" s="1" t="s">
        <v>1040</v>
      </c>
      <c r="B385" s="1" t="s">
        <v>1041</v>
      </c>
      <c r="C385" s="1" t="s">
        <v>99</v>
      </c>
      <c r="D385" s="1" t="s">
        <v>13</v>
      </c>
      <c r="E385" s="1" t="s">
        <v>1042</v>
      </c>
      <c r="F385" s="1" t="s">
        <v>16</v>
      </c>
    </row>
    <row r="386" customFormat="false" ht="15" hidden="false" customHeight="false" outlineLevel="0" collapsed="false">
      <c r="A386" s="1" t="s">
        <v>1043</v>
      </c>
      <c r="B386" s="1" t="s">
        <v>1044</v>
      </c>
      <c r="C386" s="1" t="s">
        <v>99</v>
      </c>
      <c r="D386" s="1" t="s">
        <v>13</v>
      </c>
      <c r="E386" s="1" t="s">
        <v>1045</v>
      </c>
      <c r="F386" s="1" t="s">
        <v>16</v>
      </c>
    </row>
    <row r="388" customFormat="false" ht="15" hidden="false" customHeight="false" outlineLevel="0" collapsed="false">
      <c r="A388" s="1" t="s">
        <v>1046</v>
      </c>
      <c r="B388" s="1" t="s">
        <v>1047</v>
      </c>
      <c r="C388" s="1" t="s">
        <v>99</v>
      </c>
      <c r="D388" s="1" t="s">
        <v>13</v>
      </c>
      <c r="E388" s="1" t="s">
        <v>1048</v>
      </c>
      <c r="F388" s="1" t="s">
        <v>16</v>
      </c>
    </row>
    <row r="389" customFormat="false" ht="15" hidden="false" customHeight="false" outlineLevel="0" collapsed="false">
      <c r="A389" s="1" t="s">
        <v>1049</v>
      </c>
      <c r="B389" s="1" t="s">
        <v>1050</v>
      </c>
      <c r="C389" s="1" t="s">
        <v>99</v>
      </c>
      <c r="D389" s="1" t="s">
        <v>13</v>
      </c>
      <c r="E389" s="1" t="s">
        <v>1051</v>
      </c>
      <c r="F389" s="1" t="s">
        <v>16</v>
      </c>
    </row>
    <row r="390" customFormat="false" ht="15" hidden="false" customHeight="false" outlineLevel="0" collapsed="false">
      <c r="A390" s="1" t="s">
        <v>1052</v>
      </c>
      <c r="B390" s="1" t="s">
        <v>1053</v>
      </c>
      <c r="C390" s="1" t="s">
        <v>99</v>
      </c>
      <c r="D390" s="1" t="s">
        <v>13</v>
      </c>
      <c r="E390" s="1" t="s">
        <v>1054</v>
      </c>
      <c r="F390" s="1" t="s">
        <v>16</v>
      </c>
    </row>
    <row r="391" customFormat="false" ht="15" hidden="false" customHeight="false" outlineLevel="0" collapsed="false">
      <c r="A391" s="1" t="s">
        <v>1055</v>
      </c>
      <c r="B391" s="1" t="s">
        <v>1056</v>
      </c>
      <c r="C391" s="1" t="s">
        <v>99</v>
      </c>
      <c r="D391" s="1" t="s">
        <v>13</v>
      </c>
      <c r="E391" s="1" t="s">
        <v>1057</v>
      </c>
      <c r="F391" s="1" t="s">
        <v>16</v>
      </c>
    </row>
    <row r="393" s="2" customFormat="true" ht="15" hidden="false" customHeight="false" outlineLevel="0" collapsed="false">
      <c r="A393" s="2" t="s">
        <v>1058</v>
      </c>
    </row>
    <row r="394" customFormat="false" ht="15" hidden="false" customHeight="false" outlineLevel="0" collapsed="false">
      <c r="A394" s="1" t="s">
        <v>1059</v>
      </c>
      <c r="B394" s="1" t="s">
        <v>1060</v>
      </c>
      <c r="C394" s="1" t="s">
        <v>99</v>
      </c>
      <c r="D394" s="1" t="s">
        <v>13</v>
      </c>
      <c r="E394" s="1" t="s">
        <v>1061</v>
      </c>
      <c r="F394" s="1" t="s">
        <v>16</v>
      </c>
    </row>
    <row r="395" customFormat="false" ht="15" hidden="false" customHeight="false" outlineLevel="0" collapsed="false">
      <c r="A395" s="1" t="s">
        <v>1062</v>
      </c>
      <c r="B395" s="1" t="s">
        <v>1063</v>
      </c>
      <c r="C395" s="1" t="s">
        <v>99</v>
      </c>
      <c r="D395" s="1" t="s">
        <v>13</v>
      </c>
      <c r="E395" s="1" t="s">
        <v>1064</v>
      </c>
      <c r="F395" s="1" t="s">
        <v>16</v>
      </c>
    </row>
    <row r="396" customFormat="false" ht="15" hidden="false" customHeight="false" outlineLevel="0" collapsed="false">
      <c r="A396" s="1" t="s">
        <v>1065</v>
      </c>
      <c r="B396" s="1" t="s">
        <v>1066</v>
      </c>
      <c r="C396" s="1" t="s">
        <v>99</v>
      </c>
      <c r="D396" s="1" t="s">
        <v>13</v>
      </c>
      <c r="E396" s="1" t="s">
        <v>1067</v>
      </c>
      <c r="F396" s="1" t="s">
        <v>16</v>
      </c>
    </row>
    <row r="397" customFormat="false" ht="15" hidden="false" customHeight="false" outlineLevel="0" collapsed="false">
      <c r="A397" s="1" t="s">
        <v>1068</v>
      </c>
      <c r="B397" s="1" t="s">
        <v>1069</v>
      </c>
      <c r="C397" s="1" t="s">
        <v>99</v>
      </c>
      <c r="D397" s="1" t="s">
        <v>13</v>
      </c>
      <c r="E397" s="1" t="s">
        <v>1070</v>
      </c>
      <c r="F397" s="1" t="s">
        <v>16</v>
      </c>
    </row>
    <row r="398" customFormat="false" ht="15" hidden="false" customHeight="false" outlineLevel="0" collapsed="false">
      <c r="A398" s="1" t="s">
        <v>1071</v>
      </c>
      <c r="B398" s="1" t="s">
        <v>1072</v>
      </c>
      <c r="C398" s="1" t="s">
        <v>99</v>
      </c>
      <c r="D398" s="1" t="s">
        <v>13</v>
      </c>
      <c r="E398" s="1" t="s">
        <v>1073</v>
      </c>
      <c r="F398" s="1" t="s">
        <v>16</v>
      </c>
    </row>
    <row r="400" customFormat="false" ht="15" hidden="false" customHeight="false" outlineLevel="0" collapsed="false">
      <c r="A400" s="1" t="s">
        <v>1074</v>
      </c>
      <c r="B400" s="1" t="s">
        <v>1075</v>
      </c>
      <c r="C400" s="1" t="s">
        <v>99</v>
      </c>
      <c r="D400" s="1" t="s">
        <v>13</v>
      </c>
      <c r="E400" s="1" t="s">
        <v>1076</v>
      </c>
      <c r="F400" s="1" t="s">
        <v>16</v>
      </c>
    </row>
    <row r="401" customFormat="false" ht="15" hidden="false" customHeight="false" outlineLevel="0" collapsed="false">
      <c r="A401" s="1" t="s">
        <v>1077</v>
      </c>
      <c r="B401" s="1" t="s">
        <v>1078</v>
      </c>
      <c r="C401" s="1" t="s">
        <v>99</v>
      </c>
      <c r="D401" s="1" t="s">
        <v>13</v>
      </c>
      <c r="E401" s="1" t="s">
        <v>1079</v>
      </c>
      <c r="F401" s="1" t="s">
        <v>16</v>
      </c>
    </row>
    <row r="402" customFormat="false" ht="15" hidden="false" customHeight="false" outlineLevel="0" collapsed="false">
      <c r="A402" s="1" t="s">
        <v>1080</v>
      </c>
      <c r="B402" s="1" t="s">
        <v>1081</v>
      </c>
      <c r="C402" s="1" t="s">
        <v>99</v>
      </c>
      <c r="D402" s="1" t="s">
        <v>13</v>
      </c>
      <c r="E402" s="1" t="s">
        <v>1082</v>
      </c>
      <c r="F402" s="1" t="s">
        <v>16</v>
      </c>
    </row>
    <row r="403" customFormat="false" ht="15" hidden="false" customHeight="false" outlineLevel="0" collapsed="false">
      <c r="A403" s="1" t="s">
        <v>1083</v>
      </c>
      <c r="B403" s="1" t="s">
        <v>1084</v>
      </c>
      <c r="C403" s="1" t="s">
        <v>99</v>
      </c>
      <c r="D403" s="1" t="s">
        <v>13</v>
      </c>
      <c r="E403" s="1" t="s">
        <v>1085</v>
      </c>
      <c r="F403" s="1" t="s">
        <v>16</v>
      </c>
    </row>
    <row r="405" customFormat="false" ht="15" hidden="false" customHeight="false" outlineLevel="0" collapsed="false">
      <c r="A405" s="1" t="s">
        <v>1086</v>
      </c>
      <c r="B405" s="1" t="s">
        <v>1087</v>
      </c>
      <c r="C405" s="1" t="s">
        <v>99</v>
      </c>
      <c r="D405" s="1" t="s">
        <v>13</v>
      </c>
      <c r="E405" s="1" t="s">
        <v>1088</v>
      </c>
      <c r="F405" s="1" t="s">
        <v>16</v>
      </c>
    </row>
    <row r="406" customFormat="false" ht="15" hidden="false" customHeight="false" outlineLevel="0" collapsed="false">
      <c r="A406" s="1" t="s">
        <v>1089</v>
      </c>
      <c r="B406" s="1" t="s">
        <v>1090</v>
      </c>
      <c r="C406" s="1" t="s">
        <v>99</v>
      </c>
      <c r="D406" s="1" t="s">
        <v>13</v>
      </c>
      <c r="E406" s="1" t="s">
        <v>1091</v>
      </c>
      <c r="F406" s="1" t="s">
        <v>16</v>
      </c>
    </row>
    <row r="407" customFormat="false" ht="15" hidden="false" customHeight="false" outlineLevel="0" collapsed="false">
      <c r="A407" s="1" t="s">
        <v>1092</v>
      </c>
      <c r="B407" s="1" t="s">
        <v>1093</v>
      </c>
      <c r="C407" s="1" t="s">
        <v>99</v>
      </c>
      <c r="D407" s="1" t="s">
        <v>13</v>
      </c>
      <c r="E407" s="1" t="s">
        <v>1094</v>
      </c>
      <c r="F407" s="1" t="s">
        <v>16</v>
      </c>
    </row>
    <row r="408" customFormat="false" ht="15" hidden="false" customHeight="false" outlineLevel="0" collapsed="false">
      <c r="A408" s="1" t="s">
        <v>1095</v>
      </c>
      <c r="B408" s="1" t="s">
        <v>1096</v>
      </c>
      <c r="C408" s="1" t="s">
        <v>99</v>
      </c>
      <c r="D408" s="1" t="s">
        <v>13</v>
      </c>
      <c r="E408" s="1" t="s">
        <v>1097</v>
      </c>
      <c r="F408" s="1" t="s">
        <v>16</v>
      </c>
    </row>
    <row r="410" customFormat="false" ht="15" hidden="false" customHeight="false" outlineLevel="0" collapsed="false">
      <c r="A410" s="1" t="s">
        <v>1098</v>
      </c>
      <c r="B410" s="1" t="s">
        <v>1099</v>
      </c>
      <c r="C410" s="1" t="s">
        <v>99</v>
      </c>
      <c r="D410" s="1" t="s">
        <v>275</v>
      </c>
      <c r="E410" s="1" t="s">
        <v>1100</v>
      </c>
      <c r="F410" s="1" t="s">
        <v>1100</v>
      </c>
    </row>
    <row r="411" customFormat="false" ht="15" hidden="false" customHeight="false" outlineLevel="0" collapsed="false">
      <c r="A411" s="1" t="s">
        <v>1101</v>
      </c>
      <c r="B411" s="1" t="s">
        <v>1102</v>
      </c>
      <c r="C411" s="1" t="s">
        <v>99</v>
      </c>
      <c r="D411" s="1" t="s">
        <v>275</v>
      </c>
      <c r="E411" s="1" t="s">
        <v>1103</v>
      </c>
      <c r="F411" s="1" t="s">
        <v>1103</v>
      </c>
    </row>
    <row r="412" customFormat="false" ht="15" hidden="false" customHeight="false" outlineLevel="0" collapsed="false">
      <c r="A412" s="1" t="s">
        <v>1104</v>
      </c>
      <c r="B412" s="1" t="s">
        <v>1105</v>
      </c>
      <c r="C412" s="1" t="s">
        <v>99</v>
      </c>
      <c r="D412" s="1" t="s">
        <v>275</v>
      </c>
      <c r="E412" s="1" t="s">
        <v>1106</v>
      </c>
      <c r="F412" s="1" t="s">
        <v>1106</v>
      </c>
    </row>
    <row r="414" s="2" customFormat="true" ht="15" hidden="false" customHeight="false" outlineLevel="0" collapsed="false">
      <c r="A414" s="2" t="s">
        <v>1107</v>
      </c>
    </row>
    <row r="415" customFormat="false" ht="15" hidden="false" customHeight="false" outlineLevel="0" collapsed="false">
      <c r="A415" s="1" t="s">
        <v>1108</v>
      </c>
      <c r="B415" s="1" t="s">
        <v>1109</v>
      </c>
      <c r="C415" s="1" t="s">
        <v>99</v>
      </c>
      <c r="D415" s="1" t="s">
        <v>13</v>
      </c>
      <c r="E415" s="1" t="s">
        <v>1110</v>
      </c>
      <c r="F415" s="1" t="s">
        <v>16</v>
      </c>
    </row>
    <row r="416" customFormat="false" ht="15" hidden="false" customHeight="false" outlineLevel="0" collapsed="false">
      <c r="A416" s="1" t="s">
        <v>1111</v>
      </c>
      <c r="B416" s="1" t="s">
        <v>1112</v>
      </c>
      <c r="C416" s="1" t="s">
        <v>99</v>
      </c>
      <c r="D416" s="1" t="s">
        <v>13</v>
      </c>
      <c r="E416" s="1" t="s">
        <v>1113</v>
      </c>
      <c r="F416" s="1" t="s">
        <v>16</v>
      </c>
    </row>
    <row r="417" customFormat="false" ht="15" hidden="false" customHeight="false" outlineLevel="0" collapsed="false">
      <c r="A417" s="1" t="s">
        <v>1114</v>
      </c>
      <c r="B417" s="1" t="s">
        <v>1115</v>
      </c>
      <c r="C417" s="1" t="s">
        <v>99</v>
      </c>
      <c r="D417" s="1" t="s">
        <v>13</v>
      </c>
      <c r="E417" s="1" t="s">
        <v>1116</v>
      </c>
      <c r="F417" s="1" t="s">
        <v>16</v>
      </c>
    </row>
    <row r="418" customFormat="false" ht="15" hidden="false" customHeight="false" outlineLevel="0" collapsed="false">
      <c r="A418" s="1" t="s">
        <v>1117</v>
      </c>
      <c r="B418" s="1" t="s">
        <v>1118</v>
      </c>
      <c r="C418" s="1" t="s">
        <v>99</v>
      </c>
      <c r="D418" s="1" t="s">
        <v>13</v>
      </c>
      <c r="E418" s="1" t="s">
        <v>1119</v>
      </c>
      <c r="F418" s="1" t="s">
        <v>16</v>
      </c>
    </row>
    <row r="419" customFormat="false" ht="15" hidden="false" customHeight="false" outlineLevel="0" collapsed="false">
      <c r="A419" s="1" t="s">
        <v>1120</v>
      </c>
      <c r="B419" s="1" t="s">
        <v>1121</v>
      </c>
      <c r="C419" s="1" t="s">
        <v>99</v>
      </c>
      <c r="D419" s="1" t="s">
        <v>13</v>
      </c>
      <c r="E419" s="1" t="s">
        <v>1122</v>
      </c>
      <c r="F419" s="1" t="s">
        <v>16</v>
      </c>
    </row>
    <row r="421" customFormat="false" ht="15" hidden="false" customHeight="false" outlineLevel="0" collapsed="false">
      <c r="A421" s="1" t="s">
        <v>1123</v>
      </c>
      <c r="B421" s="1" t="s">
        <v>1124</v>
      </c>
      <c r="C421" s="1" t="s">
        <v>99</v>
      </c>
      <c r="D421" s="1" t="s">
        <v>13</v>
      </c>
      <c r="E421" s="1" t="s">
        <v>1125</v>
      </c>
      <c r="F421" s="1" t="s">
        <v>16</v>
      </c>
    </row>
    <row r="422" customFormat="false" ht="15" hidden="false" customHeight="false" outlineLevel="0" collapsed="false">
      <c r="A422" s="1" t="s">
        <v>1126</v>
      </c>
      <c r="B422" s="1" t="s">
        <v>1127</v>
      </c>
      <c r="C422" s="1" t="s">
        <v>99</v>
      </c>
      <c r="D422" s="1" t="s">
        <v>13</v>
      </c>
      <c r="E422" s="1" t="s">
        <v>1128</v>
      </c>
      <c r="F422" s="1" t="s">
        <v>16</v>
      </c>
    </row>
    <row r="423" customFormat="false" ht="15" hidden="false" customHeight="false" outlineLevel="0" collapsed="false">
      <c r="A423" s="1" t="s">
        <v>1129</v>
      </c>
      <c r="B423" s="1" t="s">
        <v>1130</v>
      </c>
      <c r="C423" s="1" t="s">
        <v>99</v>
      </c>
      <c r="D423" s="1" t="s">
        <v>13</v>
      </c>
      <c r="E423" s="1" t="s">
        <v>1131</v>
      </c>
      <c r="F423" s="1" t="s">
        <v>16</v>
      </c>
    </row>
    <row r="424" customFormat="false" ht="15" hidden="false" customHeight="false" outlineLevel="0" collapsed="false">
      <c r="A424" s="1" t="s">
        <v>1132</v>
      </c>
      <c r="B424" s="1" t="s">
        <v>1133</v>
      </c>
      <c r="C424" s="1" t="s">
        <v>99</v>
      </c>
      <c r="D424" s="1" t="s">
        <v>13</v>
      </c>
      <c r="E424" s="1" t="s">
        <v>1134</v>
      </c>
      <c r="F424" s="1" t="s">
        <v>16</v>
      </c>
    </row>
    <row r="426" customFormat="false" ht="15" hidden="false" customHeight="false" outlineLevel="0" collapsed="false">
      <c r="A426" s="1" t="s">
        <v>1135</v>
      </c>
      <c r="B426" s="1" t="s">
        <v>1136</v>
      </c>
      <c r="C426" s="1" t="s">
        <v>99</v>
      </c>
      <c r="D426" s="1" t="s">
        <v>13</v>
      </c>
      <c r="E426" s="1" t="s">
        <v>1137</v>
      </c>
      <c r="F426" s="1" t="s">
        <v>16</v>
      </c>
    </row>
    <row r="427" customFormat="false" ht="15" hidden="false" customHeight="false" outlineLevel="0" collapsed="false">
      <c r="A427" s="1" t="s">
        <v>1138</v>
      </c>
      <c r="B427" s="1" t="s">
        <v>1139</v>
      </c>
      <c r="C427" s="1" t="s">
        <v>99</v>
      </c>
      <c r="D427" s="1" t="s">
        <v>13</v>
      </c>
      <c r="E427" s="1" t="s">
        <v>1140</v>
      </c>
      <c r="F427" s="1" t="s">
        <v>16</v>
      </c>
    </row>
    <row r="428" customFormat="false" ht="15" hidden="false" customHeight="false" outlineLevel="0" collapsed="false">
      <c r="A428" s="1" t="s">
        <v>1141</v>
      </c>
      <c r="B428" s="1" t="s">
        <v>1142</v>
      </c>
      <c r="C428" s="1" t="s">
        <v>99</v>
      </c>
      <c r="D428" s="1" t="s">
        <v>13</v>
      </c>
      <c r="E428" s="1" t="s">
        <v>1143</v>
      </c>
      <c r="F428" s="1" t="s">
        <v>16</v>
      </c>
    </row>
    <row r="429" customFormat="false" ht="15" hidden="false" customHeight="false" outlineLevel="0" collapsed="false">
      <c r="A429" s="1" t="s">
        <v>1144</v>
      </c>
      <c r="B429" s="1" t="s">
        <v>1145</v>
      </c>
      <c r="C429" s="1" t="s">
        <v>99</v>
      </c>
      <c r="D429" s="1" t="s">
        <v>13</v>
      </c>
      <c r="E429" s="1" t="s">
        <v>1146</v>
      </c>
      <c r="F429" s="1" t="s">
        <v>16</v>
      </c>
    </row>
    <row r="431" customFormat="false" ht="15" hidden="false" customHeight="false" outlineLevel="0" collapsed="false">
      <c r="A431" s="1" t="s">
        <v>1147</v>
      </c>
      <c r="B431" s="1" t="s">
        <v>1099</v>
      </c>
      <c r="C431" s="1" t="s">
        <v>99</v>
      </c>
      <c r="D431" s="1" t="s">
        <v>275</v>
      </c>
      <c r="E431" s="1" t="s">
        <v>1148</v>
      </c>
      <c r="F431" s="1" t="s">
        <v>1148</v>
      </c>
    </row>
    <row r="432" customFormat="false" ht="15" hidden="false" customHeight="false" outlineLevel="0" collapsed="false">
      <c r="A432" s="1" t="s">
        <v>1149</v>
      </c>
      <c r="B432" s="1" t="s">
        <v>1102</v>
      </c>
      <c r="C432" s="1" t="s">
        <v>99</v>
      </c>
      <c r="D432" s="1" t="s">
        <v>275</v>
      </c>
      <c r="E432" s="1" t="s">
        <v>1150</v>
      </c>
      <c r="F432" s="1" t="s">
        <v>1150</v>
      </c>
    </row>
    <row r="433" customFormat="false" ht="15" hidden="false" customHeight="false" outlineLevel="0" collapsed="false">
      <c r="A433" s="1" t="s">
        <v>1151</v>
      </c>
      <c r="B433" s="1" t="s">
        <v>1105</v>
      </c>
      <c r="C433" s="1" t="s">
        <v>99</v>
      </c>
      <c r="D433" s="1" t="s">
        <v>275</v>
      </c>
      <c r="E433" s="1" t="s">
        <v>1152</v>
      </c>
      <c r="F433" s="1" t="s">
        <v>1152</v>
      </c>
    </row>
    <row r="435" s="2" customFormat="true" ht="15" hidden="false" customHeight="false" outlineLevel="0" collapsed="false">
      <c r="A435" s="2" t="s">
        <v>1153</v>
      </c>
    </row>
    <row r="436" customFormat="false" ht="15" hidden="false" customHeight="false" outlineLevel="0" collapsed="false">
      <c r="A436" s="1" t="s">
        <v>1154</v>
      </c>
      <c r="B436" s="1" t="s">
        <v>1155</v>
      </c>
      <c r="C436" s="1" t="s">
        <v>99</v>
      </c>
      <c r="D436" s="1" t="s">
        <v>13</v>
      </c>
      <c r="E436" s="1" t="s">
        <v>1156</v>
      </c>
      <c r="F436" s="1" t="s">
        <v>16</v>
      </c>
    </row>
    <row r="437" customFormat="false" ht="15" hidden="false" customHeight="false" outlineLevel="0" collapsed="false">
      <c r="A437" s="1" t="s">
        <v>1157</v>
      </c>
      <c r="B437" s="1" t="s">
        <v>1158</v>
      </c>
      <c r="C437" s="1" t="s">
        <v>99</v>
      </c>
      <c r="D437" s="1" t="s">
        <v>13</v>
      </c>
      <c r="E437" s="1" t="s">
        <v>1159</v>
      </c>
      <c r="F437" s="1" t="s">
        <v>16</v>
      </c>
    </row>
    <row r="438" customFormat="false" ht="15" hidden="false" customHeight="false" outlineLevel="0" collapsed="false">
      <c r="A438" s="1" t="s">
        <v>1160</v>
      </c>
      <c r="B438" s="1" t="s">
        <v>1161</v>
      </c>
      <c r="C438" s="1" t="s">
        <v>99</v>
      </c>
      <c r="D438" s="1" t="s">
        <v>13</v>
      </c>
      <c r="E438" s="1" t="s">
        <v>1162</v>
      </c>
      <c r="F438" s="1" t="s">
        <v>16</v>
      </c>
    </row>
    <row r="439" customFormat="false" ht="15" hidden="false" customHeight="false" outlineLevel="0" collapsed="false">
      <c r="A439" s="1" t="s">
        <v>1163</v>
      </c>
      <c r="B439" s="1" t="s">
        <v>1164</v>
      </c>
      <c r="C439" s="1" t="s">
        <v>99</v>
      </c>
      <c r="D439" s="1" t="s">
        <v>13</v>
      </c>
      <c r="E439" s="1" t="s">
        <v>1165</v>
      </c>
      <c r="F439" s="1" t="s">
        <v>16</v>
      </c>
    </row>
    <row r="440" customFormat="false" ht="15" hidden="false" customHeight="false" outlineLevel="0" collapsed="false">
      <c r="A440" s="1" t="s">
        <v>1166</v>
      </c>
      <c r="B440" s="1" t="s">
        <v>1167</v>
      </c>
      <c r="C440" s="1" t="s">
        <v>99</v>
      </c>
      <c r="D440" s="1" t="s">
        <v>13</v>
      </c>
      <c r="E440" s="1" t="s">
        <v>1073</v>
      </c>
      <c r="F440" s="1" t="s">
        <v>16</v>
      </c>
    </row>
    <row r="442" customFormat="false" ht="15" hidden="false" customHeight="false" outlineLevel="0" collapsed="false">
      <c r="A442" s="1" t="s">
        <v>1168</v>
      </c>
      <c r="B442" s="1" t="s">
        <v>1169</v>
      </c>
      <c r="C442" s="1" t="s">
        <v>99</v>
      </c>
      <c r="D442" s="1" t="s">
        <v>13</v>
      </c>
      <c r="E442" s="1" t="s">
        <v>1170</v>
      </c>
      <c r="F442" s="1" t="s">
        <v>16</v>
      </c>
    </row>
    <row r="443" customFormat="false" ht="15" hidden="false" customHeight="false" outlineLevel="0" collapsed="false">
      <c r="A443" s="1" t="s">
        <v>1171</v>
      </c>
      <c r="B443" s="1" t="s">
        <v>1172</v>
      </c>
      <c r="C443" s="1" t="s">
        <v>99</v>
      </c>
      <c r="D443" s="1" t="s">
        <v>13</v>
      </c>
      <c r="E443" s="1" t="s">
        <v>1173</v>
      </c>
      <c r="F443" s="1" t="s">
        <v>16</v>
      </c>
    </row>
    <row r="444" customFormat="false" ht="15" hidden="false" customHeight="false" outlineLevel="0" collapsed="false">
      <c r="A444" s="1" t="s">
        <v>1174</v>
      </c>
      <c r="B444" s="1" t="s">
        <v>1175</v>
      </c>
      <c r="C444" s="1" t="s">
        <v>99</v>
      </c>
      <c r="D444" s="1" t="s">
        <v>13</v>
      </c>
      <c r="E444" s="1" t="s">
        <v>1176</v>
      </c>
      <c r="F444" s="1" t="s">
        <v>16</v>
      </c>
    </row>
    <row r="445" customFormat="false" ht="15" hidden="false" customHeight="false" outlineLevel="0" collapsed="false">
      <c r="A445" s="1" t="s">
        <v>1177</v>
      </c>
      <c r="B445" s="1" t="s">
        <v>1178</v>
      </c>
      <c r="C445" s="1" t="s">
        <v>99</v>
      </c>
      <c r="D445" s="1" t="s">
        <v>13</v>
      </c>
      <c r="E445" s="1" t="s">
        <v>1179</v>
      </c>
      <c r="F445" s="1" t="s">
        <v>16</v>
      </c>
    </row>
    <row r="447" customFormat="false" ht="15" hidden="false" customHeight="false" outlineLevel="0" collapsed="false">
      <c r="A447" s="1" t="s">
        <v>1180</v>
      </c>
      <c r="B447" s="1" t="s">
        <v>1181</v>
      </c>
      <c r="C447" s="1" t="s">
        <v>99</v>
      </c>
      <c r="D447" s="1" t="s">
        <v>13</v>
      </c>
      <c r="E447" s="1" t="s">
        <v>1182</v>
      </c>
      <c r="F447" s="1" t="s">
        <v>16</v>
      </c>
    </row>
    <row r="448" customFormat="false" ht="15" hidden="false" customHeight="false" outlineLevel="0" collapsed="false">
      <c r="A448" s="1" t="s">
        <v>1183</v>
      </c>
      <c r="B448" s="1" t="s">
        <v>1184</v>
      </c>
      <c r="C448" s="1" t="s">
        <v>99</v>
      </c>
      <c r="D448" s="1" t="s">
        <v>13</v>
      </c>
      <c r="E448" s="1" t="s">
        <v>1185</v>
      </c>
      <c r="F448" s="1" t="s">
        <v>16</v>
      </c>
    </row>
    <row r="449" customFormat="false" ht="15" hidden="false" customHeight="false" outlineLevel="0" collapsed="false">
      <c r="A449" s="1" t="s">
        <v>1186</v>
      </c>
      <c r="B449" s="1" t="s">
        <v>1187</v>
      </c>
      <c r="C449" s="1" t="s">
        <v>99</v>
      </c>
      <c r="D449" s="1" t="s">
        <v>13</v>
      </c>
      <c r="E449" s="1" t="s">
        <v>1188</v>
      </c>
      <c r="F449" s="1" t="s">
        <v>16</v>
      </c>
    </row>
    <row r="450" customFormat="false" ht="15" hidden="false" customHeight="false" outlineLevel="0" collapsed="false">
      <c r="A450" s="1" t="s">
        <v>1189</v>
      </c>
      <c r="B450" s="1" t="s">
        <v>1190</v>
      </c>
      <c r="C450" s="1" t="s">
        <v>99</v>
      </c>
      <c r="D450" s="1" t="s">
        <v>13</v>
      </c>
      <c r="E450" s="1" t="s">
        <v>1191</v>
      </c>
      <c r="F450" s="1" t="s">
        <v>16</v>
      </c>
    </row>
    <row r="452" customFormat="false" ht="15" hidden="false" customHeight="false" outlineLevel="0" collapsed="false">
      <c r="A452" s="1" t="s">
        <v>1192</v>
      </c>
      <c r="B452" s="1" t="s">
        <v>1193</v>
      </c>
      <c r="C452" s="1" t="s">
        <v>99</v>
      </c>
      <c r="D452" s="1" t="s">
        <v>262</v>
      </c>
      <c r="E452" s="1" t="s">
        <v>1194</v>
      </c>
      <c r="F452" s="1" t="s">
        <v>1194</v>
      </c>
    </row>
    <row r="454" s="2" customFormat="true" ht="15" hidden="false" customHeight="false" outlineLevel="0" collapsed="false">
      <c r="A454" s="2" t="s">
        <v>1195</v>
      </c>
    </row>
    <row r="455" customFormat="false" ht="15" hidden="false" customHeight="false" outlineLevel="0" collapsed="false">
      <c r="A455" s="1" t="s">
        <v>1196</v>
      </c>
      <c r="B455" s="1" t="s">
        <v>1197</v>
      </c>
      <c r="C455" s="1" t="s">
        <v>1198</v>
      </c>
      <c r="D455" s="1" t="s">
        <v>13</v>
      </c>
      <c r="E455" s="1" t="s">
        <v>1199</v>
      </c>
      <c r="F455" s="1" t="s">
        <v>12</v>
      </c>
      <c r="G455" s="1" t="s">
        <v>1200</v>
      </c>
    </row>
    <row r="456" customFormat="false" ht="15" hidden="false" customHeight="false" outlineLevel="0" collapsed="false">
      <c r="A456" s="1" t="s">
        <v>1201</v>
      </c>
      <c r="B456" s="1" t="s">
        <v>1202</v>
      </c>
      <c r="C456" s="1" t="s">
        <v>1198</v>
      </c>
      <c r="D456" s="1" t="s">
        <v>13</v>
      </c>
      <c r="E456" s="1" t="s">
        <v>1203</v>
      </c>
      <c r="F456" s="1" t="s">
        <v>12</v>
      </c>
      <c r="G456" s="1" t="s">
        <v>1204</v>
      </c>
    </row>
    <row r="457" customFormat="false" ht="15" hidden="false" customHeight="false" outlineLevel="0" collapsed="false">
      <c r="A457" s="1" t="s">
        <v>1205</v>
      </c>
      <c r="B457" s="1" t="s">
        <v>1206</v>
      </c>
      <c r="C457" s="1" t="s">
        <v>1198</v>
      </c>
      <c r="D457" s="1" t="s">
        <v>13</v>
      </c>
      <c r="E457" s="1" t="s">
        <v>1207</v>
      </c>
      <c r="F457" s="1" t="s">
        <v>12</v>
      </c>
      <c r="G457" s="1" t="s">
        <v>1208</v>
      </c>
    </row>
    <row r="458" customFormat="false" ht="15" hidden="false" customHeight="false" outlineLevel="0" collapsed="false">
      <c r="A458" s="1" t="s">
        <v>1209</v>
      </c>
      <c r="B458" s="1" t="s">
        <v>1210</v>
      </c>
      <c r="C458" s="1" t="s">
        <v>1198</v>
      </c>
      <c r="D458" s="1" t="s">
        <v>13</v>
      </c>
      <c r="E458" s="1" t="s">
        <v>1211</v>
      </c>
      <c r="F458" s="1" t="s">
        <v>12</v>
      </c>
      <c r="G458" s="1" t="s">
        <v>1212</v>
      </c>
    </row>
    <row r="459" customFormat="false" ht="15" hidden="false" customHeight="false" outlineLevel="0" collapsed="false">
      <c r="A459" s="1" t="s">
        <v>1213</v>
      </c>
      <c r="B459" s="1" t="s">
        <v>1214</v>
      </c>
      <c r="C459" s="1" t="s">
        <v>1198</v>
      </c>
      <c r="D459" s="1" t="s">
        <v>13</v>
      </c>
      <c r="E459" s="1" t="s">
        <v>1215</v>
      </c>
      <c r="F459" s="1" t="s">
        <v>12</v>
      </c>
      <c r="G459" s="1" t="s">
        <v>1216</v>
      </c>
    </row>
    <row r="460" customFormat="false" ht="15" hidden="false" customHeight="false" outlineLevel="0" collapsed="false">
      <c r="A460" s="1" t="s">
        <v>1217</v>
      </c>
      <c r="B460" s="1" t="s">
        <v>1218</v>
      </c>
      <c r="C460" s="1" t="s">
        <v>1198</v>
      </c>
      <c r="D460" s="1" t="s">
        <v>13</v>
      </c>
      <c r="E460" s="1" t="s">
        <v>1219</v>
      </c>
      <c r="F460" s="1" t="s">
        <v>12</v>
      </c>
      <c r="G460" s="1" t="s">
        <v>1216</v>
      </c>
    </row>
    <row r="461" s="2" customFormat="true" ht="1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row>
    <row r="462" customFormat="false" ht="15" hidden="false" customHeight="false" outlineLevel="0" collapsed="false">
      <c r="A462" s="2" t="s">
        <v>1220</v>
      </c>
      <c r="B462" s="2"/>
      <c r="C462" s="2"/>
      <c r="D462" s="2"/>
      <c r="E462" s="2"/>
      <c r="F462" s="2"/>
      <c r="G462" s="2"/>
      <c r="H462" s="2"/>
      <c r="I462" s="2"/>
      <c r="J462" s="2"/>
      <c r="K462" s="2"/>
      <c r="L462" s="2"/>
      <c r="M462" s="2"/>
      <c r="N462" s="2"/>
      <c r="O462" s="2"/>
      <c r="P462" s="2"/>
      <c r="Q462" s="2"/>
      <c r="R462" s="2"/>
      <c r="S462" s="2"/>
      <c r="T462" s="2"/>
    </row>
    <row r="463" customFormat="false" ht="15" hidden="false" customHeight="false" outlineLevel="0" collapsed="false">
      <c r="A463" s="1" t="s">
        <v>1221</v>
      </c>
      <c r="B463" s="1" t="s">
        <v>1222</v>
      </c>
      <c r="C463" s="1" t="s">
        <v>1198</v>
      </c>
      <c r="D463" s="1" t="s">
        <v>10</v>
      </c>
      <c r="E463" s="1" t="s">
        <v>1223</v>
      </c>
      <c r="F463" s="1" t="s">
        <v>12</v>
      </c>
      <c r="G463" s="1" t="s">
        <v>1224</v>
      </c>
    </row>
    <row r="464" customFormat="false" ht="15" hidden="false" customHeight="false" outlineLevel="0" collapsed="false">
      <c r="A464" s="1" t="s">
        <v>1225</v>
      </c>
      <c r="B464" s="1" t="s">
        <v>1226</v>
      </c>
      <c r="C464" s="1" t="s">
        <v>1198</v>
      </c>
      <c r="D464" s="1" t="s">
        <v>13</v>
      </c>
      <c r="E464" s="1" t="s">
        <v>1227</v>
      </c>
      <c r="F464" s="1" t="s">
        <v>12</v>
      </c>
      <c r="G464" s="1" t="s">
        <v>1204</v>
      </c>
    </row>
    <row r="465" customFormat="false" ht="15" hidden="false" customHeight="false" outlineLevel="0" collapsed="false">
      <c r="A465" s="1" t="s">
        <v>1228</v>
      </c>
      <c r="B465" s="1" t="s">
        <v>1229</v>
      </c>
      <c r="C465" s="1" t="s">
        <v>1198</v>
      </c>
      <c r="D465" s="1" t="s">
        <v>13</v>
      </c>
      <c r="E465" s="1" t="s">
        <v>1230</v>
      </c>
      <c r="F465" s="1" t="s">
        <v>12</v>
      </c>
      <c r="G465" s="1" t="s">
        <v>1208</v>
      </c>
    </row>
    <row r="466" customFormat="false" ht="15" hidden="false" customHeight="false" outlineLevel="0" collapsed="false">
      <c r="A466" s="1" t="s">
        <v>1231</v>
      </c>
      <c r="B466" s="1" t="s">
        <v>1232</v>
      </c>
      <c r="C466" s="1" t="s">
        <v>1198</v>
      </c>
      <c r="D466" s="1" t="s">
        <v>13</v>
      </c>
      <c r="E466" s="1" t="s">
        <v>1233</v>
      </c>
      <c r="F466" s="1" t="s">
        <v>12</v>
      </c>
      <c r="G466" s="1" t="s">
        <v>1212</v>
      </c>
    </row>
    <row r="467" customFormat="false" ht="15" hidden="false" customHeight="false" outlineLevel="0" collapsed="false">
      <c r="A467" s="1" t="s">
        <v>1234</v>
      </c>
      <c r="B467" s="1" t="s">
        <v>1235</v>
      </c>
      <c r="C467" s="1" t="s">
        <v>1198</v>
      </c>
      <c r="D467" s="1" t="s">
        <v>13</v>
      </c>
      <c r="E467" s="1" t="s">
        <v>1236</v>
      </c>
      <c r="F467" s="1" t="s">
        <v>12</v>
      </c>
      <c r="G467" s="1" t="s">
        <v>1216</v>
      </c>
    </row>
    <row r="468" customFormat="false" ht="15" hidden="false" customHeight="false" outlineLevel="0" collapsed="false">
      <c r="A468" s="1" t="s">
        <v>1237</v>
      </c>
      <c r="B468" s="1" t="s">
        <v>1238</v>
      </c>
      <c r="C468" s="1" t="s">
        <v>1198</v>
      </c>
      <c r="D468" s="1" t="s">
        <v>13</v>
      </c>
      <c r="E468" s="1" t="s">
        <v>1239</v>
      </c>
      <c r="F468" s="1" t="s">
        <v>12</v>
      </c>
      <c r="G468" s="1" t="s">
        <v>1216</v>
      </c>
    </row>
    <row r="469" s="2" customFormat="true" ht="1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row>
    <row r="470" customFormat="false" ht="15" hidden="false" customHeight="false" outlineLevel="0" collapsed="false">
      <c r="A470" s="2" t="s">
        <v>1240</v>
      </c>
      <c r="B470" s="2"/>
      <c r="C470" s="2"/>
      <c r="D470" s="2"/>
      <c r="E470" s="2"/>
      <c r="F470" s="2"/>
      <c r="G470" s="2"/>
      <c r="H470" s="2"/>
      <c r="I470" s="2"/>
      <c r="J470" s="2"/>
      <c r="K470" s="2"/>
      <c r="L470" s="2"/>
      <c r="M470" s="2"/>
      <c r="N470" s="2"/>
      <c r="O470" s="2"/>
      <c r="P470" s="2"/>
      <c r="Q470" s="2"/>
      <c r="R470" s="2"/>
      <c r="S470" s="2"/>
      <c r="T470" s="2"/>
    </row>
    <row r="471" customFormat="false" ht="15" hidden="false" customHeight="false" outlineLevel="0" collapsed="false">
      <c r="A471" s="1" t="s">
        <v>1241</v>
      </c>
      <c r="B471" s="1" t="s">
        <v>1242</v>
      </c>
      <c r="C471" s="1" t="s">
        <v>1198</v>
      </c>
      <c r="D471" s="1" t="s">
        <v>10</v>
      </c>
      <c r="E471" s="1" t="s">
        <v>1243</v>
      </c>
      <c r="F471" s="1" t="s">
        <v>12</v>
      </c>
    </row>
    <row r="472" customFormat="false" ht="15" hidden="false" customHeight="false" outlineLevel="0" collapsed="false">
      <c r="A472" s="1" t="s">
        <v>1244</v>
      </c>
      <c r="B472" s="1" t="s">
        <v>1245</v>
      </c>
      <c r="C472" s="1" t="s">
        <v>1198</v>
      </c>
      <c r="D472" s="1" t="s">
        <v>13</v>
      </c>
      <c r="E472" s="1" t="s">
        <v>1246</v>
      </c>
      <c r="F472" s="1" t="s">
        <v>12</v>
      </c>
    </row>
    <row r="473" customFormat="false" ht="15" hidden="false" customHeight="false" outlineLevel="0" collapsed="false">
      <c r="A473" s="1" t="s">
        <v>1247</v>
      </c>
      <c r="B473" s="1" t="s">
        <v>1248</v>
      </c>
      <c r="C473" s="1" t="s">
        <v>1198</v>
      </c>
      <c r="D473" s="1" t="s">
        <v>13</v>
      </c>
      <c r="E473" s="1" t="s">
        <v>1249</v>
      </c>
      <c r="F473" s="1" t="s">
        <v>12</v>
      </c>
    </row>
    <row r="474" customFormat="false" ht="15" hidden="false" customHeight="false" outlineLevel="0" collapsed="false">
      <c r="A474" s="1" t="s">
        <v>1250</v>
      </c>
      <c r="B474" s="1" t="s">
        <v>1251</v>
      </c>
      <c r="C474" s="1" t="s">
        <v>1198</v>
      </c>
      <c r="D474" s="1" t="s">
        <v>13</v>
      </c>
      <c r="E474" s="1" t="s">
        <v>1252</v>
      </c>
      <c r="F474" s="1" t="s">
        <v>12</v>
      </c>
    </row>
    <row r="475" customFormat="false" ht="15" hidden="false" customHeight="false" outlineLevel="0" collapsed="false">
      <c r="A475" s="1" t="s">
        <v>1253</v>
      </c>
      <c r="B475" s="1" t="s">
        <v>1254</v>
      </c>
      <c r="C475" s="1" t="s">
        <v>1198</v>
      </c>
      <c r="D475" s="1" t="s">
        <v>13</v>
      </c>
      <c r="E475" s="1" t="s">
        <v>1255</v>
      </c>
      <c r="F475" s="1" t="s">
        <v>12</v>
      </c>
    </row>
    <row r="476" customFormat="false" ht="15" hidden="false" customHeight="false" outlineLevel="0" collapsed="false">
      <c r="A476" s="1" t="s">
        <v>1256</v>
      </c>
      <c r="B476" s="1" t="s">
        <v>1257</v>
      </c>
      <c r="C476" s="1" t="s">
        <v>1198</v>
      </c>
      <c r="D476" s="1" t="s">
        <v>13</v>
      </c>
      <c r="E476" s="1" t="s">
        <v>1258</v>
      </c>
      <c r="F476" s="1" t="s">
        <v>12</v>
      </c>
    </row>
    <row r="478" s="2" customFormat="true" ht="15" hidden="false" customHeight="false" outlineLevel="0" collapsed="false">
      <c r="A478" s="2" t="s">
        <v>1259</v>
      </c>
    </row>
    <row r="479" customFormat="false" ht="15" hidden="false" customHeight="false" outlineLevel="0" collapsed="false">
      <c r="A479" s="1" t="s">
        <v>1260</v>
      </c>
      <c r="B479" s="1" t="s">
        <v>1261</v>
      </c>
      <c r="C479" s="1" t="s">
        <v>1198</v>
      </c>
      <c r="D479" s="1" t="s">
        <v>13</v>
      </c>
      <c r="E479" s="1" t="s">
        <v>1262</v>
      </c>
      <c r="F479" s="1" t="s">
        <v>12</v>
      </c>
    </row>
    <row r="480" customFormat="false" ht="15" hidden="false" customHeight="false" outlineLevel="0" collapsed="false">
      <c r="A480" s="1" t="s">
        <v>1263</v>
      </c>
      <c r="B480" s="1" t="s">
        <v>1264</v>
      </c>
      <c r="C480" s="1" t="s">
        <v>1198</v>
      </c>
      <c r="D480" s="1" t="s">
        <v>13</v>
      </c>
      <c r="E480" s="1" t="s">
        <v>1265</v>
      </c>
      <c r="F480" s="1" t="s">
        <v>12</v>
      </c>
    </row>
    <row r="481" customFormat="false" ht="15" hidden="false" customHeight="false" outlineLevel="0" collapsed="false">
      <c r="A481" s="1" t="s">
        <v>1266</v>
      </c>
      <c r="B481" s="1" t="s">
        <v>1267</v>
      </c>
      <c r="C481" s="1" t="s">
        <v>1198</v>
      </c>
      <c r="D481" s="1" t="s">
        <v>13</v>
      </c>
      <c r="E481" s="1" t="s">
        <v>1268</v>
      </c>
      <c r="F481" s="1" t="s">
        <v>12</v>
      </c>
    </row>
    <row r="482" customFormat="false" ht="15" hidden="false" customHeight="false" outlineLevel="0" collapsed="false">
      <c r="A482" s="1" t="s">
        <v>1269</v>
      </c>
      <c r="B482" s="1" t="s">
        <v>1270</v>
      </c>
      <c r="C482" s="1" t="s">
        <v>1198</v>
      </c>
      <c r="D482" s="1" t="s">
        <v>326</v>
      </c>
      <c r="E482" s="1" t="s">
        <v>1271</v>
      </c>
      <c r="F482" s="1" t="s">
        <v>12</v>
      </c>
    </row>
    <row r="483" customFormat="false" ht="15" hidden="false" customHeight="false" outlineLevel="0" collapsed="false">
      <c r="A483" s="1" t="s">
        <v>1272</v>
      </c>
      <c r="B483" s="1" t="s">
        <v>1273</v>
      </c>
      <c r="C483" s="1" t="s">
        <v>1198</v>
      </c>
      <c r="D483" s="1" t="s">
        <v>326</v>
      </c>
      <c r="E483" s="1" t="s">
        <v>1274</v>
      </c>
      <c r="F483" s="1" t="s">
        <v>12</v>
      </c>
    </row>
    <row r="484" customFormat="false" ht="15" hidden="false" customHeight="false" outlineLevel="0" collapsed="false">
      <c r="A484" s="1" t="s">
        <v>1275</v>
      </c>
      <c r="B484" s="1" t="s">
        <v>1276</v>
      </c>
      <c r="C484" s="1" t="s">
        <v>1198</v>
      </c>
      <c r="D484" s="1" t="s">
        <v>326</v>
      </c>
      <c r="E484" s="1" t="s">
        <v>1277</v>
      </c>
      <c r="F484" s="1" t="s">
        <v>12</v>
      </c>
    </row>
    <row r="485" customFormat="false" ht="15" hidden="false" customHeight="false" outlineLevel="0" collapsed="false">
      <c r="A485" s="1" t="s">
        <v>1278</v>
      </c>
      <c r="B485" s="1" t="s">
        <v>1279</v>
      </c>
      <c r="C485" s="1" t="s">
        <v>1198</v>
      </c>
      <c r="D485" s="1" t="s">
        <v>13</v>
      </c>
      <c r="E485" s="1" t="s">
        <v>1280</v>
      </c>
      <c r="F485" s="1" t="s">
        <v>12</v>
      </c>
    </row>
    <row r="487" customFormat="false" ht="15" hidden="false" customHeight="false" outlineLevel="0" collapsed="false">
      <c r="A487" s="2" t="s">
        <v>1281</v>
      </c>
      <c r="B487" s="2"/>
      <c r="C487" s="2"/>
      <c r="D487" s="2"/>
      <c r="E487" s="2"/>
      <c r="F487" s="2"/>
      <c r="G487" s="2"/>
      <c r="H487" s="2"/>
      <c r="I487" s="2"/>
      <c r="J487" s="2"/>
      <c r="K487" s="2"/>
      <c r="L487" s="2"/>
      <c r="M487" s="2"/>
      <c r="N487" s="2"/>
      <c r="O487" s="2"/>
      <c r="P487" s="2"/>
      <c r="Q487" s="2"/>
      <c r="R487" s="2"/>
      <c r="S487" s="2"/>
      <c r="T487" s="2"/>
    </row>
    <row r="488" customFormat="false" ht="15" hidden="false" customHeight="false" outlineLevel="0" collapsed="false">
      <c r="A488" s="1" t="s">
        <v>1282</v>
      </c>
      <c r="B488" s="1" t="s">
        <v>1283</v>
      </c>
      <c r="C488" s="1" t="s">
        <v>1198</v>
      </c>
      <c r="D488" s="1" t="s">
        <v>13</v>
      </c>
      <c r="E488" s="1" t="s">
        <v>1284</v>
      </c>
      <c r="F488" s="1" t="s">
        <v>12</v>
      </c>
    </row>
    <row r="489" customFormat="false" ht="15" hidden="false" customHeight="false" outlineLevel="0" collapsed="false">
      <c r="A489" s="1" t="s">
        <v>1285</v>
      </c>
      <c r="B489" s="1" t="s">
        <v>1286</v>
      </c>
      <c r="C489" s="1" t="s">
        <v>1198</v>
      </c>
      <c r="D489" s="1" t="s">
        <v>13</v>
      </c>
      <c r="E489" s="1" t="s">
        <v>1287</v>
      </c>
      <c r="F489" s="1" t="s">
        <v>12</v>
      </c>
    </row>
    <row r="490" customFormat="false" ht="15" hidden="false" customHeight="false" outlineLevel="0" collapsed="false">
      <c r="A490" s="1" t="s">
        <v>1288</v>
      </c>
      <c r="B490" s="1" t="s">
        <v>1289</v>
      </c>
      <c r="C490" s="1" t="s">
        <v>1198</v>
      </c>
      <c r="D490" s="1" t="s">
        <v>262</v>
      </c>
      <c r="E490" s="1" t="s">
        <v>1290</v>
      </c>
      <c r="F490" s="1" t="s">
        <v>12</v>
      </c>
    </row>
    <row r="491" customFormat="false" ht="15" hidden="false" customHeight="false" outlineLevel="0" collapsed="false">
      <c r="A491" s="1" t="s">
        <v>1291</v>
      </c>
      <c r="B491" s="1" t="s">
        <v>1292</v>
      </c>
      <c r="C491" s="1" t="s">
        <v>1198</v>
      </c>
      <c r="D491" s="1" t="s">
        <v>13</v>
      </c>
      <c r="E491" s="1" t="s">
        <v>1293</v>
      </c>
      <c r="F491" s="1" t="s">
        <v>12</v>
      </c>
    </row>
    <row r="492" customFormat="false" ht="15" hidden="false" customHeight="false" outlineLevel="0" collapsed="false">
      <c r="A492" s="1" t="s">
        <v>1294</v>
      </c>
      <c r="B492" s="1" t="s">
        <v>1295</v>
      </c>
      <c r="C492" s="1" t="s">
        <v>1198</v>
      </c>
      <c r="D492" s="1" t="s">
        <v>262</v>
      </c>
      <c r="E492" s="1" t="s">
        <v>1296</v>
      </c>
      <c r="F492" s="1" t="s">
        <v>12</v>
      </c>
    </row>
    <row r="493" customFormat="false" ht="15" hidden="false" customHeight="false" outlineLevel="0" collapsed="false">
      <c r="A493" s="1" t="s">
        <v>1297</v>
      </c>
      <c r="B493" s="1" t="s">
        <v>1298</v>
      </c>
      <c r="C493" s="1" t="s">
        <v>1198</v>
      </c>
      <c r="D493" s="1" t="s">
        <v>262</v>
      </c>
      <c r="E493" s="1" t="s">
        <v>1299</v>
      </c>
      <c r="F493" s="1" t="s">
        <v>12</v>
      </c>
    </row>
    <row r="494" customFormat="false" ht="15" hidden="false" customHeight="false" outlineLevel="0" collapsed="false">
      <c r="A494" s="1" t="s">
        <v>1300</v>
      </c>
      <c r="B494" s="1" t="s">
        <v>1301</v>
      </c>
      <c r="C494" s="1" t="s">
        <v>1198</v>
      </c>
      <c r="D494" s="1" t="s">
        <v>13</v>
      </c>
      <c r="E494" s="1" t="s">
        <v>1302</v>
      </c>
      <c r="F494" s="1" t="s">
        <v>12</v>
      </c>
    </row>
    <row r="495" customFormat="false" ht="15" hidden="false" customHeight="false" outlineLevel="0" collapsed="false">
      <c r="A495" s="1" t="s">
        <v>1303</v>
      </c>
      <c r="B495" s="1" t="s">
        <v>1304</v>
      </c>
      <c r="C495" s="1" t="s">
        <v>1198</v>
      </c>
      <c r="D495" s="1" t="s">
        <v>262</v>
      </c>
      <c r="E495" s="1" t="s">
        <v>1305</v>
      </c>
      <c r="F495" s="1" t="s">
        <v>12</v>
      </c>
    </row>
    <row r="496" customFormat="false" ht="15" hidden="false" customHeight="false" outlineLevel="0" collapsed="false">
      <c r="A496" s="1" t="s">
        <v>1306</v>
      </c>
      <c r="B496" s="1" t="s">
        <v>1307</v>
      </c>
      <c r="C496" s="1" t="s">
        <v>1198</v>
      </c>
      <c r="D496" s="1" t="s">
        <v>13</v>
      </c>
      <c r="E496" s="1" t="s">
        <v>1308</v>
      </c>
      <c r="F496" s="1" t="s">
        <v>12</v>
      </c>
    </row>
    <row r="497" customFormat="false" ht="15" hidden="false" customHeight="false" outlineLevel="0" collapsed="false">
      <c r="A497" s="1" t="s">
        <v>1309</v>
      </c>
      <c r="B497" s="1" t="s">
        <v>1310</v>
      </c>
      <c r="C497" s="1" t="s">
        <v>1198</v>
      </c>
      <c r="D497" s="1" t="s">
        <v>262</v>
      </c>
      <c r="E497" s="1" t="s">
        <v>1311</v>
      </c>
      <c r="F497" s="1" t="s">
        <v>12</v>
      </c>
    </row>
    <row r="498" customFormat="false" ht="15" hidden="false" customHeight="false" outlineLevel="0" collapsed="false">
      <c r="A498" s="1" t="s">
        <v>1312</v>
      </c>
      <c r="B498" s="1" t="s">
        <v>1313</v>
      </c>
      <c r="C498" s="1" t="s">
        <v>1198</v>
      </c>
      <c r="D498" s="1" t="s">
        <v>13</v>
      </c>
      <c r="E498" s="1" t="s">
        <v>1314</v>
      </c>
      <c r="F498" s="1" t="s">
        <v>12</v>
      </c>
    </row>
    <row r="499" customFormat="false" ht="15" hidden="false" customHeight="false" outlineLevel="0" collapsed="false">
      <c r="A499" s="1" t="s">
        <v>1315</v>
      </c>
      <c r="B499" s="1" t="s">
        <v>1316</v>
      </c>
      <c r="C499" s="1" t="s">
        <v>1198</v>
      </c>
      <c r="D499" s="1" t="s">
        <v>262</v>
      </c>
      <c r="E499" s="1" t="s">
        <v>1317</v>
      </c>
      <c r="F499" s="1" t="s">
        <v>12</v>
      </c>
    </row>
    <row r="501" customFormat="false" ht="15" hidden="false" customHeight="false" outlineLevel="0" collapsed="false">
      <c r="A501" s="1" t="s">
        <v>1318</v>
      </c>
      <c r="B501" s="1" t="s">
        <v>1319</v>
      </c>
      <c r="C501" s="1" t="s">
        <v>1198</v>
      </c>
      <c r="D501" s="1" t="s">
        <v>262</v>
      </c>
      <c r="E501" s="1" t="s">
        <v>1303</v>
      </c>
      <c r="F501" s="1" t="s">
        <v>1320</v>
      </c>
    </row>
    <row r="502" customFormat="false" ht="15" hidden="false" customHeight="false" outlineLevel="0" collapsed="false">
      <c r="A502" s="1" t="s">
        <v>1321</v>
      </c>
      <c r="B502" s="1" t="s">
        <v>1322</v>
      </c>
      <c r="C502" s="1" t="s">
        <v>1198</v>
      </c>
      <c r="D502" s="1" t="s">
        <v>262</v>
      </c>
      <c r="E502" s="1" t="s">
        <v>1303</v>
      </c>
      <c r="F502" s="1" t="s">
        <v>1323</v>
      </c>
    </row>
    <row r="503" customFormat="false" ht="15" hidden="false" customHeight="false" outlineLevel="0" collapsed="false">
      <c r="A503" s="1" t="s">
        <v>1324</v>
      </c>
      <c r="B503" s="1" t="s">
        <v>1325</v>
      </c>
      <c r="C503" s="1" t="s">
        <v>1198</v>
      </c>
      <c r="D503" s="1" t="s">
        <v>262</v>
      </c>
      <c r="E503" s="1" t="s">
        <v>1315</v>
      </c>
      <c r="F503" s="1" t="s">
        <v>1326</v>
      </c>
    </row>
    <row r="504" customFormat="false" ht="15" hidden="false" customHeight="false" outlineLevel="0" collapsed="false">
      <c r="A504" s="1" t="s">
        <v>1327</v>
      </c>
      <c r="B504" s="1" t="s">
        <v>1328</v>
      </c>
      <c r="C504" s="1" t="s">
        <v>1198</v>
      </c>
      <c r="D504" s="1" t="s">
        <v>13</v>
      </c>
      <c r="E504" s="1" t="s">
        <v>1329</v>
      </c>
      <c r="F504" s="1" t="s">
        <v>16</v>
      </c>
    </row>
    <row r="505" customFormat="false" ht="15" hidden="false" customHeight="false" outlineLevel="0" collapsed="false">
      <c r="A505" s="1" t="s">
        <v>1330</v>
      </c>
      <c r="B505" s="1" t="s">
        <v>1331</v>
      </c>
      <c r="C505" s="1" t="s">
        <v>1198</v>
      </c>
      <c r="D505" s="1" t="s">
        <v>13</v>
      </c>
      <c r="E505" s="1" t="s">
        <v>1332</v>
      </c>
      <c r="F505" s="1" t="s">
        <v>16</v>
      </c>
    </row>
    <row r="506" customFormat="false" ht="15" hidden="false" customHeight="false" outlineLevel="0" collapsed="false">
      <c r="A506" s="1" t="s">
        <v>1333</v>
      </c>
      <c r="B506" s="1" t="s">
        <v>1334</v>
      </c>
      <c r="C506" s="1" t="s">
        <v>1198</v>
      </c>
      <c r="D506" s="1" t="s">
        <v>13</v>
      </c>
      <c r="E506" s="1" t="s">
        <v>1335</v>
      </c>
      <c r="F506" s="1" t="s">
        <v>16</v>
      </c>
    </row>
    <row r="507" customFormat="false" ht="15" hidden="false" customHeight="false" outlineLevel="0" collapsed="false">
      <c r="A507" s="1" t="s">
        <v>1336</v>
      </c>
      <c r="B507" s="1" t="s">
        <v>1337</v>
      </c>
      <c r="C507" s="1" t="s">
        <v>1198</v>
      </c>
      <c r="D507" s="1" t="s">
        <v>13</v>
      </c>
      <c r="E507" s="1" t="s">
        <v>1338</v>
      </c>
      <c r="F507" s="1" t="s">
        <v>16</v>
      </c>
    </row>
    <row r="508" customFormat="false" ht="15" hidden="false" customHeight="false" outlineLevel="0" collapsed="false">
      <c r="A508" s="1" t="s">
        <v>1339</v>
      </c>
      <c r="B508" s="1" t="s">
        <v>1340</v>
      </c>
      <c r="C508" s="1" t="s">
        <v>1198</v>
      </c>
      <c r="D508" s="1" t="s">
        <v>275</v>
      </c>
      <c r="E508" s="1" t="s">
        <v>1341</v>
      </c>
      <c r="F508" s="1" t="s">
        <v>1342</v>
      </c>
    </row>
    <row r="509" customFormat="false" ht="15" hidden="false" customHeight="false" outlineLevel="0" collapsed="false">
      <c r="A509" s="1" t="s">
        <v>1343</v>
      </c>
      <c r="B509" s="1" t="s">
        <v>1344</v>
      </c>
      <c r="C509" s="1" t="s">
        <v>1198</v>
      </c>
      <c r="D509" s="1" t="s">
        <v>275</v>
      </c>
      <c r="E509" s="1" t="s">
        <v>1345</v>
      </c>
      <c r="F509" s="1" t="s">
        <v>1346</v>
      </c>
    </row>
    <row r="510" customFormat="false" ht="15" hidden="false" customHeight="false" outlineLevel="0" collapsed="false">
      <c r="A510" s="1" t="s">
        <v>1347</v>
      </c>
      <c r="B510" s="1" t="s">
        <v>1348</v>
      </c>
      <c r="C510" s="1" t="s">
        <v>1198</v>
      </c>
      <c r="D510" s="1" t="s">
        <v>275</v>
      </c>
      <c r="E510" s="1" t="s">
        <v>1349</v>
      </c>
      <c r="F510" s="1" t="s">
        <v>1350</v>
      </c>
    </row>
    <row r="511" customFormat="false" ht="15" hidden="false" customHeight="false" outlineLevel="0" collapsed="false">
      <c r="A511" s="1" t="s">
        <v>1351</v>
      </c>
      <c r="B511" s="1" t="s">
        <v>1352</v>
      </c>
      <c r="C511" s="1" t="s">
        <v>1198</v>
      </c>
      <c r="D511" s="1" t="s">
        <v>275</v>
      </c>
      <c r="E511" s="1" t="s">
        <v>1353</v>
      </c>
      <c r="F511" s="1" t="s">
        <v>1354</v>
      </c>
      <c r="G511" s="1" t="s">
        <v>1355</v>
      </c>
    </row>
    <row r="512" customFormat="false" ht="15" hidden="false" customHeight="false" outlineLevel="0" collapsed="false">
      <c r="A512" s="1" t="s">
        <v>1356</v>
      </c>
      <c r="B512" s="1" t="s">
        <v>1357</v>
      </c>
      <c r="C512" s="1" t="s">
        <v>1198</v>
      </c>
      <c r="D512" s="1" t="s">
        <v>13</v>
      </c>
      <c r="E512" s="1" t="s">
        <v>1358</v>
      </c>
      <c r="F512" s="1" t="s">
        <v>16</v>
      </c>
      <c r="G512" s="1" t="s">
        <v>1355</v>
      </c>
    </row>
    <row r="513" customFormat="false" ht="15" hidden="false" customHeight="false" outlineLevel="0" collapsed="false">
      <c r="A513" s="1" t="s">
        <v>1359</v>
      </c>
      <c r="B513" s="1" t="s">
        <v>1360</v>
      </c>
      <c r="C513" s="1" t="s">
        <v>1198</v>
      </c>
      <c r="D513" s="1" t="s">
        <v>13</v>
      </c>
      <c r="E513" s="1" t="s">
        <v>1361</v>
      </c>
      <c r="F513" s="1" t="s">
        <v>16</v>
      </c>
      <c r="G513" s="1" t="s">
        <v>1355</v>
      </c>
    </row>
    <row r="514" customFormat="false" ht="15" hidden="false" customHeight="false" outlineLevel="0" collapsed="false">
      <c r="A514" s="1" t="s">
        <v>1362</v>
      </c>
      <c r="B514" s="1" t="s">
        <v>1363</v>
      </c>
      <c r="C514" s="1" t="s">
        <v>1198</v>
      </c>
      <c r="D514" s="1" t="s">
        <v>13</v>
      </c>
      <c r="E514" s="1" t="s">
        <v>1364</v>
      </c>
      <c r="F514" s="1" t="s">
        <v>16</v>
      </c>
      <c r="G514" s="1" t="s">
        <v>1355</v>
      </c>
    </row>
    <row r="515" customFormat="false" ht="15" hidden="false" customHeight="false" outlineLevel="0" collapsed="false">
      <c r="A515" s="1" t="s">
        <v>1365</v>
      </c>
      <c r="B515" s="1" t="s">
        <v>1366</v>
      </c>
      <c r="C515" s="1" t="s">
        <v>1198</v>
      </c>
      <c r="D515" s="1" t="s">
        <v>13</v>
      </c>
      <c r="E515" s="1" t="s">
        <v>1367</v>
      </c>
      <c r="F515" s="1" t="s">
        <v>16</v>
      </c>
    </row>
    <row r="517" customFormat="false" ht="15" hidden="false" customHeight="false" outlineLevel="0" collapsed="false">
      <c r="A517" s="1" t="s">
        <v>1368</v>
      </c>
      <c r="B517" s="1" t="s">
        <v>1369</v>
      </c>
      <c r="C517" s="1" t="s">
        <v>1370</v>
      </c>
      <c r="D517" s="1" t="s">
        <v>13</v>
      </c>
      <c r="E517" s="1" t="s">
        <v>1371</v>
      </c>
      <c r="F517" s="1" t="s">
        <v>16</v>
      </c>
    </row>
    <row r="518" customFormat="false" ht="15" hidden="false" customHeight="false" outlineLevel="0" collapsed="false">
      <c r="A518" s="1" t="s">
        <v>1372</v>
      </c>
      <c r="B518" s="1" t="s">
        <v>1373</v>
      </c>
      <c r="C518" s="1" t="s">
        <v>1370</v>
      </c>
      <c r="D518" s="1" t="s">
        <v>326</v>
      </c>
      <c r="E518" s="1" t="s">
        <v>1374</v>
      </c>
      <c r="F518" s="1" t="s">
        <v>1375</v>
      </c>
    </row>
    <row r="519" customFormat="false" ht="15" hidden="false" customHeight="false" outlineLevel="0" collapsed="false">
      <c r="A519" s="1" t="s">
        <v>1376</v>
      </c>
      <c r="B519" s="1" t="s">
        <v>1377</v>
      </c>
      <c r="C519" s="1" t="s">
        <v>1370</v>
      </c>
      <c r="D519" s="1" t="s">
        <v>326</v>
      </c>
      <c r="E519" s="1" t="s">
        <v>1378</v>
      </c>
      <c r="F519" s="1" t="s">
        <v>1379</v>
      </c>
    </row>
    <row r="520" customFormat="false" ht="15" hidden="false" customHeight="false" outlineLevel="0" collapsed="false">
      <c r="A520" s="1" t="s">
        <v>1380</v>
      </c>
      <c r="B520" s="1" t="s">
        <v>1381</v>
      </c>
      <c r="C520" s="1" t="s">
        <v>1370</v>
      </c>
      <c r="D520" s="1" t="s">
        <v>326</v>
      </c>
      <c r="E520" s="1" t="s">
        <v>1382</v>
      </c>
      <c r="F520" s="1" t="s">
        <v>1383</v>
      </c>
    </row>
    <row r="521" customFormat="false" ht="15" hidden="false" customHeight="false" outlineLevel="0" collapsed="false">
      <c r="A521" s="1" t="s">
        <v>1384</v>
      </c>
      <c r="B521" s="1" t="s">
        <v>1385</v>
      </c>
      <c r="C521" s="1" t="s">
        <v>1370</v>
      </c>
      <c r="D521" s="1" t="s">
        <v>13</v>
      </c>
      <c r="E521" s="1" t="s">
        <v>1386</v>
      </c>
      <c r="F521" s="1" t="s">
        <v>16</v>
      </c>
    </row>
    <row r="522" customFormat="false" ht="15" hidden="false" customHeight="false" outlineLevel="0" collapsed="false">
      <c r="A522" s="1" t="s">
        <v>1387</v>
      </c>
      <c r="B522" s="1" t="s">
        <v>1388</v>
      </c>
      <c r="C522" s="1" t="s">
        <v>1370</v>
      </c>
      <c r="D522" s="1" t="s">
        <v>13</v>
      </c>
      <c r="E522" s="1" t="s">
        <v>1389</v>
      </c>
      <c r="F522" s="1" t="s">
        <v>16</v>
      </c>
    </row>
    <row r="523" customFormat="false" ht="15" hidden="false" customHeight="false" outlineLevel="0" collapsed="false">
      <c r="A523" s="1" t="s">
        <v>1390</v>
      </c>
      <c r="B523" s="1" t="s">
        <v>1391</v>
      </c>
      <c r="C523" s="1" t="s">
        <v>1370</v>
      </c>
      <c r="D523" s="1" t="s">
        <v>13</v>
      </c>
      <c r="E523" s="1" t="s">
        <v>1392</v>
      </c>
      <c r="F523" s="1" t="s">
        <v>16</v>
      </c>
    </row>
    <row r="524" customFormat="false" ht="15" hidden="false" customHeight="false" outlineLevel="0" collapsed="false">
      <c r="A524" s="1" t="s">
        <v>1393</v>
      </c>
      <c r="B524" s="1" t="s">
        <v>1394</v>
      </c>
      <c r="C524" s="1" t="s">
        <v>1370</v>
      </c>
      <c r="D524" s="1" t="s">
        <v>13</v>
      </c>
      <c r="E524" s="1" t="s">
        <v>1395</v>
      </c>
      <c r="F524" s="1" t="s">
        <v>16</v>
      </c>
    </row>
    <row r="525" customFormat="false" ht="15" hidden="false" customHeight="false" outlineLevel="0" collapsed="false">
      <c r="A525" s="1" t="s">
        <v>1396</v>
      </c>
      <c r="B525" s="1" t="s">
        <v>1397</v>
      </c>
      <c r="C525" s="1" t="s">
        <v>1370</v>
      </c>
      <c r="D525" s="1" t="s">
        <v>13</v>
      </c>
      <c r="E525" s="1" t="s">
        <v>1398</v>
      </c>
      <c r="F525" s="1" t="s">
        <v>16</v>
      </c>
    </row>
    <row r="526" customFormat="false" ht="15" hidden="false" customHeight="false" outlineLevel="0" collapsed="false">
      <c r="A526" s="1" t="s">
        <v>1399</v>
      </c>
      <c r="B526" s="1" t="s">
        <v>1400</v>
      </c>
      <c r="C526" s="1" t="s">
        <v>1370</v>
      </c>
      <c r="D526" s="1" t="s">
        <v>13</v>
      </c>
      <c r="E526" s="1" t="s">
        <v>1401</v>
      </c>
      <c r="F526" s="1" t="s">
        <v>16</v>
      </c>
    </row>
    <row r="527" customFormat="false" ht="15" hidden="false" customHeight="false" outlineLevel="0" collapsed="false">
      <c r="A527" s="1" t="s">
        <v>1402</v>
      </c>
      <c r="B527" s="1" t="s">
        <v>1403</v>
      </c>
      <c r="C527" s="1" t="s">
        <v>1370</v>
      </c>
      <c r="D527" s="1" t="s">
        <v>13</v>
      </c>
      <c r="E527" s="1" t="s">
        <v>1404</v>
      </c>
      <c r="F527" s="1" t="s">
        <v>16</v>
      </c>
    </row>
    <row r="528" customFormat="false" ht="15" hidden="false" customHeight="false" outlineLevel="0" collapsed="false">
      <c r="A528" s="1" t="s">
        <v>1405</v>
      </c>
      <c r="B528" s="1" t="s">
        <v>1406</v>
      </c>
      <c r="C528" s="1" t="s">
        <v>1370</v>
      </c>
      <c r="D528" s="1" t="s">
        <v>13</v>
      </c>
      <c r="E528" s="1" t="s">
        <v>1407</v>
      </c>
      <c r="F528" s="1" t="s">
        <v>16</v>
      </c>
    </row>
    <row r="529" customFormat="false" ht="15" hidden="false" customHeight="false" outlineLevel="0" collapsed="false">
      <c r="A529" s="1" t="s">
        <v>1408</v>
      </c>
      <c r="B529" s="1" t="s">
        <v>1409</v>
      </c>
      <c r="C529" s="1" t="s">
        <v>1370</v>
      </c>
      <c r="D529" s="1" t="s">
        <v>13</v>
      </c>
      <c r="E529" s="1" t="s">
        <v>1410</v>
      </c>
      <c r="F529" s="1" t="s">
        <v>16</v>
      </c>
    </row>
    <row r="530" customFormat="false" ht="15" hidden="false" customHeight="false" outlineLevel="0" collapsed="false">
      <c r="A530" s="1" t="s">
        <v>1411</v>
      </c>
      <c r="B530" s="1" t="s">
        <v>1412</v>
      </c>
      <c r="C530" s="1" t="s">
        <v>1370</v>
      </c>
      <c r="D530" s="1" t="s">
        <v>13</v>
      </c>
      <c r="E530" s="1" t="s">
        <v>1413</v>
      </c>
      <c r="F530" s="1" t="s">
        <v>16</v>
      </c>
    </row>
    <row r="531" customFormat="false" ht="15" hidden="false" customHeight="false" outlineLevel="0" collapsed="false">
      <c r="A531" s="1" t="s">
        <v>1414</v>
      </c>
      <c r="B531" s="1" t="s">
        <v>1415</v>
      </c>
      <c r="C531" s="1" t="s">
        <v>1370</v>
      </c>
      <c r="D531" s="1" t="s">
        <v>13</v>
      </c>
      <c r="E531" s="1" t="s">
        <v>1416</v>
      </c>
      <c r="F531" s="1" t="s">
        <v>16</v>
      </c>
    </row>
    <row r="532" customFormat="false" ht="15" hidden="false" customHeight="false" outlineLevel="0" collapsed="false">
      <c r="A532" s="1" t="s">
        <v>1417</v>
      </c>
      <c r="B532" s="1" t="s">
        <v>1418</v>
      </c>
      <c r="C532" s="1" t="s">
        <v>1370</v>
      </c>
      <c r="D532" s="1" t="s">
        <v>13</v>
      </c>
      <c r="E532" s="1" t="s">
        <v>1419</v>
      </c>
      <c r="F532" s="1" t="s">
        <v>16</v>
      </c>
    </row>
    <row r="533" customFormat="false" ht="15" hidden="false" customHeight="false" outlineLevel="0" collapsed="false">
      <c r="A533" s="1" t="s">
        <v>1420</v>
      </c>
      <c r="B533" s="1" t="s">
        <v>1421</v>
      </c>
      <c r="C533" s="1" t="s">
        <v>1370</v>
      </c>
      <c r="D533" s="1" t="s">
        <v>13</v>
      </c>
      <c r="E533" s="1" t="s">
        <v>1422</v>
      </c>
      <c r="F533" s="1" t="s">
        <v>16</v>
      </c>
    </row>
    <row r="534" customFormat="false" ht="15" hidden="false" customHeight="false" outlineLevel="0" collapsed="false">
      <c r="A534" s="1" t="s">
        <v>1423</v>
      </c>
      <c r="B534" s="1" t="s">
        <v>1424</v>
      </c>
      <c r="C534" s="1" t="s">
        <v>1370</v>
      </c>
      <c r="D534" s="1" t="s">
        <v>13</v>
      </c>
      <c r="E534" s="1" t="s">
        <v>1425</v>
      </c>
      <c r="F534" s="1" t="s">
        <v>16</v>
      </c>
    </row>
    <row r="535" customFormat="false" ht="15" hidden="false" customHeight="false" outlineLevel="0" collapsed="false">
      <c r="A535" s="1" t="s">
        <v>1426</v>
      </c>
      <c r="B535" s="1" t="s">
        <v>1427</v>
      </c>
      <c r="C535" s="1" t="s">
        <v>1370</v>
      </c>
      <c r="D535" s="1" t="s">
        <v>13</v>
      </c>
      <c r="E535" s="1" t="s">
        <v>1428</v>
      </c>
      <c r="F535" s="1" t="s">
        <v>16</v>
      </c>
    </row>
    <row r="536" customFormat="false" ht="15" hidden="false" customHeight="false" outlineLevel="0" collapsed="false">
      <c r="A536" s="1" t="s">
        <v>1429</v>
      </c>
      <c r="B536" s="1" t="s">
        <v>1430</v>
      </c>
      <c r="C536" s="1" t="s">
        <v>1370</v>
      </c>
      <c r="D536" s="1" t="s">
        <v>13</v>
      </c>
      <c r="E536" s="1" t="s">
        <v>1431</v>
      </c>
      <c r="F536" s="1" t="s">
        <v>16</v>
      </c>
    </row>
    <row r="537" customFormat="false" ht="15" hidden="false" customHeight="false" outlineLevel="0" collapsed="false">
      <c r="A537" s="1" t="s">
        <v>1432</v>
      </c>
      <c r="B537" s="1" t="s">
        <v>1433</v>
      </c>
      <c r="C537" s="1" t="s">
        <v>1370</v>
      </c>
      <c r="D537" s="1" t="s">
        <v>13</v>
      </c>
      <c r="E537" s="1" t="s">
        <v>1434</v>
      </c>
      <c r="F537" s="1" t="s">
        <v>16</v>
      </c>
    </row>
    <row r="538" customFormat="false" ht="15" hidden="false" customHeight="false" outlineLevel="0" collapsed="false">
      <c r="A538" s="1" t="s">
        <v>1435</v>
      </c>
      <c r="B538" s="1" t="s">
        <v>1436</v>
      </c>
      <c r="C538" s="1" t="s">
        <v>1370</v>
      </c>
      <c r="D538" s="1" t="s">
        <v>13</v>
      </c>
      <c r="E538" s="1" t="s">
        <v>1437</v>
      </c>
      <c r="F538" s="1" t="s">
        <v>16</v>
      </c>
    </row>
    <row r="539" customFormat="false" ht="15" hidden="false" customHeight="false" outlineLevel="0" collapsed="false">
      <c r="A539" s="1" t="s">
        <v>1438</v>
      </c>
      <c r="B539" s="1" t="s">
        <v>1439</v>
      </c>
      <c r="C539" s="1" t="s">
        <v>1370</v>
      </c>
      <c r="D539" s="1" t="s">
        <v>13</v>
      </c>
      <c r="E539" s="1" t="s">
        <v>1440</v>
      </c>
      <c r="F539" s="1" t="s">
        <v>16</v>
      </c>
    </row>
    <row r="540" customFormat="false" ht="15" hidden="false" customHeight="false" outlineLevel="0" collapsed="false">
      <c r="A540" s="1" t="s">
        <v>1441</v>
      </c>
      <c r="B540" s="1" t="s">
        <v>1442</v>
      </c>
      <c r="C540" s="1" t="s">
        <v>1370</v>
      </c>
      <c r="D540" s="1" t="s">
        <v>13</v>
      </c>
      <c r="E540" s="1" t="s">
        <v>1443</v>
      </c>
      <c r="F540" s="1" t="s">
        <v>16</v>
      </c>
    </row>
    <row r="541" customFormat="false" ht="15" hidden="false" customHeight="false" outlineLevel="0" collapsed="false">
      <c r="A541" s="1" t="s">
        <v>597</v>
      </c>
      <c r="B541" s="1" t="s">
        <v>1444</v>
      </c>
      <c r="C541" s="1" t="s">
        <v>1370</v>
      </c>
      <c r="D541" s="1" t="s">
        <v>13</v>
      </c>
      <c r="E541" s="1" t="s">
        <v>1445</v>
      </c>
      <c r="F541" s="1" t="s">
        <v>16</v>
      </c>
    </row>
    <row r="542" customFormat="false" ht="15" hidden="false" customHeight="false" outlineLevel="0" collapsed="false">
      <c r="A542" s="1" t="s">
        <v>1446</v>
      </c>
      <c r="B542" s="1" t="s">
        <v>1447</v>
      </c>
      <c r="C542" s="1" t="s">
        <v>1370</v>
      </c>
      <c r="D542" s="1" t="s">
        <v>326</v>
      </c>
      <c r="E542" s="1" t="s">
        <v>1448</v>
      </c>
      <c r="F542" s="1" t="s">
        <v>1449</v>
      </c>
    </row>
    <row r="543" customFormat="false" ht="15" hidden="false" customHeight="false" outlineLevel="0" collapsed="false">
      <c r="A543" s="1" t="s">
        <v>1450</v>
      </c>
      <c r="B543" s="1" t="s">
        <v>1451</v>
      </c>
      <c r="C543" s="1" t="s">
        <v>1370</v>
      </c>
      <c r="D543" s="1" t="s">
        <v>326</v>
      </c>
      <c r="E543" s="1" t="s">
        <v>1452</v>
      </c>
      <c r="F543" s="1" t="s">
        <v>1453</v>
      </c>
    </row>
    <row r="544" customFormat="false" ht="15" hidden="false" customHeight="false" outlineLevel="0" collapsed="false">
      <c r="A544" s="1" t="s">
        <v>1454</v>
      </c>
      <c r="B544" s="1" t="s">
        <v>1455</v>
      </c>
      <c r="C544" s="1" t="s">
        <v>1370</v>
      </c>
      <c r="D544" s="1" t="s">
        <v>326</v>
      </c>
      <c r="E544" s="1" t="s">
        <v>1456</v>
      </c>
      <c r="F544" s="1" t="s">
        <v>1457</v>
      </c>
    </row>
    <row r="545" customFormat="false" ht="15" hidden="false" customHeight="false" outlineLevel="0" collapsed="false">
      <c r="A545" s="1" t="s">
        <v>1458</v>
      </c>
      <c r="B545" s="1" t="s">
        <v>1459</v>
      </c>
      <c r="C545" s="1" t="s">
        <v>1370</v>
      </c>
      <c r="D545" s="1" t="s">
        <v>13</v>
      </c>
      <c r="E545" s="1" t="s">
        <v>1460</v>
      </c>
      <c r="F545" s="1" t="s">
        <v>16</v>
      </c>
    </row>
    <row r="547" customFormat="false" ht="15" hidden="false" customHeight="false" outlineLevel="0" collapsed="false">
      <c r="A547" s="2" t="s">
        <v>1461</v>
      </c>
      <c r="B547" s="2"/>
      <c r="C547" s="2"/>
      <c r="D547" s="2"/>
      <c r="E547" s="2"/>
      <c r="F547" s="2"/>
      <c r="G547" s="2"/>
      <c r="H547" s="2"/>
      <c r="I547" s="2"/>
      <c r="J547" s="2"/>
      <c r="K547" s="2"/>
      <c r="L547" s="2"/>
      <c r="M547" s="2"/>
      <c r="N547" s="2"/>
      <c r="O547" s="2"/>
      <c r="P547" s="2"/>
      <c r="Q547" s="2"/>
      <c r="R547" s="2"/>
      <c r="S547" s="2"/>
      <c r="T547" s="2"/>
    </row>
    <row r="548" customFormat="false" ht="15" hidden="false" customHeight="false" outlineLevel="0" collapsed="false">
      <c r="A548" s="1" t="s">
        <v>1462</v>
      </c>
      <c r="B548" s="1" t="s">
        <v>1463</v>
      </c>
      <c r="C548" s="1" t="s">
        <v>1464</v>
      </c>
      <c r="D548" s="1" t="s">
        <v>13</v>
      </c>
      <c r="E548" s="1" t="s">
        <v>1465</v>
      </c>
      <c r="F548" s="1" t="s">
        <v>16</v>
      </c>
    </row>
    <row r="549" customFormat="false" ht="15" hidden="false" customHeight="false" outlineLevel="0" collapsed="false">
      <c r="A549" s="1" t="s">
        <v>1466</v>
      </c>
      <c r="B549" s="1" t="s">
        <v>1467</v>
      </c>
      <c r="C549" s="1" t="s">
        <v>1464</v>
      </c>
      <c r="D549" s="1" t="s">
        <v>13</v>
      </c>
      <c r="E549" s="1" t="s">
        <v>1468</v>
      </c>
      <c r="F549" s="1" t="s">
        <v>16</v>
      </c>
    </row>
    <row r="550" customFormat="false" ht="15" hidden="false" customHeight="false" outlineLevel="0" collapsed="false">
      <c r="A550" s="1" t="s">
        <v>1469</v>
      </c>
      <c r="B550" s="1" t="s">
        <v>1470</v>
      </c>
      <c r="C550" s="1" t="s">
        <v>1464</v>
      </c>
      <c r="D550" s="1" t="s">
        <v>13</v>
      </c>
      <c r="E550" s="1" t="s">
        <v>1471</v>
      </c>
      <c r="F550" s="1" t="s">
        <v>16</v>
      </c>
    </row>
    <row r="551" customFormat="false" ht="15" hidden="false" customHeight="false" outlineLevel="0" collapsed="false">
      <c r="A551" s="1" t="s">
        <v>1472</v>
      </c>
      <c r="B551" s="1" t="s">
        <v>1473</v>
      </c>
      <c r="C551" s="1" t="s">
        <v>1464</v>
      </c>
      <c r="D551" s="1" t="s">
        <v>13</v>
      </c>
      <c r="E551" s="1" t="s">
        <v>1474</v>
      </c>
      <c r="F551" s="1" t="s">
        <v>16</v>
      </c>
    </row>
    <row r="552" customFormat="false" ht="15" hidden="false" customHeight="false" outlineLevel="0" collapsed="false">
      <c r="A552" s="1" t="s">
        <v>1475</v>
      </c>
      <c r="B552" s="1" t="s">
        <v>1476</v>
      </c>
      <c r="C552" s="1" t="s">
        <v>1464</v>
      </c>
      <c r="D552" s="1" t="s">
        <v>13</v>
      </c>
      <c r="E552" s="1" t="s">
        <v>1477</v>
      </c>
      <c r="F552" s="1" t="s">
        <v>16</v>
      </c>
    </row>
    <row r="553" customFormat="false" ht="15" hidden="false" customHeight="false" outlineLevel="0" collapsed="false">
      <c r="A553" s="1" t="s">
        <v>1478</v>
      </c>
      <c r="B553" s="1" t="s">
        <v>1479</v>
      </c>
      <c r="C553" s="1" t="s">
        <v>1464</v>
      </c>
      <c r="D553" s="1" t="s">
        <v>13</v>
      </c>
      <c r="E553" s="1" t="s">
        <v>1480</v>
      </c>
      <c r="F553" s="1" t="s">
        <v>16</v>
      </c>
    </row>
    <row r="554" customFormat="false" ht="15" hidden="false" customHeight="false" outlineLevel="0" collapsed="false">
      <c r="A554" s="1" t="s">
        <v>1481</v>
      </c>
      <c r="B554" s="1" t="s">
        <v>1482</v>
      </c>
      <c r="C554" s="1" t="s">
        <v>1464</v>
      </c>
      <c r="D554" s="1" t="s">
        <v>13</v>
      </c>
      <c r="E554" s="1" t="s">
        <v>1483</v>
      </c>
      <c r="F554" s="1" t="s">
        <v>16</v>
      </c>
    </row>
    <row r="555" customFormat="false" ht="15" hidden="false" customHeight="false" outlineLevel="0" collapsed="false">
      <c r="A555" s="1" t="s">
        <v>1484</v>
      </c>
      <c r="B555" s="1" t="s">
        <v>1485</v>
      </c>
      <c r="C555" s="1" t="s">
        <v>1464</v>
      </c>
      <c r="D555" s="1" t="s">
        <v>13</v>
      </c>
      <c r="E555" s="1" t="s">
        <v>1486</v>
      </c>
      <c r="F555" s="1" t="s">
        <v>16</v>
      </c>
    </row>
    <row r="556" customFormat="false" ht="15" hidden="false" customHeight="false" outlineLevel="0" collapsed="false">
      <c r="A556" s="1" t="s">
        <v>1487</v>
      </c>
      <c r="B556" s="1" t="s">
        <v>1488</v>
      </c>
      <c r="C556" s="1" t="s">
        <v>1464</v>
      </c>
      <c r="D556" s="1" t="s">
        <v>13</v>
      </c>
      <c r="E556" s="1" t="s">
        <v>1489</v>
      </c>
      <c r="F556" s="1" t="s">
        <v>16</v>
      </c>
    </row>
    <row r="557" customFormat="false" ht="15" hidden="false" customHeight="false" outlineLevel="0" collapsed="false">
      <c r="A557" s="1" t="s">
        <v>1490</v>
      </c>
      <c r="B557" s="1" t="s">
        <v>1491</v>
      </c>
      <c r="C557" s="1" t="s">
        <v>1464</v>
      </c>
      <c r="D557" s="1" t="s">
        <v>13</v>
      </c>
      <c r="E557" s="1" t="s">
        <v>1492</v>
      </c>
      <c r="F557" s="1" t="s">
        <v>16</v>
      </c>
    </row>
    <row r="558" customFormat="false" ht="15" hidden="false" customHeight="false" outlineLevel="0" collapsed="false">
      <c r="A558" s="1" t="s">
        <v>1493</v>
      </c>
      <c r="B558" s="1" t="s">
        <v>1494</v>
      </c>
      <c r="C558" s="1" t="s">
        <v>1464</v>
      </c>
      <c r="D558" s="1" t="s">
        <v>13</v>
      </c>
      <c r="E558" s="1" t="s">
        <v>1495</v>
      </c>
      <c r="F558" s="1" t="s">
        <v>16</v>
      </c>
    </row>
    <row r="559" customFormat="false" ht="15" hidden="false" customHeight="false" outlineLevel="0" collapsed="false">
      <c r="A559" s="1" t="s">
        <v>1496</v>
      </c>
      <c r="B559" s="1" t="s">
        <v>538</v>
      </c>
      <c r="C559" s="1" t="s">
        <v>1464</v>
      </c>
      <c r="D559" s="1" t="s">
        <v>10</v>
      </c>
      <c r="E559" s="1" t="s">
        <v>1497</v>
      </c>
      <c r="F559" s="1" t="s">
        <v>1498</v>
      </c>
    </row>
    <row r="560" customFormat="false" ht="15" hidden="false" customHeight="false" outlineLevel="0" collapsed="false">
      <c r="A560" s="1" t="s">
        <v>1499</v>
      </c>
      <c r="B560" s="1" t="s">
        <v>1500</v>
      </c>
      <c r="C560" s="1" t="s">
        <v>1464</v>
      </c>
      <c r="D560" s="1" t="s">
        <v>13</v>
      </c>
      <c r="E560" s="1" t="s">
        <v>1501</v>
      </c>
      <c r="F560" s="1" t="s">
        <v>16</v>
      </c>
    </row>
    <row r="561" customFormat="false" ht="15" hidden="false" customHeight="false" outlineLevel="0" collapsed="false">
      <c r="A561" s="1" t="s">
        <v>1502</v>
      </c>
      <c r="B561" s="1" t="s">
        <v>1503</v>
      </c>
      <c r="C561" s="1" t="s">
        <v>1464</v>
      </c>
      <c r="D561" s="1" t="s">
        <v>13</v>
      </c>
      <c r="E561" s="1" t="s">
        <v>1504</v>
      </c>
      <c r="F561" s="1" t="s">
        <v>16</v>
      </c>
    </row>
    <row r="562" customFormat="false" ht="15" hidden="false" customHeight="false" outlineLevel="0" collapsed="false">
      <c r="A562" s="1" t="s">
        <v>1505</v>
      </c>
      <c r="B562" s="1" t="s">
        <v>1506</v>
      </c>
      <c r="C562" s="1" t="s">
        <v>1464</v>
      </c>
      <c r="D562" s="1" t="s">
        <v>13</v>
      </c>
      <c r="E562" s="1" t="s">
        <v>1507</v>
      </c>
      <c r="F562" s="1" t="s">
        <v>16</v>
      </c>
    </row>
    <row r="563" customFormat="false" ht="15" hidden="false" customHeight="false" outlineLevel="0" collapsed="false">
      <c r="A563" s="1" t="s">
        <v>1508</v>
      </c>
      <c r="B563" s="1" t="s">
        <v>1509</v>
      </c>
      <c r="C563" s="1" t="s">
        <v>1464</v>
      </c>
      <c r="D563" s="1" t="s">
        <v>13</v>
      </c>
      <c r="E563" s="1" t="s">
        <v>1510</v>
      </c>
      <c r="F563" s="1" t="s">
        <v>16</v>
      </c>
    </row>
    <row r="564" customFormat="false" ht="15" hidden="false" customHeight="false" outlineLevel="0" collapsed="false">
      <c r="A564" s="1" t="s">
        <v>1511</v>
      </c>
      <c r="B564" s="1" t="s">
        <v>1512</v>
      </c>
      <c r="C564" s="1" t="s">
        <v>1464</v>
      </c>
      <c r="D564" s="1" t="s">
        <v>326</v>
      </c>
      <c r="E564" s="1" t="s">
        <v>1513</v>
      </c>
      <c r="F564" s="1" t="s">
        <v>1513</v>
      </c>
    </row>
    <row r="565" customFormat="false" ht="15" hidden="false" customHeight="false" outlineLevel="0" collapsed="false">
      <c r="A565" s="1" t="s">
        <v>1514</v>
      </c>
      <c r="B565" s="1" t="s">
        <v>1515</v>
      </c>
      <c r="C565" s="1" t="s">
        <v>1464</v>
      </c>
      <c r="D565" s="1" t="s">
        <v>13</v>
      </c>
      <c r="E565" s="1" t="s">
        <v>1516</v>
      </c>
      <c r="F565" s="1" t="s">
        <v>16</v>
      </c>
    </row>
    <row r="566" customFormat="false" ht="15" hidden="false" customHeight="false" outlineLevel="0" collapsed="false">
      <c r="A566" s="1" t="s">
        <v>1517</v>
      </c>
      <c r="B566" s="1" t="s">
        <v>1518</v>
      </c>
      <c r="C566" s="1" t="s">
        <v>1464</v>
      </c>
      <c r="D566" s="1" t="s">
        <v>13</v>
      </c>
      <c r="E566" s="1" t="s">
        <v>1519</v>
      </c>
      <c r="F566" s="1" t="s">
        <v>16</v>
      </c>
    </row>
    <row r="567" customFormat="false" ht="15" hidden="false" customHeight="false" outlineLevel="0" collapsed="false">
      <c r="A567" s="1" t="s">
        <v>1520</v>
      </c>
      <c r="B567" s="1" t="s">
        <v>1521</v>
      </c>
      <c r="C567" s="1" t="s">
        <v>1464</v>
      </c>
      <c r="D567" s="1" t="s">
        <v>13</v>
      </c>
      <c r="E567" s="1" t="s">
        <v>1522</v>
      </c>
      <c r="F567" s="1" t="s">
        <v>16</v>
      </c>
    </row>
    <row r="568" customFormat="false" ht="15" hidden="false" customHeight="false" outlineLevel="0" collapsed="false">
      <c r="A568" s="1" t="s">
        <v>1523</v>
      </c>
      <c r="B568" s="1" t="s">
        <v>1524</v>
      </c>
      <c r="C568" s="1" t="s">
        <v>1464</v>
      </c>
      <c r="D568" s="1" t="s">
        <v>13</v>
      </c>
      <c r="E568" s="1" t="s">
        <v>1525</v>
      </c>
      <c r="F568" s="1" t="s">
        <v>16</v>
      </c>
    </row>
    <row r="569" customFormat="false" ht="15" hidden="false" customHeight="false" outlineLevel="0" collapsed="false">
      <c r="A569" s="1" t="s">
        <v>1526</v>
      </c>
      <c r="B569" s="1" t="s">
        <v>1527</v>
      </c>
      <c r="C569" s="1" t="s">
        <v>1464</v>
      </c>
      <c r="D569" s="1" t="s">
        <v>13</v>
      </c>
      <c r="E569" s="1" t="s">
        <v>1528</v>
      </c>
      <c r="F569" s="1" t="s">
        <v>16</v>
      </c>
    </row>
    <row r="570" customFormat="false" ht="15" hidden="false" customHeight="false" outlineLevel="0" collapsed="false">
      <c r="A570" s="1" t="s">
        <v>1529</v>
      </c>
      <c r="B570" s="1" t="s">
        <v>1530</v>
      </c>
      <c r="C570" s="1" t="s">
        <v>1464</v>
      </c>
      <c r="D570" s="1" t="s">
        <v>13</v>
      </c>
      <c r="E570" s="1" t="s">
        <v>1531</v>
      </c>
      <c r="F570" s="1" t="s">
        <v>16</v>
      </c>
    </row>
    <row r="571" customFormat="false" ht="15" hidden="false" customHeight="false" outlineLevel="0" collapsed="false">
      <c r="A571" s="1" t="s">
        <v>1532</v>
      </c>
      <c r="B571" s="1" t="s">
        <v>1533</v>
      </c>
      <c r="C571" s="1" t="s">
        <v>1464</v>
      </c>
      <c r="D571" s="1" t="s">
        <v>13</v>
      </c>
      <c r="E571" s="1" t="s">
        <v>1534</v>
      </c>
      <c r="F571" s="1" t="s">
        <v>16</v>
      </c>
    </row>
    <row r="572" customFormat="false" ht="15" hidden="false" customHeight="false" outlineLevel="0" collapsed="false">
      <c r="A572" s="1" t="s">
        <v>1535</v>
      </c>
      <c r="B572" s="1" t="s">
        <v>1536</v>
      </c>
      <c r="C572" s="1" t="s">
        <v>1464</v>
      </c>
      <c r="D572" s="1" t="s">
        <v>13</v>
      </c>
      <c r="E572" s="1" t="s">
        <v>1537</v>
      </c>
      <c r="F572" s="1" t="s">
        <v>16</v>
      </c>
    </row>
    <row r="573" customFormat="false" ht="15" hidden="false" customHeight="false" outlineLevel="0" collapsed="false">
      <c r="A573" s="1" t="s">
        <v>1538</v>
      </c>
      <c r="B573" s="1" t="s">
        <v>1539</v>
      </c>
      <c r="C573" s="1" t="s">
        <v>1464</v>
      </c>
      <c r="D573" s="1" t="s">
        <v>13</v>
      </c>
      <c r="E573" s="1" t="s">
        <v>1540</v>
      </c>
      <c r="F573" s="1" t="s">
        <v>16</v>
      </c>
    </row>
    <row r="574" customFormat="false" ht="15" hidden="false" customHeight="false" outlineLevel="0" collapsed="false">
      <c r="A574" s="1" t="s">
        <v>1541</v>
      </c>
      <c r="B574" s="1" t="s">
        <v>1542</v>
      </c>
      <c r="C574" s="1" t="s">
        <v>1464</v>
      </c>
      <c r="D574" s="1" t="s">
        <v>13</v>
      </c>
      <c r="E574" s="1" t="s">
        <v>1543</v>
      </c>
      <c r="F574" s="1" t="s">
        <v>16</v>
      </c>
    </row>
    <row r="575" customFormat="false" ht="15" hidden="false" customHeight="false" outlineLevel="0" collapsed="false">
      <c r="A575" s="1" t="s">
        <v>1544</v>
      </c>
      <c r="B575" s="1" t="s">
        <v>1545</v>
      </c>
      <c r="C575" s="1" t="s">
        <v>1464</v>
      </c>
      <c r="D575" s="1" t="s">
        <v>13</v>
      </c>
      <c r="E575" s="1" t="s">
        <v>1546</v>
      </c>
      <c r="F575" s="1" t="s">
        <v>16</v>
      </c>
    </row>
    <row r="576" customFormat="false" ht="15" hidden="false" customHeight="false" outlineLevel="0" collapsed="false">
      <c r="A576" s="1" t="s">
        <v>1547</v>
      </c>
      <c r="B576" s="1" t="s">
        <v>1548</v>
      </c>
      <c r="C576" s="1" t="s">
        <v>1464</v>
      </c>
      <c r="D576" s="1" t="s">
        <v>13</v>
      </c>
      <c r="E576" s="1" t="s">
        <v>1549</v>
      </c>
      <c r="F576" s="1" t="s">
        <v>16</v>
      </c>
    </row>
    <row r="578" customFormat="false" ht="15" hidden="false" customHeight="false" outlineLevel="0" collapsed="false">
      <c r="A578" s="2" t="s">
        <v>1550</v>
      </c>
      <c r="B578" s="2"/>
      <c r="C578" s="2"/>
      <c r="D578" s="2"/>
      <c r="E578" s="2"/>
      <c r="F578" s="2"/>
      <c r="G578" s="2"/>
      <c r="H578" s="2"/>
      <c r="I578" s="2"/>
      <c r="J578" s="2"/>
      <c r="K578" s="2"/>
      <c r="L578" s="2"/>
      <c r="M578" s="2"/>
      <c r="N578" s="2"/>
      <c r="O578" s="2"/>
      <c r="P578" s="2"/>
      <c r="Q578" s="2"/>
      <c r="R578" s="2"/>
      <c r="S578" s="2"/>
      <c r="T578" s="2"/>
    </row>
    <row r="579" customFormat="false" ht="15" hidden="false" customHeight="false" outlineLevel="0" collapsed="false">
      <c r="A579" s="1" t="s">
        <v>1551</v>
      </c>
      <c r="B579" s="1" t="s">
        <v>1552</v>
      </c>
      <c r="C579" s="1" t="s">
        <v>1553</v>
      </c>
      <c r="D579" s="1" t="s">
        <v>13</v>
      </c>
      <c r="E579" s="1" t="s">
        <v>1554</v>
      </c>
      <c r="F579" s="1" t="s">
        <v>55</v>
      </c>
    </row>
    <row r="580" customFormat="false" ht="15" hidden="false" customHeight="false" outlineLevel="0" collapsed="false">
      <c r="A580" s="1" t="s">
        <v>1555</v>
      </c>
      <c r="B580" s="1" t="s">
        <v>1556</v>
      </c>
      <c r="C580" s="1" t="s">
        <v>1553</v>
      </c>
      <c r="D580" s="1" t="s">
        <v>13</v>
      </c>
      <c r="E580" s="1" t="s">
        <v>1557</v>
      </c>
      <c r="F580" s="1" t="s">
        <v>16</v>
      </c>
    </row>
    <row r="581" customFormat="false" ht="15" hidden="false" customHeight="false" outlineLevel="0" collapsed="false">
      <c r="A581" s="1" t="s">
        <v>1558</v>
      </c>
      <c r="B581" s="1" t="s">
        <v>1559</v>
      </c>
      <c r="C581" s="1" t="s">
        <v>1553</v>
      </c>
      <c r="D581" s="1" t="s">
        <v>13</v>
      </c>
      <c r="E581" s="1" t="s">
        <v>1560</v>
      </c>
      <c r="F581" s="1" t="s">
        <v>16</v>
      </c>
    </row>
    <row r="582" customFormat="false" ht="15" hidden="false" customHeight="false" outlineLevel="0" collapsed="false">
      <c r="A582" s="1" t="s">
        <v>1561</v>
      </c>
      <c r="B582" s="1" t="s">
        <v>1562</v>
      </c>
      <c r="C582" s="1" t="s">
        <v>1553</v>
      </c>
      <c r="D582" s="1" t="s">
        <v>13</v>
      </c>
      <c r="E582" s="1" t="s">
        <v>1563</v>
      </c>
      <c r="F582" s="1" t="s">
        <v>16</v>
      </c>
    </row>
    <row r="583" customFormat="false" ht="15" hidden="false" customHeight="false" outlineLevel="0" collapsed="false">
      <c r="A583" s="1" t="s">
        <v>1564</v>
      </c>
      <c r="B583" s="1" t="s">
        <v>1565</v>
      </c>
      <c r="C583" s="1" t="s">
        <v>1553</v>
      </c>
      <c r="D583" s="1" t="s">
        <v>13</v>
      </c>
      <c r="E583" s="1" t="s">
        <v>1566</v>
      </c>
      <c r="F583" s="1" t="s">
        <v>16</v>
      </c>
    </row>
    <row r="584" customFormat="false" ht="15" hidden="false" customHeight="false" outlineLevel="0" collapsed="false">
      <c r="A584" s="1" t="s">
        <v>1567</v>
      </c>
      <c r="B584" s="1" t="s">
        <v>1568</v>
      </c>
      <c r="C584" s="1" t="s">
        <v>1553</v>
      </c>
      <c r="D584" s="1" t="s">
        <v>13</v>
      </c>
      <c r="E584" s="1" t="s">
        <v>1569</v>
      </c>
      <c r="F584" s="1" t="s">
        <v>16</v>
      </c>
    </row>
    <row r="585" customFormat="false" ht="15" hidden="false" customHeight="false" outlineLevel="0" collapsed="false">
      <c r="A585" s="1" t="s">
        <v>1570</v>
      </c>
      <c r="B585" s="1" t="s">
        <v>1571</v>
      </c>
      <c r="C585" s="1" t="s">
        <v>1553</v>
      </c>
      <c r="D585" s="1" t="s">
        <v>13</v>
      </c>
      <c r="E585" s="1" t="s">
        <v>1572</v>
      </c>
      <c r="F585" s="1" t="s">
        <v>16</v>
      </c>
    </row>
    <row r="586" customFormat="false" ht="15" hidden="false" customHeight="false" outlineLevel="0" collapsed="false">
      <c r="A586" s="1" t="s">
        <v>1573</v>
      </c>
      <c r="B586" s="1" t="s">
        <v>1574</v>
      </c>
      <c r="C586" s="1" t="s">
        <v>1553</v>
      </c>
      <c r="D586" s="1" t="s">
        <v>13</v>
      </c>
      <c r="E586" s="1" t="s">
        <v>1575</v>
      </c>
      <c r="F586" s="1" t="s">
        <v>16</v>
      </c>
    </row>
    <row r="587" customFormat="false" ht="15" hidden="false" customHeight="false" outlineLevel="0" collapsed="false">
      <c r="A587" s="1" t="s">
        <v>1576</v>
      </c>
      <c r="B587" s="1" t="s">
        <v>1577</v>
      </c>
      <c r="C587" s="1" t="s">
        <v>1553</v>
      </c>
      <c r="D587" s="1" t="s">
        <v>13</v>
      </c>
      <c r="E587" s="1" t="s">
        <v>1578</v>
      </c>
      <c r="F587" s="1" t="s">
        <v>16</v>
      </c>
    </row>
    <row r="588" customFormat="false" ht="15" hidden="false" customHeight="false" outlineLevel="0" collapsed="false">
      <c r="A588" s="1" t="s">
        <v>1579</v>
      </c>
      <c r="B588" s="1" t="s">
        <v>1580</v>
      </c>
      <c r="C588" s="1" t="s">
        <v>1553</v>
      </c>
      <c r="D588" s="1" t="s">
        <v>13</v>
      </c>
      <c r="E588" s="1" t="s">
        <v>1581</v>
      </c>
      <c r="F588" s="1" t="s">
        <v>16</v>
      </c>
    </row>
    <row r="589" customFormat="false" ht="15" hidden="false" customHeight="false" outlineLevel="0" collapsed="false">
      <c r="A589" s="1" t="s">
        <v>1582</v>
      </c>
      <c r="B589" s="1" t="s">
        <v>1583</v>
      </c>
      <c r="C589" s="1" t="s">
        <v>1553</v>
      </c>
      <c r="D589" s="1" t="s">
        <v>13</v>
      </c>
      <c r="E589" s="1" t="s">
        <v>1584</v>
      </c>
      <c r="F589" s="1" t="s">
        <v>16</v>
      </c>
    </row>
    <row r="590" customFormat="false" ht="15" hidden="false" customHeight="false" outlineLevel="0" collapsed="false">
      <c r="A590" s="1" t="s">
        <v>1585</v>
      </c>
      <c r="B590" s="1" t="s">
        <v>1586</v>
      </c>
      <c r="C590" s="1" t="s">
        <v>1553</v>
      </c>
      <c r="D590" s="1" t="s">
        <v>13</v>
      </c>
      <c r="E590" s="1" t="s">
        <v>1587</v>
      </c>
      <c r="F590" s="1" t="s">
        <v>16</v>
      </c>
    </row>
    <row r="591" customFormat="false" ht="15" hidden="false" customHeight="false" outlineLevel="0" collapsed="false">
      <c r="A591" s="1" t="s">
        <v>1588</v>
      </c>
      <c r="B591" s="1" t="s">
        <v>1589</v>
      </c>
      <c r="C591" s="1" t="s">
        <v>1553</v>
      </c>
      <c r="D591" s="1" t="s">
        <v>13</v>
      </c>
      <c r="E591" s="1" t="s">
        <v>1590</v>
      </c>
      <c r="F591" s="1" t="s">
        <v>16</v>
      </c>
    </row>
    <row r="592" customFormat="false" ht="15" hidden="false" customHeight="false" outlineLevel="0" collapsed="false">
      <c r="A592" s="1" t="s">
        <v>1591</v>
      </c>
      <c r="B592" s="1" t="s">
        <v>1592</v>
      </c>
      <c r="C592" s="1" t="s">
        <v>1553</v>
      </c>
      <c r="D592" s="1" t="s">
        <v>13</v>
      </c>
      <c r="E592" s="1" t="s">
        <v>1593</v>
      </c>
      <c r="F592" s="1" t="s">
        <v>16</v>
      </c>
    </row>
    <row r="593" customFormat="false" ht="15" hidden="false" customHeight="false" outlineLevel="0" collapsed="false">
      <c r="A593" s="1" t="s">
        <v>1594</v>
      </c>
      <c r="B593" s="1" t="s">
        <v>1595</v>
      </c>
      <c r="C593" s="1" t="s">
        <v>1553</v>
      </c>
      <c r="D593" s="1" t="s">
        <v>13</v>
      </c>
      <c r="E593" s="1" t="s">
        <v>1596</v>
      </c>
      <c r="F593" s="1" t="s">
        <v>16</v>
      </c>
    </row>
    <row r="594" customFormat="false" ht="15" hidden="false" customHeight="false" outlineLevel="0" collapsed="false">
      <c r="A594" s="1" t="s">
        <v>1597</v>
      </c>
      <c r="B594" s="1" t="s">
        <v>1598</v>
      </c>
      <c r="C594" s="1" t="s">
        <v>1553</v>
      </c>
      <c r="D594" s="1" t="s">
        <v>13</v>
      </c>
      <c r="E594" s="1" t="s">
        <v>1599</v>
      </c>
      <c r="F594" s="1" t="s">
        <v>16</v>
      </c>
    </row>
    <row r="595" customFormat="false" ht="15" hidden="false" customHeight="false" outlineLevel="0" collapsed="false">
      <c r="A595" s="1" t="s">
        <v>1600</v>
      </c>
      <c r="B595" s="1" t="s">
        <v>1601</v>
      </c>
      <c r="C595" s="1" t="s">
        <v>1553</v>
      </c>
      <c r="D595" s="1" t="s">
        <v>13</v>
      </c>
      <c r="E595" s="1" t="s">
        <v>1602</v>
      </c>
      <c r="F595" s="1" t="s">
        <v>16</v>
      </c>
    </row>
    <row r="596" customFormat="false" ht="15" hidden="false" customHeight="false" outlineLevel="0" collapsed="false">
      <c r="A596" s="1" t="s">
        <v>1603</v>
      </c>
      <c r="B596" s="1" t="s">
        <v>1604</v>
      </c>
      <c r="C596" s="1" t="s">
        <v>1553</v>
      </c>
      <c r="D596" s="1" t="s">
        <v>13</v>
      </c>
      <c r="E596" s="1" t="s">
        <v>1605</v>
      </c>
      <c r="F596" s="1" t="s">
        <v>16</v>
      </c>
    </row>
    <row r="597" customFormat="false" ht="15" hidden="false" customHeight="false" outlineLevel="0" collapsed="false">
      <c r="A597" s="1" t="s">
        <v>1606</v>
      </c>
      <c r="B597" s="1" t="s">
        <v>1607</v>
      </c>
      <c r="C597" s="1" t="s">
        <v>1553</v>
      </c>
      <c r="D597" s="1" t="s">
        <v>13</v>
      </c>
      <c r="E597" s="1" t="s">
        <v>1608</v>
      </c>
      <c r="F597" s="1" t="s">
        <v>16</v>
      </c>
    </row>
    <row r="598" customFormat="false" ht="15" hidden="false" customHeight="false" outlineLevel="0" collapsed="false">
      <c r="A598" s="1" t="s">
        <v>1609</v>
      </c>
      <c r="B598" s="1" t="s">
        <v>1610</v>
      </c>
      <c r="C598" s="1" t="s">
        <v>1553</v>
      </c>
      <c r="D598" s="1" t="s">
        <v>10</v>
      </c>
      <c r="E598" s="1" t="s">
        <v>1611</v>
      </c>
      <c r="F598" s="1" t="s">
        <v>12</v>
      </c>
    </row>
    <row r="599" customFormat="false" ht="15" hidden="false" customHeight="false" outlineLevel="0" collapsed="false">
      <c r="A599" s="1" t="s">
        <v>1612</v>
      </c>
      <c r="B599" s="1" t="s">
        <v>1613</v>
      </c>
      <c r="C599" s="1" t="s">
        <v>1553</v>
      </c>
      <c r="D599" s="1" t="s">
        <v>13</v>
      </c>
      <c r="E599" s="1" t="s">
        <v>1614</v>
      </c>
      <c r="F599" s="1" t="s">
        <v>16</v>
      </c>
    </row>
    <row r="600" customFormat="false" ht="15" hidden="false" customHeight="false" outlineLevel="0" collapsed="false">
      <c r="A600" s="1" t="s">
        <v>1615</v>
      </c>
      <c r="B600" s="1" t="s">
        <v>1616</v>
      </c>
      <c r="C600" s="1" t="s">
        <v>1553</v>
      </c>
      <c r="D600" s="1" t="s">
        <v>13</v>
      </c>
      <c r="E600" s="1" t="s">
        <v>1617</v>
      </c>
      <c r="F600" s="1" t="s">
        <v>16</v>
      </c>
    </row>
    <row r="601" customFormat="false" ht="15" hidden="false" customHeight="false" outlineLevel="0" collapsed="false">
      <c r="A601" s="1" t="s">
        <v>1618</v>
      </c>
      <c r="B601" s="1" t="s">
        <v>1619</v>
      </c>
      <c r="C601" s="1" t="s">
        <v>1553</v>
      </c>
      <c r="D601" s="1" t="s">
        <v>13</v>
      </c>
      <c r="E601" s="1" t="s">
        <v>1620</v>
      </c>
      <c r="F601" s="1" t="s">
        <v>16</v>
      </c>
    </row>
    <row r="602" customFormat="false" ht="15" hidden="false" customHeight="false" outlineLevel="0" collapsed="false">
      <c r="A602" s="1" t="s">
        <v>1621</v>
      </c>
      <c r="B602" s="1" t="s">
        <v>1622</v>
      </c>
      <c r="C602" s="1" t="s">
        <v>1553</v>
      </c>
      <c r="D602" s="1" t="s">
        <v>326</v>
      </c>
      <c r="E602" s="1" t="s">
        <v>1623</v>
      </c>
      <c r="F602" s="1" t="s">
        <v>1623</v>
      </c>
    </row>
    <row r="603" customFormat="false" ht="15" hidden="false" customHeight="false" outlineLevel="0" collapsed="false">
      <c r="A603" s="1" t="s">
        <v>1624</v>
      </c>
      <c r="B603" s="1" t="s">
        <v>1613</v>
      </c>
      <c r="C603" s="1" t="s">
        <v>1553</v>
      </c>
      <c r="D603" s="1" t="s">
        <v>13</v>
      </c>
      <c r="E603" s="1" t="s">
        <v>1625</v>
      </c>
      <c r="F603" s="1" t="s">
        <v>16</v>
      </c>
    </row>
    <row r="604" customFormat="false" ht="15" hidden="false" customHeight="false" outlineLevel="0" collapsed="false">
      <c r="A604" s="1" t="s">
        <v>1626</v>
      </c>
      <c r="B604" s="1" t="s">
        <v>1616</v>
      </c>
      <c r="C604" s="1" t="s">
        <v>1553</v>
      </c>
      <c r="D604" s="1" t="s">
        <v>13</v>
      </c>
      <c r="E604" s="1" t="s">
        <v>1627</v>
      </c>
      <c r="F604" s="1" t="s">
        <v>16</v>
      </c>
    </row>
    <row r="605" customFormat="false" ht="15" hidden="false" customHeight="false" outlineLevel="0" collapsed="false">
      <c r="A605" s="1" t="s">
        <v>1628</v>
      </c>
      <c r="B605" s="1" t="s">
        <v>1619</v>
      </c>
      <c r="C605" s="1" t="s">
        <v>1553</v>
      </c>
      <c r="D605" s="1" t="s">
        <v>13</v>
      </c>
      <c r="E605" s="1" t="s">
        <v>1629</v>
      </c>
      <c r="F605" s="1" t="s">
        <v>16</v>
      </c>
    </row>
    <row r="606" customFormat="false" ht="15" hidden="false" customHeight="false" outlineLevel="0" collapsed="false">
      <c r="A606" s="1" t="s">
        <v>1630</v>
      </c>
      <c r="B606" s="1" t="s">
        <v>1631</v>
      </c>
      <c r="C606" s="1" t="s">
        <v>1553</v>
      </c>
      <c r="D606" s="1" t="s">
        <v>326</v>
      </c>
      <c r="E606" s="1" t="s">
        <v>1632</v>
      </c>
      <c r="F606" s="1" t="s">
        <v>1632</v>
      </c>
    </row>
    <row r="607" customFormat="false" ht="15" hidden="false" customHeight="false" outlineLevel="0" collapsed="false">
      <c r="A607" s="1" t="s">
        <v>1633</v>
      </c>
      <c r="B607" s="1" t="s">
        <v>1634</v>
      </c>
      <c r="C607" s="1" t="s">
        <v>1553</v>
      </c>
      <c r="D607" s="1" t="s">
        <v>13</v>
      </c>
      <c r="E607" s="1" t="s">
        <v>1635</v>
      </c>
      <c r="F607" s="1" t="s">
        <v>16</v>
      </c>
    </row>
    <row r="608" customFormat="false" ht="15" hidden="false" customHeight="false" outlineLevel="0" collapsed="false">
      <c r="A608" s="1" t="s">
        <v>1636</v>
      </c>
      <c r="B608" s="1" t="s">
        <v>1637</v>
      </c>
      <c r="C608" s="1" t="s">
        <v>1553</v>
      </c>
      <c r="D608" s="1" t="s">
        <v>13</v>
      </c>
      <c r="E608" s="1" t="s">
        <v>1638</v>
      </c>
      <c r="F608" s="1" t="s">
        <v>16</v>
      </c>
    </row>
    <row r="609" customFormat="false" ht="15" hidden="false" customHeight="false" outlineLevel="0" collapsed="false">
      <c r="A609" s="1" t="s">
        <v>1639</v>
      </c>
      <c r="B609" s="1" t="s">
        <v>1640</v>
      </c>
      <c r="C609" s="1" t="s">
        <v>1553</v>
      </c>
      <c r="D609" s="1" t="s">
        <v>13</v>
      </c>
      <c r="E609" s="1" t="s">
        <v>1641</v>
      </c>
      <c r="F609" s="1" t="s">
        <v>16</v>
      </c>
    </row>
    <row r="610" customFormat="false" ht="15" hidden="false" customHeight="false" outlineLevel="0" collapsed="false">
      <c r="A610" s="1" t="s">
        <v>1642</v>
      </c>
      <c r="B610" s="1" t="s">
        <v>1643</v>
      </c>
      <c r="C610" s="1" t="s">
        <v>1553</v>
      </c>
      <c r="D610" s="1" t="s">
        <v>13</v>
      </c>
      <c r="E610" s="1" t="s">
        <v>1644</v>
      </c>
      <c r="F610" s="1" t="s">
        <v>16</v>
      </c>
    </row>
    <row r="611" customFormat="false" ht="15" hidden="false" customHeight="false" outlineLevel="0" collapsed="false">
      <c r="A611" s="1" t="s">
        <v>1645</v>
      </c>
      <c r="B611" s="1" t="s">
        <v>1646</v>
      </c>
      <c r="C611" s="1" t="s">
        <v>1553</v>
      </c>
      <c r="D611" s="1" t="s">
        <v>13</v>
      </c>
      <c r="E611" s="1" t="s">
        <v>1647</v>
      </c>
      <c r="F611" s="1" t="s">
        <v>16</v>
      </c>
    </row>
    <row r="612" customFormat="false" ht="15" hidden="false" customHeight="false" outlineLevel="0" collapsed="false">
      <c r="A612" s="1" t="s">
        <v>1648</v>
      </c>
      <c r="B612" s="1" t="s">
        <v>1649</v>
      </c>
      <c r="C612" s="1" t="s">
        <v>1553</v>
      </c>
      <c r="D612" s="1" t="s">
        <v>10</v>
      </c>
      <c r="E612" s="1" t="s">
        <v>1650</v>
      </c>
      <c r="F612" s="1" t="s">
        <v>63</v>
      </c>
    </row>
    <row r="613" customFormat="false" ht="15" hidden="false" customHeight="false" outlineLevel="0" collapsed="false">
      <c r="A613" s="1" t="s">
        <v>1651</v>
      </c>
      <c r="B613" s="1" t="s">
        <v>1652</v>
      </c>
      <c r="C613" s="1" t="s">
        <v>1553</v>
      </c>
      <c r="D613" s="1" t="s">
        <v>275</v>
      </c>
      <c r="E613" s="1" t="s">
        <v>1653</v>
      </c>
      <c r="F613" s="1" t="s">
        <v>16</v>
      </c>
    </row>
    <row r="614" customFormat="false" ht="15" hidden="false" customHeight="false" outlineLevel="0" collapsed="false">
      <c r="A614" s="1" t="s">
        <v>1654</v>
      </c>
      <c r="B614" s="1" t="s">
        <v>1655</v>
      </c>
      <c r="C614" s="1" t="s">
        <v>1553</v>
      </c>
      <c r="D614" s="1" t="s">
        <v>275</v>
      </c>
      <c r="E614" s="1" t="s">
        <v>1656</v>
      </c>
      <c r="F614" s="1" t="s">
        <v>16</v>
      </c>
    </row>
    <row r="615" customFormat="false" ht="15" hidden="false" customHeight="false" outlineLevel="0" collapsed="false">
      <c r="A615" s="1" t="s">
        <v>1657</v>
      </c>
      <c r="B615" s="1" t="s">
        <v>538</v>
      </c>
      <c r="C615" s="1" t="s">
        <v>1553</v>
      </c>
      <c r="D615" s="1" t="s">
        <v>10</v>
      </c>
      <c r="E615" s="1" t="s">
        <v>1497</v>
      </c>
      <c r="F615" s="1" t="s">
        <v>1498</v>
      </c>
    </row>
    <row r="616" customFormat="false" ht="15" hidden="false" customHeight="false" outlineLevel="0" collapsed="false">
      <c r="A616" s="1" t="s">
        <v>1658</v>
      </c>
      <c r="B616" s="1" t="s">
        <v>1659</v>
      </c>
      <c r="C616" s="1" t="s">
        <v>1553</v>
      </c>
      <c r="D616" s="1" t="s">
        <v>262</v>
      </c>
      <c r="E616" s="1" t="s">
        <v>1660</v>
      </c>
      <c r="F616" s="1" t="s">
        <v>1660</v>
      </c>
    </row>
    <row r="617" customFormat="false" ht="15" hidden="false" customHeight="false" outlineLevel="0" collapsed="false">
      <c r="A617" s="1" t="s">
        <v>1661</v>
      </c>
      <c r="B617" s="1" t="s">
        <v>1662</v>
      </c>
      <c r="C617" s="1" t="s">
        <v>1553</v>
      </c>
      <c r="D617" s="1" t="s">
        <v>262</v>
      </c>
      <c r="E617" s="1" t="s">
        <v>1663</v>
      </c>
      <c r="F617" s="1" t="s">
        <v>1663</v>
      </c>
    </row>
    <row r="618" customFormat="false" ht="15" hidden="false" customHeight="false" outlineLevel="0" collapsed="false">
      <c r="A618" s="1" t="s">
        <v>1664</v>
      </c>
      <c r="B618" s="1" t="s">
        <v>1665</v>
      </c>
      <c r="C618" s="1" t="s">
        <v>1553</v>
      </c>
      <c r="D618" s="1" t="s">
        <v>10</v>
      </c>
      <c r="E618" s="1" t="s">
        <v>1666</v>
      </c>
      <c r="F618" s="1" t="s">
        <v>12</v>
      </c>
    </row>
    <row r="619" customFormat="false" ht="15" hidden="false" customHeight="false" outlineLevel="0" collapsed="false">
      <c r="A619" s="1" t="s">
        <v>1667</v>
      </c>
      <c r="B619" s="1" t="s">
        <v>1668</v>
      </c>
      <c r="C619" s="1" t="s">
        <v>1553</v>
      </c>
      <c r="D619" s="1" t="s">
        <v>13</v>
      </c>
      <c r="E619" s="1" t="s">
        <v>1669</v>
      </c>
      <c r="F619" s="1" t="s">
        <v>12</v>
      </c>
    </row>
    <row r="620" customFormat="false" ht="15" hidden="false" customHeight="false" outlineLevel="0" collapsed="false">
      <c r="A620" s="1" t="s">
        <v>1670</v>
      </c>
      <c r="B620" s="1" t="s">
        <v>1671</v>
      </c>
      <c r="C620" s="1" t="s">
        <v>1553</v>
      </c>
      <c r="D620" s="1" t="s">
        <v>13</v>
      </c>
      <c r="E620" s="1" t="s">
        <v>1672</v>
      </c>
      <c r="F620" s="1" t="s">
        <v>12</v>
      </c>
    </row>
    <row r="621" customFormat="false" ht="15" hidden="false" customHeight="false" outlineLevel="0" collapsed="false">
      <c r="A621" s="1" t="s">
        <v>1673</v>
      </c>
      <c r="B621" s="1" t="s">
        <v>1674</v>
      </c>
      <c r="C621" s="1" t="s">
        <v>1553</v>
      </c>
      <c r="D621" s="1" t="s">
        <v>326</v>
      </c>
      <c r="E621" s="1" t="s">
        <v>1675</v>
      </c>
      <c r="F621" s="1" t="s">
        <v>12</v>
      </c>
    </row>
    <row r="622" customFormat="false" ht="15" hidden="false" customHeight="false" outlineLevel="0" collapsed="false">
      <c r="A622" s="1" t="s">
        <v>1676</v>
      </c>
      <c r="B622" s="1" t="s">
        <v>1677</v>
      </c>
      <c r="C622" s="1" t="s">
        <v>1553</v>
      </c>
      <c r="D622" s="1" t="s">
        <v>275</v>
      </c>
      <c r="E622" s="1" t="s">
        <v>1678</v>
      </c>
      <c r="F622" s="1" t="s">
        <v>1678</v>
      </c>
    </row>
    <row r="623" customFormat="false" ht="15" hidden="false" customHeight="false" outlineLevel="0" collapsed="false">
      <c r="A623" s="1" t="s">
        <v>1679</v>
      </c>
      <c r="B623" s="1" t="s">
        <v>1680</v>
      </c>
      <c r="C623" s="1" t="s">
        <v>1553</v>
      </c>
      <c r="D623" s="1" t="s">
        <v>275</v>
      </c>
      <c r="E623" s="1" t="s">
        <v>1681</v>
      </c>
      <c r="F623" s="1" t="s">
        <v>1681</v>
      </c>
    </row>
    <row r="624" customFormat="false" ht="15" hidden="false" customHeight="false" outlineLevel="0" collapsed="false">
      <c r="A624" s="2" t="s">
        <v>1682</v>
      </c>
      <c r="B624" s="2"/>
      <c r="C624" s="2"/>
      <c r="D624" s="2"/>
      <c r="E624" s="2"/>
      <c r="F624" s="2"/>
      <c r="G624" s="2"/>
      <c r="H624" s="2"/>
      <c r="I624" s="2"/>
      <c r="J624" s="2"/>
      <c r="K624" s="2"/>
    </row>
    <row r="625" customFormat="false" ht="15" hidden="false" customHeight="false" outlineLevel="0" collapsed="false">
      <c r="A625" s="1" t="s">
        <v>1683</v>
      </c>
      <c r="B625" s="1" t="s">
        <v>1684</v>
      </c>
      <c r="C625" s="1" t="s">
        <v>1685</v>
      </c>
      <c r="D625" s="1" t="s">
        <v>10</v>
      </c>
      <c r="E625" s="3" t="s">
        <v>1686</v>
      </c>
      <c r="F625" s="3" t="s">
        <v>1686</v>
      </c>
      <c r="G625" s="1" t="s">
        <v>1687</v>
      </c>
    </row>
    <row r="626" customFormat="false" ht="15" hidden="false" customHeight="false" outlineLevel="0" collapsed="false">
      <c r="A626" s="1" t="s">
        <v>1688</v>
      </c>
      <c r="B626" s="1" t="s">
        <v>1689</v>
      </c>
      <c r="C626" s="1" t="s">
        <v>1685</v>
      </c>
      <c r="D626" s="1" t="s">
        <v>10</v>
      </c>
      <c r="E626" s="3" t="s">
        <v>1303</v>
      </c>
      <c r="F626" s="3" t="s">
        <v>1303</v>
      </c>
    </row>
    <row r="627" customFormat="false" ht="15" hidden="false" customHeight="false" outlineLevel="0" collapsed="false">
      <c r="A627" s="1" t="s">
        <v>1690</v>
      </c>
      <c r="B627" s="1" t="s">
        <v>1691</v>
      </c>
      <c r="C627" s="1" t="s">
        <v>1685</v>
      </c>
      <c r="D627" s="1" t="s">
        <v>275</v>
      </c>
      <c r="E627" s="1" t="s">
        <v>290</v>
      </c>
      <c r="F627" s="1" t="s">
        <v>290</v>
      </c>
      <c r="G627" s="1" t="s">
        <v>287</v>
      </c>
    </row>
    <row r="628" customFormat="false" ht="15" hidden="false" customHeight="false" outlineLevel="0" collapsed="false">
      <c r="A628" s="1" t="s">
        <v>1692</v>
      </c>
      <c r="B628" s="1" t="s">
        <v>1693</v>
      </c>
      <c r="C628" s="1" t="s">
        <v>1685</v>
      </c>
      <c r="D628" s="1" t="s">
        <v>13</v>
      </c>
      <c r="E628" s="3" t="n">
        <v>20</v>
      </c>
      <c r="F628" s="3" t="n">
        <v>20</v>
      </c>
    </row>
    <row r="629" customFormat="false" ht="15" hidden="false" customHeight="false" outlineLevel="0" collapsed="false">
      <c r="A629" s="1" t="s">
        <v>1694</v>
      </c>
      <c r="B629" s="1" t="s">
        <v>1695</v>
      </c>
      <c r="C629" s="1" t="s">
        <v>1685</v>
      </c>
      <c r="D629" s="1" t="s">
        <v>275</v>
      </c>
      <c r="E629" s="3" t="n">
        <v>0</v>
      </c>
      <c r="F629" s="3" t="n">
        <v>0</v>
      </c>
    </row>
    <row r="630" customFormat="false" ht="15" hidden="false" customHeight="false" outlineLevel="0" collapsed="false">
      <c r="A630" s="1" t="s">
        <v>1696</v>
      </c>
      <c r="B630" s="1" t="s">
        <v>1697</v>
      </c>
      <c r="C630" s="1" t="s">
        <v>1685</v>
      </c>
      <c r="D630" s="1" t="s">
        <v>275</v>
      </c>
      <c r="E630" s="3" t="n">
        <v>0</v>
      </c>
      <c r="F630" s="3" t="n">
        <v>0</v>
      </c>
    </row>
    <row r="631" customFormat="false" ht="15" hidden="false" customHeight="false" outlineLevel="0" collapsed="false">
      <c r="A631" s="1" t="s">
        <v>1698</v>
      </c>
      <c r="B631" s="1" t="s">
        <v>1699</v>
      </c>
      <c r="C631" s="1" t="s">
        <v>1685</v>
      </c>
      <c r="D631" s="1" t="s">
        <v>13</v>
      </c>
      <c r="E631" s="3" t="n">
        <v>0</v>
      </c>
      <c r="F631" s="3" t="n">
        <v>0</v>
      </c>
    </row>
    <row r="632" customFormat="false" ht="15" hidden="false" customHeight="false" outlineLevel="0" collapsed="false">
      <c r="A632" s="1" t="s">
        <v>1700</v>
      </c>
      <c r="B632" s="1" t="s">
        <v>1701</v>
      </c>
      <c r="C632" s="1" t="s">
        <v>1685</v>
      </c>
      <c r="D632" s="1" t="s">
        <v>275</v>
      </c>
      <c r="E632" s="3" t="n">
        <v>30</v>
      </c>
      <c r="F632" s="3" t="n">
        <v>30</v>
      </c>
    </row>
    <row r="633" customFormat="false" ht="15" hidden="false" customHeight="false" outlineLevel="0" collapsed="false">
      <c r="A633" s="1" t="s">
        <v>1702</v>
      </c>
      <c r="B633" s="1" t="s">
        <v>1703</v>
      </c>
      <c r="C633" s="1" t="s">
        <v>1685</v>
      </c>
      <c r="D633" s="1" t="s">
        <v>275</v>
      </c>
      <c r="E633" s="3" t="n">
        <v>0.0013</v>
      </c>
      <c r="F633" s="3" t="n">
        <v>0.0013</v>
      </c>
      <c r="G633" s="1" t="s">
        <v>1704</v>
      </c>
    </row>
    <row r="634" customFormat="false" ht="15" hidden="false" customHeight="false" outlineLevel="0" collapsed="false">
      <c r="A634" s="1" t="s">
        <v>1705</v>
      </c>
      <c r="B634" s="1" t="s">
        <v>1706</v>
      </c>
      <c r="C634" s="1" t="s">
        <v>1685</v>
      </c>
      <c r="D634" s="1" t="s">
        <v>13</v>
      </c>
      <c r="E634" s="3" t="n">
        <v>45</v>
      </c>
      <c r="F634" s="3" t="n">
        <v>45</v>
      </c>
      <c r="G634" s="1" t="s">
        <v>1707</v>
      </c>
    </row>
  </sheetData>
  <hyperlinks>
    <hyperlink ref="E48" r:id="rId1" display="&quot;https://ville-data.com/Mougins-06250.html&quot;+&quot;&quot;"/>
    <hyperlink ref="E49" r:id="rId2" display="&quot;https://www.linternaute.com/ville/alpes-maritimes/departement-06&quot;+&quot;&quot;"/>
    <hyperlink ref="E50" r:id="rId3" display="&quot;https://www.google.com/search?q=cannes+pays+de+lerins&quot;+&quot;&quot;"/>
    <hyperlink ref="E187" r:id="rId4" display="&quot;https://www.geoportail.gouv.fr/embed/visu.html?c=&quot;+LONGITUDE+&quot;,&quot;+LATITUDE+&quot;&amp;amp;z=0.00012136999453139198&amp;amp;l=ORTHOIMAGERY.ORTHOPHOTOS::GEOPORTAIL:OGC:WMTS(1)&amp;amp;l=CADASTRALPARCELS.PARCELS::GEOPORTAIL:OGC:WMTS(1)&amp;amp;l=ADMINISTRATIVEUNITS.BOUNDARIES::GEOPORTAIL:OGC:WMTS(1)&amp;amp;permalink=yes&quot;"/>
    <hyperlink ref="E191" r:id="rId5" display="&quot;https://vigibati.fr/?commune.f=%3D&quot;+NOM_COMMUNE+&quot;%20-%20&quot;+CODE_POSTAL+&quot;&amp;map.z=14&amp;map.c=12022302133321312221211&amp;map.f=0&quot;"/>
    <hyperlink ref="E193" r:id="rId6" display="&quot;https://www.insee.fr/fr/statistiques&quot;+&quot;&quo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23"/>
  <sheetViews>
    <sheetView showFormulas="false" showGridLines="true" showRowColHeaders="true" showZeros="true" rightToLeft="false" tabSelected="false" showOutlineSymbols="true" defaultGridColor="true" view="normal" topLeftCell="A442" colorId="64" zoomScale="100" zoomScaleNormal="100" zoomScalePageLayoutView="100" workbookViewId="0">
      <selection pane="topLeft" activeCell="A454" activeCellId="0" sqref="A454"/>
    </sheetView>
  </sheetViews>
  <sheetFormatPr defaultColWidth="9.15625" defaultRowHeight="15" zeroHeight="false" outlineLevelRow="0" outlineLevelCol="0"/>
  <cols>
    <col collapsed="false" customWidth="true" hidden="false" outlineLevel="0" max="1" min="1" style="1" width="64.7"/>
    <col collapsed="false" customWidth="true" hidden="false" outlineLevel="0" max="2" min="2" style="1" width="62.71"/>
    <col collapsed="false" customWidth="true" hidden="false" outlineLevel="0" max="3" min="3" style="1" width="8.57"/>
    <col collapsed="false" customWidth="true" hidden="false" outlineLevel="0" max="4" min="4" style="1" width="10.58"/>
    <col collapsed="false" customWidth="false" hidden="false" outlineLevel="0" max="5" min="5" style="1" width="9.14"/>
    <col collapsed="false" customWidth="true" hidden="false" outlineLevel="0" max="6" min="6" style="1" width="74"/>
    <col collapsed="false" customWidth="true" hidden="false" outlineLevel="0" max="7" min="7" style="1" width="86.42"/>
    <col collapsed="false" customWidth="false" hidden="false" outlineLevel="0" max="12" min="8" style="1" width="9.14"/>
    <col collapsed="false" customWidth="true" hidden="false" outlineLevel="0" max="13" min="13" style="1" width="15.57"/>
    <col collapsed="false" customWidth="false" hidden="false" outlineLevel="0" max="1024" min="14" style="1" width="9.14"/>
  </cols>
  <sheetData>
    <row r="1" customFormat="false" ht="15" hidden="false" customHeight="false" outlineLevel="0" collapsed="false">
      <c r="A1" s="1" t="s">
        <v>0</v>
      </c>
      <c r="B1" s="1" t="s">
        <v>1</v>
      </c>
      <c r="C1" s="1" t="s">
        <v>1708</v>
      </c>
      <c r="D1" s="1" t="s">
        <v>2</v>
      </c>
      <c r="E1" s="1" t="s">
        <v>3</v>
      </c>
      <c r="F1" s="1" t="s">
        <v>1709</v>
      </c>
      <c r="G1" s="1" t="s">
        <v>1710</v>
      </c>
      <c r="H1" s="1" t="s">
        <v>6</v>
      </c>
      <c r="M1" s="1" t="s">
        <v>1711</v>
      </c>
    </row>
    <row r="2" customFormat="false" ht="15" hidden="false" customHeight="false" outlineLevel="0" collapsed="false">
      <c r="A2" s="2" t="s">
        <v>1712</v>
      </c>
      <c r="B2" s="2"/>
      <c r="C2" s="2"/>
      <c r="D2" s="2"/>
      <c r="E2" s="2"/>
      <c r="F2" s="2"/>
      <c r="G2" s="2"/>
      <c r="H2" s="2"/>
      <c r="I2" s="2"/>
      <c r="J2" s="2"/>
      <c r="K2" s="2"/>
      <c r="L2" s="2"/>
      <c r="M2" s="8"/>
    </row>
    <row r="3" customFormat="false" ht="15" hidden="false" customHeight="false" outlineLevel="0" collapsed="false">
      <c r="A3" s="1" t="s">
        <v>1713</v>
      </c>
      <c r="B3" s="1" t="s">
        <v>1713</v>
      </c>
      <c r="D3" s="1" t="s">
        <v>1714</v>
      </c>
      <c r="E3" s="1" t="s">
        <v>10</v>
      </c>
      <c r="F3" s="3" t="s">
        <v>11</v>
      </c>
      <c r="G3" s="3" t="s">
        <v>11</v>
      </c>
      <c r="H3" s="1" t="s">
        <v>1715</v>
      </c>
      <c r="M3" s="3" t="s">
        <v>11</v>
      </c>
    </row>
    <row r="4" customFormat="false" ht="15" hidden="false" customHeight="false" outlineLevel="0" collapsed="false">
      <c r="A4" s="1" t="s">
        <v>1716</v>
      </c>
      <c r="B4" s="1" t="s">
        <v>1713</v>
      </c>
      <c r="D4" s="1" t="s">
        <v>1714</v>
      </c>
      <c r="E4" s="1" t="s">
        <v>13</v>
      </c>
      <c r="F4" s="3" t="n">
        <v>5</v>
      </c>
      <c r="G4" s="3" t="n">
        <v>5</v>
      </c>
      <c r="H4" s="1" t="s">
        <v>1717</v>
      </c>
      <c r="M4" s="1" t="n">
        <v>5</v>
      </c>
    </row>
    <row r="5" customFormat="false" ht="15" hidden="false" customHeight="false" outlineLevel="0" collapsed="false">
      <c r="A5" s="1" t="s">
        <v>1718</v>
      </c>
      <c r="B5" s="1" t="s">
        <v>1718</v>
      </c>
      <c r="D5" s="1" t="s">
        <v>1714</v>
      </c>
      <c r="E5" s="1" t="s">
        <v>13</v>
      </c>
      <c r="F5" s="1" t="s">
        <v>1719</v>
      </c>
      <c r="G5" s="1" t="s">
        <v>1719</v>
      </c>
      <c r="H5" s="1" t="s">
        <v>1720</v>
      </c>
      <c r="M5" s="1" t="n">
        <v>10</v>
      </c>
    </row>
    <row r="6" customFormat="false" ht="15" hidden="false" customHeight="false" outlineLevel="0" collapsed="false">
      <c r="A6" s="1" t="s">
        <v>1721</v>
      </c>
      <c r="B6" s="9" t="s">
        <v>1721</v>
      </c>
      <c r="C6" s="9"/>
      <c r="D6" s="1" t="s">
        <v>1714</v>
      </c>
      <c r="E6" s="1" t="s">
        <v>13</v>
      </c>
      <c r="F6" s="1" t="s">
        <v>1722</v>
      </c>
      <c r="G6" s="1" t="s">
        <v>1723</v>
      </c>
      <c r="H6" s="1" t="s">
        <v>1724</v>
      </c>
      <c r="M6" s="1" t="n">
        <v>12</v>
      </c>
    </row>
    <row r="8" s="10" customFormat="true" ht="15" hidden="false" customHeight="false" outlineLevel="0" collapsed="false">
      <c r="A8" s="10" t="s">
        <v>1725</v>
      </c>
    </row>
    <row r="9" s="11" customFormat="true" ht="15" hidden="false" customHeight="false" outlineLevel="0" collapsed="false">
      <c r="A9" s="11" t="s">
        <v>1726</v>
      </c>
    </row>
    <row r="10" customFormat="false" ht="15" hidden="false" customHeight="false" outlineLevel="0" collapsed="false">
      <c r="A10" s="1" t="s">
        <v>1727</v>
      </c>
      <c r="B10" s="1" t="s">
        <v>1728</v>
      </c>
      <c r="D10" s="1" t="s">
        <v>1714</v>
      </c>
      <c r="E10" s="1" t="s">
        <v>13</v>
      </c>
      <c r="F10" s="1" t="s">
        <v>145</v>
      </c>
      <c r="G10" s="1" t="s">
        <v>145</v>
      </c>
    </row>
    <row r="11" customFormat="false" ht="15" hidden="false" customHeight="false" outlineLevel="0" collapsed="false">
      <c r="A11" s="1" t="s">
        <v>1729</v>
      </c>
      <c r="B11" s="1" t="s">
        <v>1730</v>
      </c>
      <c r="D11" s="1" t="s">
        <v>1714</v>
      </c>
      <c r="E11" s="1" t="s">
        <v>13</v>
      </c>
      <c r="F11" s="1" t="s">
        <v>142</v>
      </c>
      <c r="G11" s="1" t="s">
        <v>142</v>
      </c>
    </row>
    <row r="12" customFormat="false" ht="15" hidden="false" customHeight="false" outlineLevel="0" collapsed="false">
      <c r="A12" s="1" t="s">
        <v>1731</v>
      </c>
      <c r="B12" s="1" t="s">
        <v>1732</v>
      </c>
      <c r="D12" s="1" t="s">
        <v>1714</v>
      </c>
      <c r="E12" s="1" t="s">
        <v>13</v>
      </c>
      <c r="F12" s="1" t="s">
        <v>1733</v>
      </c>
      <c r="G12" s="1" t="s">
        <v>1733</v>
      </c>
    </row>
    <row r="13" s="12" customFormat="true" ht="15" hidden="false" customHeight="false" outlineLevel="0" collapsed="false">
      <c r="A13" s="12" t="s">
        <v>1734</v>
      </c>
      <c r="B13" s="12" t="s">
        <v>1732</v>
      </c>
      <c r="D13" s="12" t="s">
        <v>1714</v>
      </c>
      <c r="E13" s="12" t="s">
        <v>10</v>
      </c>
      <c r="F13" s="12" t="s">
        <v>1735</v>
      </c>
      <c r="G13" s="12" t="s">
        <v>1735</v>
      </c>
    </row>
    <row r="14" customFormat="false" ht="15" hidden="false" customHeight="false" outlineLevel="0" collapsed="false">
      <c r="A14" s="1" t="s">
        <v>1736</v>
      </c>
      <c r="B14" s="1" t="s">
        <v>1737</v>
      </c>
      <c r="D14" s="1" t="s">
        <v>1714</v>
      </c>
      <c r="E14" s="1" t="s">
        <v>275</v>
      </c>
      <c r="F14" s="1" t="s">
        <v>265</v>
      </c>
      <c r="G14" s="1" t="s">
        <v>265</v>
      </c>
    </row>
    <row r="15" s="12" customFormat="true" ht="15" hidden="false" customHeight="false" outlineLevel="0" collapsed="false">
      <c r="A15" s="12" t="s">
        <v>1738</v>
      </c>
      <c r="B15" s="12" t="s">
        <v>1737</v>
      </c>
      <c r="D15" s="12" t="s">
        <v>1714</v>
      </c>
      <c r="E15" s="12" t="s">
        <v>10</v>
      </c>
      <c r="F15" s="12" t="s">
        <v>1739</v>
      </c>
      <c r="G15" s="12" t="s">
        <v>1739</v>
      </c>
    </row>
    <row r="16" s="11" customFormat="true" ht="15" hidden="false" customHeight="false" outlineLevel="0" collapsed="false">
      <c r="A16" s="11" t="s">
        <v>1740</v>
      </c>
    </row>
    <row r="17" customFormat="false" ht="15" hidden="false" customHeight="false" outlineLevel="0" collapsed="false">
      <c r="A17" s="1" t="s">
        <v>1741</v>
      </c>
      <c r="B17" s="1" t="s">
        <v>1742</v>
      </c>
      <c r="D17" s="1" t="s">
        <v>1714</v>
      </c>
      <c r="E17" s="1" t="s">
        <v>13</v>
      </c>
      <c r="F17" s="1" t="s">
        <v>139</v>
      </c>
      <c r="G17" s="1" t="s">
        <v>139</v>
      </c>
    </row>
    <row r="18" customFormat="false" ht="15" hidden="false" customHeight="false" outlineLevel="0" collapsed="false">
      <c r="A18" s="1" t="s">
        <v>1743</v>
      </c>
      <c r="B18" s="1" t="s">
        <v>1744</v>
      </c>
      <c r="D18" s="1" t="s">
        <v>1714</v>
      </c>
      <c r="E18" s="1" t="s">
        <v>13</v>
      </c>
      <c r="F18" s="1" t="s">
        <v>1745</v>
      </c>
      <c r="G18" s="1" t="s">
        <v>1745</v>
      </c>
    </row>
    <row r="19" s="12" customFormat="true" ht="15" hidden="false" customHeight="false" outlineLevel="0" collapsed="false">
      <c r="A19" s="12" t="s">
        <v>1746</v>
      </c>
      <c r="B19" s="12" t="s">
        <v>1747</v>
      </c>
      <c r="D19" s="12" t="s">
        <v>1714</v>
      </c>
      <c r="E19" s="12" t="s">
        <v>10</v>
      </c>
      <c r="F19" s="12" t="s">
        <v>1748</v>
      </c>
      <c r="G19" s="12" t="s">
        <v>1748</v>
      </c>
    </row>
    <row r="20" customFormat="false" ht="15" hidden="false" customHeight="false" outlineLevel="0" collapsed="false">
      <c r="A20" s="1" t="s">
        <v>1749</v>
      </c>
      <c r="B20" s="1" t="s">
        <v>1750</v>
      </c>
      <c r="D20" s="1" t="s">
        <v>1714</v>
      </c>
      <c r="E20" s="1" t="s">
        <v>275</v>
      </c>
      <c r="F20" s="1" t="s">
        <v>269</v>
      </c>
      <c r="G20" s="1" t="s">
        <v>269</v>
      </c>
    </row>
    <row r="21" s="12" customFormat="true" ht="15" hidden="false" customHeight="false" outlineLevel="0" collapsed="false">
      <c r="A21" s="12" t="s">
        <v>1751</v>
      </c>
      <c r="B21" s="12" t="s">
        <v>1750</v>
      </c>
      <c r="D21" s="12" t="s">
        <v>1714</v>
      </c>
      <c r="E21" s="12" t="s">
        <v>10</v>
      </c>
      <c r="F21" s="12" t="s">
        <v>1752</v>
      </c>
      <c r="G21" s="12" t="s">
        <v>1752</v>
      </c>
    </row>
    <row r="22" s="11" customFormat="true" ht="15" hidden="false" customHeight="false" outlineLevel="0" collapsed="false">
      <c r="A22" s="11" t="s">
        <v>1753</v>
      </c>
    </row>
    <row r="23" customFormat="false" ht="15" hidden="false" customHeight="false" outlineLevel="0" collapsed="false">
      <c r="A23" s="1" t="s">
        <v>1754</v>
      </c>
      <c r="B23" s="1" t="s">
        <v>1755</v>
      </c>
      <c r="D23" s="1" t="s">
        <v>1714</v>
      </c>
      <c r="E23" s="1" t="s">
        <v>13</v>
      </c>
      <c r="F23" s="1" t="s">
        <v>1756</v>
      </c>
      <c r="G23" s="1" t="s">
        <v>1757</v>
      </c>
    </row>
    <row r="24" customFormat="false" ht="15" hidden="false" customHeight="false" outlineLevel="0" collapsed="false">
      <c r="A24" s="1" t="s">
        <v>1758</v>
      </c>
      <c r="B24" s="1" t="s">
        <v>1759</v>
      </c>
      <c r="D24" s="1" t="s">
        <v>1714</v>
      </c>
      <c r="E24" s="1" t="s">
        <v>13</v>
      </c>
      <c r="F24" s="1" t="s">
        <v>1760</v>
      </c>
      <c r="G24" s="1" t="s">
        <v>1760</v>
      </c>
    </row>
    <row r="25" s="12" customFormat="true" ht="15" hidden="false" customHeight="false" outlineLevel="0" collapsed="false">
      <c r="A25" s="12" t="s">
        <v>1761</v>
      </c>
      <c r="B25" s="12" t="s">
        <v>1759</v>
      </c>
      <c r="D25" s="12" t="s">
        <v>1714</v>
      </c>
      <c r="E25" s="12" t="s">
        <v>10</v>
      </c>
      <c r="F25" s="12" t="s">
        <v>1762</v>
      </c>
      <c r="G25" s="12" t="s">
        <v>1762</v>
      </c>
    </row>
    <row r="26" customFormat="false" ht="15" hidden="false" customHeight="false" outlineLevel="0" collapsed="false">
      <c r="A26" s="1" t="s">
        <v>1763</v>
      </c>
      <c r="B26" s="1" t="s">
        <v>1764</v>
      </c>
      <c r="D26" s="1" t="s">
        <v>1714</v>
      </c>
      <c r="E26" s="1" t="s">
        <v>275</v>
      </c>
      <c r="F26" s="1" t="s">
        <v>1749</v>
      </c>
      <c r="G26" s="1" t="s">
        <v>1749</v>
      </c>
    </row>
    <row r="27" s="12" customFormat="true" ht="15" hidden="false" customHeight="false" outlineLevel="0" collapsed="false">
      <c r="A27" s="12" t="s">
        <v>1765</v>
      </c>
      <c r="B27" s="12" t="s">
        <v>1764</v>
      </c>
      <c r="D27" s="12" t="s">
        <v>1714</v>
      </c>
      <c r="E27" s="12" t="s">
        <v>10</v>
      </c>
      <c r="F27" s="12" t="s">
        <v>1766</v>
      </c>
      <c r="G27" s="12" t="s">
        <v>1766</v>
      </c>
    </row>
    <row r="28" s="11" customFormat="true" ht="15" hidden="false" customHeight="false" outlineLevel="0" collapsed="false">
      <c r="A28" s="11" t="s">
        <v>1767</v>
      </c>
    </row>
    <row r="29" customFormat="false" ht="15" hidden="false" customHeight="false" outlineLevel="0" collapsed="false">
      <c r="A29" s="1" t="s">
        <v>1768</v>
      </c>
      <c r="B29" s="1" t="s">
        <v>1769</v>
      </c>
      <c r="D29" s="1" t="s">
        <v>1714</v>
      </c>
      <c r="E29" s="1" t="s">
        <v>275</v>
      </c>
      <c r="F29" s="1" t="s">
        <v>1770</v>
      </c>
      <c r="G29" s="1" t="s">
        <v>1771</v>
      </c>
    </row>
    <row r="30" customFormat="false" ht="15" hidden="false" customHeight="false" outlineLevel="0" collapsed="false">
      <c r="A30" s="1" t="s">
        <v>1772</v>
      </c>
      <c r="B30" s="1" t="s">
        <v>1773</v>
      </c>
      <c r="D30" s="1" t="s">
        <v>1714</v>
      </c>
      <c r="E30" s="1" t="s">
        <v>13</v>
      </c>
      <c r="F30" s="1" t="s">
        <v>1774</v>
      </c>
      <c r="G30" s="1" t="s">
        <v>1774</v>
      </c>
    </row>
    <row r="31" customFormat="false" ht="15" hidden="false" customHeight="false" outlineLevel="0" collapsed="false">
      <c r="A31" s="1" t="s">
        <v>1775</v>
      </c>
      <c r="B31" s="1" t="s">
        <v>1776</v>
      </c>
      <c r="D31" s="1" t="s">
        <v>1714</v>
      </c>
      <c r="E31" s="1" t="s">
        <v>13</v>
      </c>
      <c r="F31" s="1" t="s">
        <v>1777</v>
      </c>
      <c r="G31" s="1" t="s">
        <v>1777</v>
      </c>
    </row>
    <row r="32" s="12" customFormat="true" ht="15" hidden="false" customHeight="false" outlineLevel="0" collapsed="false">
      <c r="A32" s="12" t="s">
        <v>1778</v>
      </c>
      <c r="B32" s="12" t="s">
        <v>1773</v>
      </c>
      <c r="D32" s="12" t="s">
        <v>1714</v>
      </c>
      <c r="E32" s="12" t="s">
        <v>10</v>
      </c>
      <c r="F32" s="12" t="s">
        <v>1779</v>
      </c>
      <c r="G32" s="12" t="s">
        <v>1779</v>
      </c>
    </row>
    <row r="33" s="12" customFormat="true" ht="15" hidden="false" customHeight="false" outlineLevel="0" collapsed="false">
      <c r="A33" s="12" t="s">
        <v>1780</v>
      </c>
      <c r="B33" s="12" t="s">
        <v>1776</v>
      </c>
      <c r="D33" s="12" t="s">
        <v>1714</v>
      </c>
      <c r="E33" s="12" t="s">
        <v>10</v>
      </c>
      <c r="F33" s="12" t="s">
        <v>1781</v>
      </c>
      <c r="G33" s="12" t="s">
        <v>1781</v>
      </c>
    </row>
    <row r="34" s="11" customFormat="true" ht="15" hidden="false" customHeight="false" outlineLevel="0" collapsed="false">
      <c r="A34" s="11" t="s">
        <v>1782</v>
      </c>
    </row>
    <row r="35" customFormat="false" ht="15" hidden="false" customHeight="false" outlineLevel="0" collapsed="false">
      <c r="A35" s="1" t="s">
        <v>1783</v>
      </c>
      <c r="B35" s="1" t="s">
        <v>1784</v>
      </c>
      <c r="D35" s="1" t="s">
        <v>1714</v>
      </c>
      <c r="E35" s="1" t="s">
        <v>275</v>
      </c>
      <c r="F35" s="1" t="s">
        <v>1785</v>
      </c>
      <c r="G35" s="1" t="s">
        <v>1786</v>
      </c>
    </row>
    <row r="36" customFormat="false" ht="15" hidden="false" customHeight="false" outlineLevel="0" collapsed="false">
      <c r="A36" s="1" t="s">
        <v>1787</v>
      </c>
      <c r="B36" s="1" t="s">
        <v>1788</v>
      </c>
      <c r="D36" s="1" t="s">
        <v>1714</v>
      </c>
      <c r="E36" s="1" t="s">
        <v>13</v>
      </c>
      <c r="F36" s="1" t="s">
        <v>1789</v>
      </c>
      <c r="G36" s="1" t="s">
        <v>1789</v>
      </c>
    </row>
    <row r="37" customFormat="false" ht="15" hidden="false" customHeight="false" outlineLevel="0" collapsed="false">
      <c r="A37" s="1" t="s">
        <v>1790</v>
      </c>
      <c r="B37" s="1" t="s">
        <v>1791</v>
      </c>
      <c r="D37" s="1" t="s">
        <v>1714</v>
      </c>
      <c r="E37" s="1" t="s">
        <v>13</v>
      </c>
      <c r="F37" s="1" t="s">
        <v>1792</v>
      </c>
      <c r="G37" s="1" t="s">
        <v>1792</v>
      </c>
    </row>
    <row r="38" customFormat="false" ht="15" hidden="false" customHeight="false" outlineLevel="0" collapsed="false">
      <c r="A38" s="12" t="s">
        <v>1793</v>
      </c>
      <c r="B38" s="12" t="s">
        <v>1788</v>
      </c>
      <c r="C38" s="12"/>
      <c r="D38" s="12" t="s">
        <v>1714</v>
      </c>
      <c r="E38" s="12" t="s">
        <v>10</v>
      </c>
      <c r="F38" s="12" t="s">
        <v>1794</v>
      </c>
      <c r="G38" s="12" t="s">
        <v>1794</v>
      </c>
    </row>
    <row r="39" customFormat="false" ht="15" hidden="false" customHeight="false" outlineLevel="0" collapsed="false">
      <c r="A39" s="12" t="s">
        <v>1795</v>
      </c>
      <c r="B39" s="12" t="s">
        <v>1796</v>
      </c>
      <c r="C39" s="12"/>
      <c r="D39" s="12" t="s">
        <v>1714</v>
      </c>
      <c r="E39" s="12" t="s">
        <v>10</v>
      </c>
      <c r="F39" s="12" t="s">
        <v>1797</v>
      </c>
      <c r="G39" s="12" t="s">
        <v>1797</v>
      </c>
    </row>
    <row r="40" s="11" customFormat="true" ht="15" hidden="false" customHeight="false" outlineLevel="0" collapsed="false">
      <c r="A40" s="11" t="s">
        <v>1798</v>
      </c>
    </row>
    <row r="41" customFormat="false" ht="15" hidden="false" customHeight="false" outlineLevel="0" collapsed="false">
      <c r="A41" s="1" t="s">
        <v>1799</v>
      </c>
      <c r="B41" s="1" t="s">
        <v>1800</v>
      </c>
      <c r="D41" s="1" t="s">
        <v>1714</v>
      </c>
      <c r="E41" s="1" t="s">
        <v>275</v>
      </c>
      <c r="F41" s="1" t="s">
        <v>1801</v>
      </c>
      <c r="G41" s="1" t="s">
        <v>1802</v>
      </c>
    </row>
    <row r="42" customFormat="false" ht="15" hidden="false" customHeight="false" outlineLevel="0" collapsed="false">
      <c r="A42" s="1" t="s">
        <v>1803</v>
      </c>
      <c r="B42" s="1" t="s">
        <v>1804</v>
      </c>
      <c r="D42" s="1" t="s">
        <v>1714</v>
      </c>
      <c r="E42" s="1" t="s">
        <v>13</v>
      </c>
      <c r="F42" s="1" t="s">
        <v>1805</v>
      </c>
      <c r="G42" s="1" t="s">
        <v>1805</v>
      </c>
    </row>
    <row r="43" customFormat="false" ht="15" hidden="false" customHeight="false" outlineLevel="0" collapsed="false">
      <c r="A43" s="1" t="s">
        <v>1806</v>
      </c>
      <c r="B43" s="1" t="s">
        <v>1807</v>
      </c>
      <c r="D43" s="1" t="s">
        <v>1714</v>
      </c>
      <c r="E43" s="1" t="s">
        <v>13</v>
      </c>
      <c r="F43" s="1" t="s">
        <v>1808</v>
      </c>
      <c r="G43" s="1" t="s">
        <v>1808</v>
      </c>
    </row>
    <row r="44" customFormat="false" ht="15" hidden="false" customHeight="false" outlineLevel="0" collapsed="false">
      <c r="A44" s="12" t="s">
        <v>1809</v>
      </c>
      <c r="B44" s="12" t="s">
        <v>1804</v>
      </c>
      <c r="C44" s="12"/>
      <c r="D44" s="12" t="s">
        <v>1714</v>
      </c>
      <c r="E44" s="12" t="s">
        <v>10</v>
      </c>
      <c r="F44" s="12" t="s">
        <v>1810</v>
      </c>
      <c r="G44" s="12" t="s">
        <v>1810</v>
      </c>
    </row>
    <row r="45" customFormat="false" ht="15" hidden="false" customHeight="false" outlineLevel="0" collapsed="false">
      <c r="A45" s="12" t="s">
        <v>1811</v>
      </c>
      <c r="B45" s="12" t="s">
        <v>1807</v>
      </c>
      <c r="C45" s="12"/>
      <c r="D45" s="12" t="s">
        <v>1714</v>
      </c>
      <c r="E45" s="12" t="s">
        <v>10</v>
      </c>
      <c r="F45" s="12" t="s">
        <v>1812</v>
      </c>
      <c r="G45" s="12" t="s">
        <v>1812</v>
      </c>
    </row>
    <row r="47" customFormat="false" ht="15" hidden="false" customHeight="false" outlineLevel="0" collapsed="false">
      <c r="A47" s="10" t="s">
        <v>1813</v>
      </c>
      <c r="B47" s="10"/>
      <c r="C47" s="10"/>
      <c r="D47" s="10"/>
      <c r="E47" s="10"/>
      <c r="F47" s="10"/>
      <c r="G47" s="10"/>
    </row>
    <row r="48" customFormat="false" ht="15" hidden="false" customHeight="false" outlineLevel="0" collapsed="false">
      <c r="A48" s="1" t="s">
        <v>1814</v>
      </c>
      <c r="B48" s="1" t="s">
        <v>302</v>
      </c>
      <c r="D48" s="1" t="s">
        <v>1714</v>
      </c>
      <c r="E48" s="1" t="s">
        <v>13</v>
      </c>
      <c r="F48" s="1" t="s">
        <v>303</v>
      </c>
      <c r="G48" s="1" t="s">
        <v>303</v>
      </c>
    </row>
    <row r="49" customFormat="false" ht="15" hidden="false" customHeight="false" outlineLevel="0" collapsed="false">
      <c r="A49" s="1" t="s">
        <v>1815</v>
      </c>
      <c r="B49" s="1" t="s">
        <v>302</v>
      </c>
      <c r="D49" s="1" t="s">
        <v>1714</v>
      </c>
      <c r="E49" s="1" t="s">
        <v>275</v>
      </c>
      <c r="F49" s="1" t="s">
        <v>1816</v>
      </c>
      <c r="G49" s="1" t="s">
        <v>1816</v>
      </c>
    </row>
    <row r="50" customFormat="false" ht="15" hidden="false" customHeight="false" outlineLevel="0" collapsed="false">
      <c r="A50" s="1" t="s">
        <v>1817</v>
      </c>
      <c r="B50" s="1" t="s">
        <v>305</v>
      </c>
      <c r="D50" s="1" t="s">
        <v>1714</v>
      </c>
      <c r="E50" s="1" t="s">
        <v>13</v>
      </c>
      <c r="F50" s="1" t="s">
        <v>306</v>
      </c>
      <c r="G50" s="1" t="s">
        <v>306</v>
      </c>
    </row>
    <row r="51" customFormat="false" ht="15" hidden="false" customHeight="false" outlineLevel="0" collapsed="false">
      <c r="A51" s="1" t="s">
        <v>1818</v>
      </c>
      <c r="B51" s="1" t="s">
        <v>1819</v>
      </c>
      <c r="D51" s="1" t="s">
        <v>1714</v>
      </c>
      <c r="E51" s="1" t="s">
        <v>275</v>
      </c>
      <c r="F51" s="1" t="s">
        <v>1820</v>
      </c>
      <c r="G51" s="1" t="s">
        <v>1820</v>
      </c>
    </row>
    <row r="52" customFormat="false" ht="15" hidden="false" customHeight="false" outlineLevel="0" collapsed="false">
      <c r="A52" s="1" t="s">
        <v>1821</v>
      </c>
      <c r="B52" s="1" t="s">
        <v>1822</v>
      </c>
      <c r="D52" s="1" t="s">
        <v>1714</v>
      </c>
      <c r="E52" s="1" t="s">
        <v>13</v>
      </c>
      <c r="F52" s="1" t="s">
        <v>1823</v>
      </c>
      <c r="G52" s="1" t="s">
        <v>1823</v>
      </c>
    </row>
    <row r="53" customFormat="false" ht="15" hidden="false" customHeight="false" outlineLevel="0" collapsed="false">
      <c r="A53" s="12" t="s">
        <v>1824</v>
      </c>
      <c r="B53" s="12" t="s">
        <v>1822</v>
      </c>
      <c r="C53" s="12"/>
      <c r="D53" s="12" t="s">
        <v>1714</v>
      </c>
      <c r="E53" s="12" t="s">
        <v>13</v>
      </c>
      <c r="F53" s="12" t="s">
        <v>1825</v>
      </c>
      <c r="G53" s="12" t="s">
        <v>1825</v>
      </c>
    </row>
    <row r="54" customFormat="false" ht="15" hidden="false" customHeight="false" outlineLevel="0" collapsed="false">
      <c r="A54" s="1" t="s">
        <v>1826</v>
      </c>
      <c r="B54" s="1" t="s">
        <v>1827</v>
      </c>
      <c r="D54" s="1" t="s">
        <v>1714</v>
      </c>
      <c r="E54" s="1" t="s">
        <v>13</v>
      </c>
      <c r="F54" s="1" t="s">
        <v>309</v>
      </c>
      <c r="G54" s="1" t="s">
        <v>309</v>
      </c>
    </row>
    <row r="55" customFormat="false" ht="15" hidden="false" customHeight="false" outlineLevel="0" collapsed="false">
      <c r="A55" s="1" t="s">
        <v>1828</v>
      </c>
      <c r="B55" s="1" t="s">
        <v>1829</v>
      </c>
      <c r="D55" s="1" t="s">
        <v>1714</v>
      </c>
      <c r="E55" s="1" t="s">
        <v>275</v>
      </c>
      <c r="F55" s="1" t="s">
        <v>1816</v>
      </c>
      <c r="G55" s="1" t="s">
        <v>1816</v>
      </c>
    </row>
    <row r="56" customFormat="false" ht="15" hidden="false" customHeight="false" outlineLevel="0" collapsed="false">
      <c r="A56" s="1" t="s">
        <v>1830</v>
      </c>
      <c r="B56" s="1" t="s">
        <v>1827</v>
      </c>
      <c r="D56" s="1" t="s">
        <v>1714</v>
      </c>
      <c r="E56" s="1" t="s">
        <v>13</v>
      </c>
      <c r="F56" s="1" t="s">
        <v>1831</v>
      </c>
      <c r="G56" s="1" t="s">
        <v>1831</v>
      </c>
    </row>
    <row r="57" customFormat="false" ht="15" hidden="false" customHeight="false" outlineLevel="0" collapsed="false">
      <c r="A57" s="12" t="s">
        <v>1832</v>
      </c>
      <c r="B57" s="12" t="s">
        <v>1827</v>
      </c>
      <c r="C57" s="12"/>
      <c r="D57" s="12" t="s">
        <v>1714</v>
      </c>
      <c r="E57" s="12" t="s">
        <v>13</v>
      </c>
      <c r="F57" s="12" t="s">
        <v>1833</v>
      </c>
      <c r="G57" s="12" t="s">
        <v>1833</v>
      </c>
    </row>
    <row r="58" customFormat="false" ht="15" hidden="false" customHeight="false" outlineLevel="0" collapsed="false">
      <c r="A58" s="1" t="s">
        <v>1834</v>
      </c>
      <c r="B58" s="1" t="s">
        <v>1835</v>
      </c>
      <c r="D58" s="1" t="s">
        <v>1714</v>
      </c>
      <c r="E58" s="1" t="s">
        <v>13</v>
      </c>
      <c r="F58" s="1" t="s">
        <v>1836</v>
      </c>
      <c r="G58" s="1" t="s">
        <v>1836</v>
      </c>
    </row>
    <row r="59" customFormat="false" ht="15" hidden="false" customHeight="false" outlineLevel="0" collapsed="false">
      <c r="A59" s="1" t="s">
        <v>1837</v>
      </c>
      <c r="B59" s="1" t="s">
        <v>1838</v>
      </c>
      <c r="D59" s="1" t="s">
        <v>1714</v>
      </c>
      <c r="E59" s="1" t="s">
        <v>275</v>
      </c>
      <c r="F59" s="1" t="s">
        <v>1839</v>
      </c>
      <c r="G59" s="1" t="s">
        <v>1839</v>
      </c>
    </row>
    <row r="60" customFormat="false" ht="15" hidden="false" customHeight="false" outlineLevel="0" collapsed="false">
      <c r="A60" s="1" t="s">
        <v>1840</v>
      </c>
      <c r="B60" s="1" t="s">
        <v>1841</v>
      </c>
      <c r="D60" s="1" t="s">
        <v>1714</v>
      </c>
      <c r="E60" s="1" t="s">
        <v>13</v>
      </c>
      <c r="F60" s="1" t="s">
        <v>1842</v>
      </c>
      <c r="G60" s="1" t="s">
        <v>1842</v>
      </c>
    </row>
    <row r="61" customFormat="false" ht="15" hidden="false" customHeight="false" outlineLevel="0" collapsed="false">
      <c r="A61" s="12" t="s">
        <v>1843</v>
      </c>
      <c r="B61" s="12" t="s">
        <v>1841</v>
      </c>
      <c r="C61" s="12"/>
      <c r="D61" s="12" t="s">
        <v>1714</v>
      </c>
      <c r="E61" s="12" t="s">
        <v>13</v>
      </c>
      <c r="F61" s="12" t="s">
        <v>1844</v>
      </c>
      <c r="G61" s="12" t="s">
        <v>1844</v>
      </c>
    </row>
    <row r="62" customFormat="false" ht="15" hidden="false" customHeight="false" outlineLevel="0" collapsed="false">
      <c r="A62" s="1" t="s">
        <v>1845</v>
      </c>
      <c r="B62" s="1" t="s">
        <v>1846</v>
      </c>
      <c r="D62" s="1" t="s">
        <v>1714</v>
      </c>
      <c r="E62" s="1" t="s">
        <v>13</v>
      </c>
      <c r="F62" s="1" t="s">
        <v>1847</v>
      </c>
      <c r="G62" s="1" t="s">
        <v>1847</v>
      </c>
    </row>
    <row r="63" customFormat="false" ht="15" hidden="false" customHeight="false" outlineLevel="0" collapsed="false">
      <c r="A63" s="1" t="s">
        <v>1848</v>
      </c>
      <c r="B63" s="1" t="s">
        <v>1849</v>
      </c>
      <c r="D63" s="1" t="s">
        <v>1714</v>
      </c>
      <c r="E63" s="1" t="s">
        <v>275</v>
      </c>
      <c r="F63" s="1" t="s">
        <v>1850</v>
      </c>
      <c r="G63" s="1" t="s">
        <v>1850</v>
      </c>
    </row>
    <row r="64" customFormat="false" ht="15" hidden="false" customHeight="false" outlineLevel="0" collapsed="false">
      <c r="A64" s="1" t="s">
        <v>1851</v>
      </c>
      <c r="B64" s="1" t="s">
        <v>1852</v>
      </c>
      <c r="D64" s="1" t="s">
        <v>1714</v>
      </c>
      <c r="E64" s="1" t="s">
        <v>13</v>
      </c>
      <c r="F64" s="1" t="s">
        <v>1853</v>
      </c>
      <c r="G64" s="1" t="s">
        <v>1853</v>
      </c>
    </row>
    <row r="65" customFormat="false" ht="15" hidden="false" customHeight="false" outlineLevel="0" collapsed="false">
      <c r="A65" s="12" t="s">
        <v>1854</v>
      </c>
      <c r="B65" s="12" t="s">
        <v>1852</v>
      </c>
      <c r="C65" s="12"/>
      <c r="D65" s="12" t="s">
        <v>1714</v>
      </c>
      <c r="E65" s="12" t="s">
        <v>13</v>
      </c>
      <c r="F65" s="12" t="s">
        <v>1855</v>
      </c>
      <c r="G65" s="12" t="s">
        <v>1855</v>
      </c>
    </row>
    <row r="66" customFormat="false" ht="15" hidden="false" customHeight="false" outlineLevel="0" collapsed="false">
      <c r="A66" s="1" t="s">
        <v>1856</v>
      </c>
      <c r="B66" s="1" t="s">
        <v>1857</v>
      </c>
      <c r="D66" s="1" t="s">
        <v>1714</v>
      </c>
      <c r="E66" s="1" t="s">
        <v>13</v>
      </c>
      <c r="F66" s="1" t="s">
        <v>1858</v>
      </c>
      <c r="G66" s="1" t="s">
        <v>1858</v>
      </c>
    </row>
    <row r="67" customFormat="false" ht="15" hidden="false" customHeight="false" outlineLevel="0" collapsed="false">
      <c r="A67" s="1" t="s">
        <v>1859</v>
      </c>
      <c r="B67" s="1" t="s">
        <v>1860</v>
      </c>
      <c r="D67" s="1" t="s">
        <v>1714</v>
      </c>
      <c r="E67" s="1" t="s">
        <v>275</v>
      </c>
      <c r="F67" s="1" t="s">
        <v>1861</v>
      </c>
      <c r="G67" s="1" t="s">
        <v>1861</v>
      </c>
    </row>
    <row r="68" customFormat="false" ht="15" hidden="false" customHeight="false" outlineLevel="0" collapsed="false">
      <c r="A68" s="1" t="s">
        <v>1862</v>
      </c>
      <c r="B68" s="1" t="s">
        <v>1863</v>
      </c>
      <c r="D68" s="1" t="s">
        <v>1714</v>
      </c>
      <c r="E68" s="1" t="s">
        <v>13</v>
      </c>
      <c r="F68" s="1" t="s">
        <v>1864</v>
      </c>
      <c r="G68" s="1" t="s">
        <v>1864</v>
      </c>
    </row>
    <row r="69" customFormat="false" ht="15" hidden="false" customHeight="false" outlineLevel="0" collapsed="false">
      <c r="A69" s="12" t="s">
        <v>1865</v>
      </c>
      <c r="B69" s="12" t="s">
        <v>1863</v>
      </c>
      <c r="C69" s="12"/>
      <c r="D69" s="12" t="s">
        <v>1714</v>
      </c>
      <c r="E69" s="12" t="s">
        <v>13</v>
      </c>
      <c r="F69" s="12" t="s">
        <v>1866</v>
      </c>
      <c r="G69" s="12" t="s">
        <v>1866</v>
      </c>
    </row>
    <row r="70" customFormat="false" ht="15" hidden="false" customHeight="false" outlineLevel="0" collapsed="false">
      <c r="A70" s="1" t="s">
        <v>1867</v>
      </c>
      <c r="B70" s="1" t="s">
        <v>1868</v>
      </c>
      <c r="D70" s="1" t="s">
        <v>1714</v>
      </c>
      <c r="E70" s="1" t="s">
        <v>13</v>
      </c>
      <c r="F70" s="1" t="s">
        <v>1869</v>
      </c>
      <c r="G70" s="1" t="s">
        <v>1869</v>
      </c>
    </row>
    <row r="71" customFormat="false" ht="15" hidden="false" customHeight="false" outlineLevel="0" collapsed="false">
      <c r="A71" s="1" t="s">
        <v>1870</v>
      </c>
      <c r="B71" s="1" t="s">
        <v>1871</v>
      </c>
      <c r="D71" s="1" t="s">
        <v>1714</v>
      </c>
      <c r="E71" s="1" t="s">
        <v>275</v>
      </c>
      <c r="F71" s="1" t="s">
        <v>1872</v>
      </c>
      <c r="G71" s="1" t="s">
        <v>1872</v>
      </c>
    </row>
    <row r="72" customFormat="false" ht="15" hidden="false" customHeight="false" outlineLevel="0" collapsed="false">
      <c r="A72" s="1" t="s">
        <v>1873</v>
      </c>
      <c r="B72" s="1" t="s">
        <v>1874</v>
      </c>
      <c r="D72" s="1" t="s">
        <v>1714</v>
      </c>
      <c r="E72" s="1" t="s">
        <v>13</v>
      </c>
      <c r="F72" s="1" t="s">
        <v>1875</v>
      </c>
      <c r="G72" s="1" t="s">
        <v>1875</v>
      </c>
    </row>
    <row r="73" customFormat="false" ht="15" hidden="false" customHeight="false" outlineLevel="0" collapsed="false">
      <c r="A73" s="12" t="s">
        <v>1876</v>
      </c>
      <c r="B73" s="12" t="s">
        <v>1874</v>
      </c>
      <c r="C73" s="12"/>
      <c r="D73" s="12" t="s">
        <v>1714</v>
      </c>
      <c r="E73" s="12" t="s">
        <v>13</v>
      </c>
      <c r="F73" s="12" t="s">
        <v>1877</v>
      </c>
      <c r="G73" s="12" t="s">
        <v>1877</v>
      </c>
    </row>
    <row r="75" customFormat="false" ht="15" hidden="false" customHeight="false" outlineLevel="0" collapsed="false">
      <c r="A75" s="10" t="s">
        <v>1878</v>
      </c>
      <c r="B75" s="10"/>
      <c r="C75" s="10"/>
      <c r="D75" s="10"/>
      <c r="E75" s="10"/>
      <c r="F75" s="10"/>
      <c r="G75" s="10"/>
    </row>
    <row r="76" customFormat="false" ht="15" hidden="false" customHeight="false" outlineLevel="0" collapsed="false">
      <c r="A76" s="1" t="s">
        <v>1879</v>
      </c>
      <c r="B76" s="1" t="s">
        <v>1880</v>
      </c>
      <c r="D76" s="1" t="s">
        <v>1714</v>
      </c>
      <c r="E76" s="1" t="s">
        <v>13</v>
      </c>
      <c r="F76" s="1" t="s">
        <v>163</v>
      </c>
      <c r="G76" s="1" t="s">
        <v>163</v>
      </c>
    </row>
    <row r="77" customFormat="false" ht="15" hidden="false" customHeight="false" outlineLevel="0" collapsed="false">
      <c r="A77" s="1" t="s">
        <v>1881</v>
      </c>
      <c r="B77" s="1" t="s">
        <v>1882</v>
      </c>
      <c r="D77" s="1" t="s">
        <v>1714</v>
      </c>
      <c r="E77" s="1" t="s">
        <v>13</v>
      </c>
      <c r="F77" s="1" t="s">
        <v>160</v>
      </c>
      <c r="G77" s="1" t="s">
        <v>160</v>
      </c>
    </row>
    <row r="78" customFormat="false" ht="15" hidden="false" customHeight="false" outlineLevel="0" collapsed="false">
      <c r="A78" s="1" t="s">
        <v>1814</v>
      </c>
      <c r="B78" s="1" t="s">
        <v>302</v>
      </c>
      <c r="D78" s="1" t="s">
        <v>1714</v>
      </c>
      <c r="E78" s="1" t="s">
        <v>13</v>
      </c>
      <c r="F78" s="1" t="s">
        <v>303</v>
      </c>
      <c r="G78" s="1" t="s">
        <v>303</v>
      </c>
    </row>
    <row r="79" customFormat="false" ht="15" hidden="false" customHeight="false" outlineLevel="0" collapsed="false">
      <c r="A79" s="1" t="s">
        <v>1883</v>
      </c>
      <c r="B79" s="1" t="s">
        <v>1884</v>
      </c>
      <c r="D79" s="1" t="s">
        <v>1714</v>
      </c>
      <c r="E79" s="1" t="s">
        <v>275</v>
      </c>
      <c r="F79" s="1" t="s">
        <v>1885</v>
      </c>
      <c r="G79" s="1" t="s">
        <v>1885</v>
      </c>
    </row>
    <row r="80" customFormat="false" ht="15" hidden="false" customHeight="false" outlineLevel="0" collapsed="false">
      <c r="A80" s="1" t="s">
        <v>1815</v>
      </c>
      <c r="B80" s="1" t="s">
        <v>1886</v>
      </c>
      <c r="D80" s="1" t="s">
        <v>1714</v>
      </c>
      <c r="E80" s="1" t="s">
        <v>275</v>
      </c>
      <c r="F80" s="1" t="s">
        <v>1887</v>
      </c>
      <c r="G80" s="1" t="s">
        <v>1888</v>
      </c>
    </row>
    <row r="81" customFormat="false" ht="15" hidden="false" customHeight="false" outlineLevel="0" collapsed="false">
      <c r="A81" s="12" t="s">
        <v>1889</v>
      </c>
      <c r="B81" s="12" t="s">
        <v>1884</v>
      </c>
      <c r="C81" s="12"/>
      <c r="D81" s="12" t="s">
        <v>1714</v>
      </c>
      <c r="E81" s="12" t="s">
        <v>10</v>
      </c>
      <c r="F81" s="12" t="s">
        <v>1890</v>
      </c>
      <c r="G81" s="12" t="s">
        <v>1890</v>
      </c>
    </row>
    <row r="82" customFormat="false" ht="15" hidden="false" customHeight="false" outlineLevel="0" collapsed="false">
      <c r="A82" s="12" t="s">
        <v>1891</v>
      </c>
      <c r="B82" s="12" t="s">
        <v>1886</v>
      </c>
      <c r="C82" s="12"/>
      <c r="D82" s="12" t="s">
        <v>1714</v>
      </c>
      <c r="E82" s="12" t="s">
        <v>10</v>
      </c>
      <c r="F82" s="12" t="s">
        <v>1892</v>
      </c>
      <c r="G82" s="12" t="s">
        <v>1892</v>
      </c>
    </row>
    <row r="83" customFormat="false" ht="15" hidden="false" customHeight="false" outlineLevel="0" collapsed="false">
      <c r="A83" s="1" t="s">
        <v>1893</v>
      </c>
      <c r="B83" s="1" t="s">
        <v>1894</v>
      </c>
      <c r="D83" s="1" t="s">
        <v>1714</v>
      </c>
      <c r="E83" s="1" t="s">
        <v>13</v>
      </c>
      <c r="F83" s="1" t="s">
        <v>157</v>
      </c>
      <c r="G83" s="1" t="s">
        <v>157</v>
      </c>
    </row>
    <row r="84" customFormat="false" ht="15" hidden="false" customHeight="false" outlineLevel="0" collapsed="false">
      <c r="A84" s="1" t="s">
        <v>1895</v>
      </c>
      <c r="B84" s="1" t="s">
        <v>1896</v>
      </c>
      <c r="D84" s="1" t="s">
        <v>1714</v>
      </c>
      <c r="E84" s="1" t="s">
        <v>13</v>
      </c>
      <c r="F84" s="1" t="s">
        <v>154</v>
      </c>
      <c r="G84" s="1" t="s">
        <v>154</v>
      </c>
    </row>
    <row r="85" customFormat="false" ht="15" hidden="false" customHeight="false" outlineLevel="0" collapsed="false">
      <c r="A85" s="1" t="s">
        <v>1817</v>
      </c>
      <c r="B85" s="1" t="s">
        <v>305</v>
      </c>
      <c r="D85" s="1" t="s">
        <v>1714</v>
      </c>
      <c r="E85" s="1" t="s">
        <v>13</v>
      </c>
      <c r="F85" s="1" t="s">
        <v>306</v>
      </c>
      <c r="G85" s="1" t="s">
        <v>306</v>
      </c>
    </row>
    <row r="86" customFormat="false" ht="15" hidden="false" customHeight="false" outlineLevel="0" collapsed="false">
      <c r="A86" s="1" t="s">
        <v>1897</v>
      </c>
      <c r="B86" s="1" t="s">
        <v>1898</v>
      </c>
      <c r="D86" s="1" t="s">
        <v>1714</v>
      </c>
      <c r="E86" s="1" t="s">
        <v>275</v>
      </c>
      <c r="F86" s="1" t="s">
        <v>1899</v>
      </c>
      <c r="G86" s="1" t="s">
        <v>1899</v>
      </c>
    </row>
    <row r="87" customFormat="false" ht="15" hidden="false" customHeight="false" outlineLevel="0" collapsed="false">
      <c r="A87" s="1" t="s">
        <v>1818</v>
      </c>
      <c r="B87" s="1" t="s">
        <v>1819</v>
      </c>
      <c r="D87" s="1" t="s">
        <v>1714</v>
      </c>
      <c r="E87" s="1" t="s">
        <v>275</v>
      </c>
      <c r="F87" s="1" t="s">
        <v>1900</v>
      </c>
      <c r="G87" s="1" t="s">
        <v>1900</v>
      </c>
    </row>
    <row r="88" customFormat="false" ht="15" hidden="false" customHeight="false" outlineLevel="0" collapsed="false">
      <c r="A88" s="1" t="s">
        <v>1901</v>
      </c>
      <c r="B88" s="1" t="s">
        <v>1902</v>
      </c>
      <c r="D88" s="1" t="s">
        <v>1714</v>
      </c>
      <c r="E88" s="1" t="s">
        <v>275</v>
      </c>
      <c r="F88" s="1" t="s">
        <v>1903</v>
      </c>
      <c r="G88" s="1" t="s">
        <v>1903</v>
      </c>
    </row>
    <row r="89" customFormat="false" ht="15" hidden="false" customHeight="false" outlineLevel="0" collapsed="false">
      <c r="A89" s="1" t="s">
        <v>1904</v>
      </c>
      <c r="B89" s="1" t="s">
        <v>1905</v>
      </c>
      <c r="D89" s="1" t="s">
        <v>1714</v>
      </c>
      <c r="E89" s="1" t="s">
        <v>13</v>
      </c>
      <c r="F89" s="1" t="s">
        <v>1906</v>
      </c>
      <c r="G89" s="1" t="s">
        <v>1906</v>
      </c>
    </row>
    <row r="90" customFormat="false" ht="15" hidden="false" customHeight="false" outlineLevel="0" collapsed="false">
      <c r="A90" s="12" t="s">
        <v>1907</v>
      </c>
      <c r="B90" s="12" t="s">
        <v>1905</v>
      </c>
      <c r="C90" s="12"/>
      <c r="D90" s="12" t="s">
        <v>1714</v>
      </c>
      <c r="E90" s="12" t="s">
        <v>10</v>
      </c>
      <c r="F90" s="12" t="s">
        <v>1908</v>
      </c>
      <c r="G90" s="12" t="s">
        <v>1908</v>
      </c>
    </row>
    <row r="91" customFormat="false" ht="15" hidden="false" customHeight="false" outlineLevel="0" collapsed="false">
      <c r="A91" s="12" t="s">
        <v>1909</v>
      </c>
      <c r="B91" s="12" t="s">
        <v>1898</v>
      </c>
      <c r="C91" s="12"/>
      <c r="D91" s="12" t="s">
        <v>1714</v>
      </c>
      <c r="E91" s="12" t="s">
        <v>10</v>
      </c>
      <c r="F91" s="12" t="s">
        <v>1910</v>
      </c>
      <c r="G91" s="12" t="s">
        <v>1910</v>
      </c>
    </row>
    <row r="92" customFormat="false" ht="15" hidden="false" customHeight="false" outlineLevel="0" collapsed="false">
      <c r="A92" s="12" t="s">
        <v>1911</v>
      </c>
      <c r="B92" s="12" t="s">
        <v>1819</v>
      </c>
      <c r="C92" s="12"/>
      <c r="D92" s="12" t="s">
        <v>1714</v>
      </c>
      <c r="E92" s="12" t="s">
        <v>10</v>
      </c>
      <c r="F92" s="12" t="s">
        <v>1912</v>
      </c>
      <c r="G92" s="12" t="s">
        <v>1912</v>
      </c>
    </row>
    <row r="93" customFormat="false" ht="15" hidden="false" customHeight="false" outlineLevel="0" collapsed="false">
      <c r="A93" s="12" t="s">
        <v>1913</v>
      </c>
      <c r="B93" s="12" t="s">
        <v>1902</v>
      </c>
      <c r="C93" s="12"/>
      <c r="D93" s="12" t="s">
        <v>1714</v>
      </c>
      <c r="E93" s="12" t="s">
        <v>10</v>
      </c>
      <c r="F93" s="12" t="s">
        <v>1914</v>
      </c>
      <c r="G93" s="12" t="s">
        <v>1914</v>
      </c>
    </row>
    <row r="94" customFormat="false" ht="15" hidden="false" customHeight="false" outlineLevel="0" collapsed="false">
      <c r="A94" s="1" t="s">
        <v>1915</v>
      </c>
      <c r="B94" s="1" t="s">
        <v>1916</v>
      </c>
      <c r="D94" s="1" t="s">
        <v>1714</v>
      </c>
      <c r="E94" s="1" t="s">
        <v>13</v>
      </c>
      <c r="F94" s="1" t="s">
        <v>151</v>
      </c>
      <c r="G94" s="1" t="s">
        <v>151</v>
      </c>
    </row>
    <row r="95" customFormat="false" ht="15" hidden="false" customHeight="false" outlineLevel="0" collapsed="false">
      <c r="A95" s="1" t="s">
        <v>1917</v>
      </c>
      <c r="B95" s="1" t="s">
        <v>1918</v>
      </c>
      <c r="D95" s="1" t="s">
        <v>1714</v>
      </c>
      <c r="E95" s="1" t="s">
        <v>13</v>
      </c>
      <c r="F95" s="1" t="s">
        <v>148</v>
      </c>
      <c r="G95" s="1" t="s">
        <v>148</v>
      </c>
    </row>
    <row r="96" customFormat="false" ht="15" hidden="false" customHeight="false" outlineLevel="0" collapsed="false">
      <c r="A96" s="1" t="s">
        <v>1826</v>
      </c>
      <c r="B96" s="1" t="s">
        <v>308</v>
      </c>
      <c r="D96" s="1" t="s">
        <v>1714</v>
      </c>
      <c r="E96" s="1" t="s">
        <v>13</v>
      </c>
      <c r="F96" s="1" t="s">
        <v>309</v>
      </c>
      <c r="G96" s="1" t="s">
        <v>309</v>
      </c>
    </row>
    <row r="97" customFormat="false" ht="15" hidden="false" customHeight="false" outlineLevel="0" collapsed="false">
      <c r="A97" s="1" t="s">
        <v>1919</v>
      </c>
      <c r="B97" s="1" t="s">
        <v>1920</v>
      </c>
      <c r="D97" s="1" t="s">
        <v>1714</v>
      </c>
      <c r="E97" s="1" t="s">
        <v>275</v>
      </c>
      <c r="F97" s="1" t="s">
        <v>1921</v>
      </c>
      <c r="G97" s="1" t="s">
        <v>1921</v>
      </c>
    </row>
    <row r="98" customFormat="false" ht="15" hidden="false" customHeight="false" outlineLevel="0" collapsed="false">
      <c r="A98" s="1" t="s">
        <v>1828</v>
      </c>
      <c r="B98" s="1" t="s">
        <v>1829</v>
      </c>
      <c r="D98" s="1" t="s">
        <v>1714</v>
      </c>
      <c r="E98" s="1" t="s">
        <v>275</v>
      </c>
      <c r="F98" s="1" t="s">
        <v>1922</v>
      </c>
      <c r="G98" s="1" t="s">
        <v>1922</v>
      </c>
    </row>
    <row r="99" customFormat="false" ht="15" hidden="false" customHeight="false" outlineLevel="0" collapsed="false">
      <c r="A99" s="1" t="s">
        <v>1923</v>
      </c>
      <c r="B99" s="1" t="s">
        <v>1924</v>
      </c>
      <c r="D99" s="1" t="s">
        <v>1714</v>
      </c>
      <c r="E99" s="1" t="s">
        <v>275</v>
      </c>
      <c r="F99" s="1" t="s">
        <v>1925</v>
      </c>
      <c r="G99" s="1" t="s">
        <v>1925</v>
      </c>
    </row>
    <row r="100" customFormat="false" ht="15" hidden="false" customHeight="false" outlineLevel="0" collapsed="false">
      <c r="A100" s="1" t="s">
        <v>1926</v>
      </c>
      <c r="B100" s="1" t="s">
        <v>1927</v>
      </c>
      <c r="D100" s="1" t="s">
        <v>1714</v>
      </c>
      <c r="E100" s="1" t="s">
        <v>13</v>
      </c>
      <c r="F100" s="1" t="s">
        <v>1928</v>
      </c>
      <c r="G100" s="1" t="s">
        <v>1928</v>
      </c>
    </row>
    <row r="101" customFormat="false" ht="15" hidden="false" customHeight="false" outlineLevel="0" collapsed="false">
      <c r="A101" s="12" t="s">
        <v>1929</v>
      </c>
      <c r="B101" s="12" t="s">
        <v>1927</v>
      </c>
      <c r="C101" s="12"/>
      <c r="D101" s="12" t="s">
        <v>1714</v>
      </c>
      <c r="E101" s="12" t="s">
        <v>10</v>
      </c>
      <c r="F101" s="12" t="s">
        <v>1930</v>
      </c>
      <c r="G101" s="12" t="s">
        <v>1930</v>
      </c>
    </row>
    <row r="102" customFormat="false" ht="15" hidden="false" customHeight="false" outlineLevel="0" collapsed="false">
      <c r="A102" s="12" t="s">
        <v>1931</v>
      </c>
      <c r="B102" s="12" t="s">
        <v>1920</v>
      </c>
      <c r="C102" s="12"/>
      <c r="D102" s="12" t="s">
        <v>1714</v>
      </c>
      <c r="E102" s="12" t="s">
        <v>10</v>
      </c>
      <c r="F102" s="12" t="s">
        <v>1932</v>
      </c>
      <c r="G102" s="12" t="s">
        <v>1932</v>
      </c>
    </row>
    <row r="103" customFormat="false" ht="15" hidden="false" customHeight="false" outlineLevel="0" collapsed="false">
      <c r="A103" s="12" t="s">
        <v>1933</v>
      </c>
      <c r="B103" s="12" t="s">
        <v>1829</v>
      </c>
      <c r="C103" s="12"/>
      <c r="D103" s="12" t="s">
        <v>1714</v>
      </c>
      <c r="E103" s="12" t="s">
        <v>10</v>
      </c>
      <c r="F103" s="12" t="s">
        <v>1934</v>
      </c>
      <c r="G103" s="12" t="s">
        <v>1934</v>
      </c>
    </row>
    <row r="104" customFormat="false" ht="15" hidden="false" customHeight="false" outlineLevel="0" collapsed="false">
      <c r="A104" s="12" t="s">
        <v>1935</v>
      </c>
      <c r="B104" s="12" t="s">
        <v>1936</v>
      </c>
      <c r="C104" s="12"/>
      <c r="D104" s="12" t="s">
        <v>1714</v>
      </c>
      <c r="E104" s="12" t="s">
        <v>10</v>
      </c>
      <c r="F104" s="12" t="s">
        <v>1937</v>
      </c>
      <c r="G104" s="12" t="s">
        <v>1937</v>
      </c>
    </row>
    <row r="105" s="11" customFormat="true" ht="15" hidden="false" customHeight="false" outlineLevel="0" collapsed="false">
      <c r="A105" s="11" t="s">
        <v>1938</v>
      </c>
    </row>
    <row r="106" customFormat="false" ht="15" hidden="false" customHeight="false" outlineLevel="0" collapsed="false">
      <c r="A106" s="1" t="s">
        <v>1939</v>
      </c>
      <c r="B106" s="1" t="s">
        <v>1940</v>
      </c>
      <c r="D106" s="1" t="s">
        <v>1714</v>
      </c>
      <c r="E106" s="1" t="s">
        <v>275</v>
      </c>
      <c r="F106" s="1" t="s">
        <v>1923</v>
      </c>
      <c r="G106" s="1" t="s">
        <v>1923</v>
      </c>
      <c r="H106" s="1" t="s">
        <v>1941</v>
      </c>
    </row>
    <row r="107" customFormat="false" ht="15" hidden="false" customHeight="false" outlineLevel="0" collapsed="false">
      <c r="A107" s="1" t="s">
        <v>1942</v>
      </c>
      <c r="B107" s="1" t="s">
        <v>1943</v>
      </c>
      <c r="D107" s="1" t="s">
        <v>1714</v>
      </c>
      <c r="E107" s="1" t="s">
        <v>13</v>
      </c>
      <c r="F107" s="1" t="s">
        <v>1944</v>
      </c>
      <c r="G107" s="1" t="s">
        <v>1944</v>
      </c>
    </row>
    <row r="108" customFormat="false" ht="15" hidden="false" customHeight="false" outlineLevel="0" collapsed="false">
      <c r="A108" s="1" t="s">
        <v>1945</v>
      </c>
      <c r="B108" s="1" t="s">
        <v>1946</v>
      </c>
      <c r="D108" s="1" t="s">
        <v>1714</v>
      </c>
      <c r="E108" s="1" t="s">
        <v>275</v>
      </c>
      <c r="F108" s="1" t="s">
        <v>1947</v>
      </c>
      <c r="G108" s="1" t="s">
        <v>1947</v>
      </c>
    </row>
    <row r="109" customFormat="false" ht="15" hidden="false" customHeight="false" outlineLevel="0" collapsed="false">
      <c r="A109" s="1" t="s">
        <v>1948</v>
      </c>
      <c r="B109" s="1" t="s">
        <v>1949</v>
      </c>
      <c r="D109" s="1" t="s">
        <v>1714</v>
      </c>
      <c r="E109" s="1" t="s">
        <v>13</v>
      </c>
      <c r="F109" s="1" t="s">
        <v>1950</v>
      </c>
      <c r="G109" s="1" t="s">
        <v>1950</v>
      </c>
    </row>
    <row r="110" customFormat="false" ht="15" hidden="false" customHeight="false" outlineLevel="0" collapsed="false">
      <c r="A110" s="12" t="s">
        <v>1951</v>
      </c>
      <c r="B110" s="12" t="s">
        <v>1946</v>
      </c>
      <c r="C110" s="12"/>
      <c r="D110" s="12" t="s">
        <v>1714</v>
      </c>
      <c r="E110" s="12" t="s">
        <v>10</v>
      </c>
      <c r="F110" s="12" t="s">
        <v>1952</v>
      </c>
      <c r="G110" s="12" t="s">
        <v>1952</v>
      </c>
    </row>
    <row r="111" customFormat="false" ht="15" hidden="false" customHeight="false" outlineLevel="0" collapsed="false">
      <c r="A111" s="12" t="s">
        <v>1953</v>
      </c>
      <c r="B111" s="12" t="s">
        <v>1838</v>
      </c>
      <c r="C111" s="12"/>
      <c r="D111" s="12" t="s">
        <v>1714</v>
      </c>
      <c r="E111" s="12" t="s">
        <v>10</v>
      </c>
      <c r="F111" s="12" t="s">
        <v>1954</v>
      </c>
      <c r="G111" s="12" t="s">
        <v>1954</v>
      </c>
    </row>
    <row r="112" customFormat="false" ht="15" hidden="false" customHeight="false" outlineLevel="0" collapsed="false">
      <c r="A112" s="12" t="s">
        <v>1955</v>
      </c>
      <c r="B112" s="12" t="s">
        <v>1940</v>
      </c>
      <c r="C112" s="12"/>
      <c r="D112" s="12" t="s">
        <v>1714</v>
      </c>
      <c r="E112" s="12" t="s">
        <v>10</v>
      </c>
      <c r="F112" s="12" t="s">
        <v>1956</v>
      </c>
      <c r="G112" s="12" t="s">
        <v>1956</v>
      </c>
    </row>
    <row r="113" s="11" customFormat="true" ht="15" hidden="false" customHeight="false" outlineLevel="0" collapsed="false">
      <c r="A113" s="11" t="s">
        <v>1957</v>
      </c>
    </row>
    <row r="114" customFormat="false" ht="15" hidden="false" customHeight="false" outlineLevel="0" collapsed="false">
      <c r="A114" s="1" t="s">
        <v>1958</v>
      </c>
      <c r="B114" s="1" t="s">
        <v>1959</v>
      </c>
      <c r="D114" s="1" t="s">
        <v>1714</v>
      </c>
      <c r="E114" s="1" t="s">
        <v>275</v>
      </c>
      <c r="F114" s="1" t="s">
        <v>1690</v>
      </c>
      <c r="G114" s="1" t="s">
        <v>1690</v>
      </c>
      <c r="H114" s="1" t="s">
        <v>1941</v>
      </c>
    </row>
    <row r="115" customFormat="false" ht="15" hidden="false" customHeight="false" outlineLevel="0" collapsed="false">
      <c r="A115" s="1" t="s">
        <v>1960</v>
      </c>
      <c r="B115" s="1" t="s">
        <v>1961</v>
      </c>
      <c r="D115" s="1" t="s">
        <v>1714</v>
      </c>
      <c r="E115" s="1" t="s">
        <v>275</v>
      </c>
      <c r="F115" s="1" t="s">
        <v>1962</v>
      </c>
      <c r="G115" s="1" t="s">
        <v>1962</v>
      </c>
    </row>
    <row r="116" customFormat="false" ht="15" hidden="false" customHeight="false" outlineLevel="0" collapsed="false">
      <c r="A116" s="1" t="s">
        <v>1963</v>
      </c>
      <c r="B116" s="1" t="s">
        <v>1964</v>
      </c>
      <c r="D116" s="1" t="s">
        <v>1714</v>
      </c>
      <c r="E116" s="1" t="s">
        <v>13</v>
      </c>
      <c r="F116" s="1" t="s">
        <v>1965</v>
      </c>
      <c r="G116" s="1" t="s">
        <v>1965</v>
      </c>
    </row>
    <row r="117" customFormat="false" ht="15" hidden="false" customHeight="false" outlineLevel="0" collapsed="false">
      <c r="A117" s="1" t="s">
        <v>1966</v>
      </c>
      <c r="B117" s="1" t="s">
        <v>1967</v>
      </c>
      <c r="D117" s="1" t="s">
        <v>1714</v>
      </c>
      <c r="E117" s="1" t="s">
        <v>13</v>
      </c>
      <c r="F117" s="1" t="s">
        <v>1968</v>
      </c>
      <c r="G117" s="1" t="s">
        <v>1968</v>
      </c>
    </row>
    <row r="118" customFormat="false" ht="15" hidden="false" customHeight="false" outlineLevel="0" collapsed="false">
      <c r="A118" s="12" t="s">
        <v>1969</v>
      </c>
      <c r="B118" s="12" t="s">
        <v>1961</v>
      </c>
      <c r="C118" s="12"/>
      <c r="D118" s="12" t="s">
        <v>1714</v>
      </c>
      <c r="E118" s="12" t="s">
        <v>10</v>
      </c>
      <c r="F118" s="12" t="s">
        <v>1970</v>
      </c>
      <c r="G118" s="12" t="s">
        <v>1970</v>
      </c>
    </row>
    <row r="119" customFormat="false" ht="15" hidden="false" customHeight="false" outlineLevel="0" collapsed="false">
      <c r="A119" s="12" t="s">
        <v>1971</v>
      </c>
      <c r="B119" s="12" t="s">
        <v>1849</v>
      </c>
      <c r="C119" s="12"/>
      <c r="D119" s="12" t="s">
        <v>1714</v>
      </c>
      <c r="E119" s="12" t="s">
        <v>10</v>
      </c>
      <c r="F119" s="12" t="s">
        <v>1972</v>
      </c>
      <c r="G119" s="12" t="s">
        <v>1972</v>
      </c>
    </row>
    <row r="120" customFormat="false" ht="15" hidden="false" customHeight="false" outlineLevel="0" collapsed="false">
      <c r="A120" s="12" t="s">
        <v>1973</v>
      </c>
      <c r="B120" s="12" t="s">
        <v>1849</v>
      </c>
      <c r="C120" s="12"/>
      <c r="D120" s="12" t="s">
        <v>1714</v>
      </c>
      <c r="E120" s="12" t="s">
        <v>10</v>
      </c>
      <c r="F120" s="12" t="s">
        <v>1974</v>
      </c>
      <c r="G120" s="12" t="s">
        <v>1974</v>
      </c>
    </row>
    <row r="121" s="11" customFormat="true" ht="15" hidden="false" customHeight="false" outlineLevel="0" collapsed="false">
      <c r="A121" s="11" t="s">
        <v>1975</v>
      </c>
    </row>
    <row r="122" customFormat="false" ht="15" hidden="false" customHeight="false" outlineLevel="0" collapsed="false">
      <c r="A122" s="1" t="s">
        <v>1976</v>
      </c>
      <c r="B122" s="1" t="s">
        <v>1977</v>
      </c>
      <c r="D122" s="1" t="s">
        <v>1714</v>
      </c>
      <c r="E122" s="1" t="s">
        <v>275</v>
      </c>
      <c r="F122" s="1" t="s">
        <v>1690</v>
      </c>
      <c r="G122" s="1" t="s">
        <v>1690</v>
      </c>
      <c r="H122" s="1" t="s">
        <v>1941</v>
      </c>
    </row>
    <row r="123" customFormat="false" ht="15" hidden="false" customHeight="false" outlineLevel="0" collapsed="false">
      <c r="A123" s="1" t="s">
        <v>1978</v>
      </c>
      <c r="B123" s="1" t="s">
        <v>1979</v>
      </c>
      <c r="D123" s="1" t="s">
        <v>1714</v>
      </c>
      <c r="E123" s="1" t="s">
        <v>275</v>
      </c>
      <c r="F123" s="1" t="s">
        <v>1980</v>
      </c>
      <c r="G123" s="1" t="s">
        <v>1980</v>
      </c>
    </row>
    <row r="124" customFormat="false" ht="15" hidden="false" customHeight="false" outlineLevel="0" collapsed="false">
      <c r="A124" s="1" t="s">
        <v>1981</v>
      </c>
      <c r="B124" s="1" t="s">
        <v>1982</v>
      </c>
      <c r="D124" s="1" t="s">
        <v>1714</v>
      </c>
      <c r="E124" s="1" t="s">
        <v>13</v>
      </c>
      <c r="F124" s="1" t="s">
        <v>1983</v>
      </c>
      <c r="G124" s="1" t="s">
        <v>1983</v>
      </c>
    </row>
    <row r="125" customFormat="false" ht="15" hidden="false" customHeight="false" outlineLevel="0" collapsed="false">
      <c r="A125" s="1" t="s">
        <v>1984</v>
      </c>
      <c r="B125" s="1" t="s">
        <v>1985</v>
      </c>
      <c r="D125" s="1" t="s">
        <v>1714</v>
      </c>
      <c r="E125" s="1" t="s">
        <v>13</v>
      </c>
      <c r="F125" s="1" t="s">
        <v>1986</v>
      </c>
      <c r="G125" s="1" t="s">
        <v>1986</v>
      </c>
    </row>
    <row r="126" customFormat="false" ht="15" hidden="false" customHeight="false" outlineLevel="0" collapsed="false">
      <c r="A126" s="12" t="s">
        <v>1987</v>
      </c>
      <c r="B126" s="12" t="s">
        <v>1979</v>
      </c>
      <c r="C126" s="12"/>
      <c r="D126" s="12" t="s">
        <v>1714</v>
      </c>
      <c r="E126" s="12" t="s">
        <v>10</v>
      </c>
      <c r="F126" s="12" t="s">
        <v>1988</v>
      </c>
      <c r="G126" s="12" t="s">
        <v>1988</v>
      </c>
    </row>
    <row r="127" customFormat="false" ht="15" hidden="false" customHeight="false" outlineLevel="0" collapsed="false">
      <c r="A127" s="12" t="s">
        <v>1989</v>
      </c>
      <c r="B127" s="12" t="s">
        <v>1860</v>
      </c>
      <c r="C127" s="12"/>
      <c r="D127" s="12" t="s">
        <v>1714</v>
      </c>
      <c r="E127" s="12" t="s">
        <v>10</v>
      </c>
      <c r="F127" s="12" t="s">
        <v>1990</v>
      </c>
      <c r="G127" s="12" t="s">
        <v>1990</v>
      </c>
    </row>
    <row r="128" customFormat="false" ht="15" hidden="false" customHeight="false" outlineLevel="0" collapsed="false">
      <c r="A128" s="12" t="s">
        <v>1991</v>
      </c>
      <c r="B128" s="12" t="s">
        <v>1977</v>
      </c>
      <c r="C128" s="12"/>
      <c r="D128" s="12" t="s">
        <v>1714</v>
      </c>
      <c r="E128" s="12" t="s">
        <v>10</v>
      </c>
      <c r="F128" s="12" t="s">
        <v>1992</v>
      </c>
      <c r="G128" s="12" t="s">
        <v>1992</v>
      </c>
    </row>
    <row r="129" s="11" customFormat="true" ht="15" hidden="false" customHeight="false" outlineLevel="0" collapsed="false">
      <c r="A129" s="11" t="s">
        <v>1993</v>
      </c>
    </row>
    <row r="130" customFormat="false" ht="15" hidden="false" customHeight="false" outlineLevel="0" collapsed="false">
      <c r="A130" s="1" t="s">
        <v>1994</v>
      </c>
      <c r="B130" s="1" t="s">
        <v>1995</v>
      </c>
      <c r="D130" s="1" t="s">
        <v>1714</v>
      </c>
      <c r="E130" s="1" t="s">
        <v>275</v>
      </c>
      <c r="F130" s="1" t="s">
        <v>1690</v>
      </c>
      <c r="G130" s="1" t="s">
        <v>1690</v>
      </c>
      <c r="H130" s="1" t="s">
        <v>1941</v>
      </c>
    </row>
    <row r="131" customFormat="false" ht="15" hidden="false" customHeight="false" outlineLevel="0" collapsed="false">
      <c r="A131" s="1" t="s">
        <v>1996</v>
      </c>
      <c r="B131" s="1" t="s">
        <v>1997</v>
      </c>
      <c r="D131" s="1" t="s">
        <v>1714</v>
      </c>
      <c r="E131" s="1" t="s">
        <v>275</v>
      </c>
      <c r="F131" s="1" t="s">
        <v>1998</v>
      </c>
      <c r="G131" s="1" t="s">
        <v>1998</v>
      </c>
    </row>
    <row r="132" customFormat="false" ht="15" hidden="false" customHeight="false" outlineLevel="0" collapsed="false">
      <c r="A132" s="1" t="s">
        <v>1999</v>
      </c>
      <c r="B132" s="1" t="s">
        <v>2000</v>
      </c>
      <c r="D132" s="1" t="s">
        <v>1714</v>
      </c>
      <c r="E132" s="1" t="s">
        <v>13</v>
      </c>
      <c r="F132" s="1" t="s">
        <v>2001</v>
      </c>
      <c r="G132" s="1" t="s">
        <v>2001</v>
      </c>
    </row>
    <row r="133" customFormat="false" ht="15" hidden="false" customHeight="false" outlineLevel="0" collapsed="false">
      <c r="A133" s="1" t="s">
        <v>2002</v>
      </c>
      <c r="B133" s="1" t="s">
        <v>2003</v>
      </c>
      <c r="D133" s="1" t="s">
        <v>1714</v>
      </c>
      <c r="E133" s="1" t="s">
        <v>13</v>
      </c>
      <c r="F133" s="1" t="s">
        <v>2004</v>
      </c>
      <c r="G133" s="1" t="s">
        <v>2004</v>
      </c>
    </row>
    <row r="134" customFormat="false" ht="15" hidden="false" customHeight="false" outlineLevel="0" collapsed="false">
      <c r="A134" s="12" t="s">
        <v>2005</v>
      </c>
      <c r="B134" s="12" t="s">
        <v>1997</v>
      </c>
      <c r="C134" s="12"/>
      <c r="D134" s="12" t="s">
        <v>1714</v>
      </c>
      <c r="E134" s="12" t="s">
        <v>10</v>
      </c>
      <c r="F134" s="12" t="s">
        <v>2006</v>
      </c>
      <c r="G134" s="12" t="s">
        <v>2006</v>
      </c>
    </row>
    <row r="135" customFormat="false" ht="15" hidden="false" customHeight="false" outlineLevel="0" collapsed="false">
      <c r="A135" s="12" t="s">
        <v>2007</v>
      </c>
      <c r="B135" s="12" t="s">
        <v>1871</v>
      </c>
      <c r="C135" s="12"/>
      <c r="D135" s="12" t="s">
        <v>1714</v>
      </c>
      <c r="E135" s="12" t="s">
        <v>10</v>
      </c>
      <c r="F135" s="12" t="s">
        <v>2008</v>
      </c>
      <c r="G135" s="12" t="s">
        <v>2008</v>
      </c>
    </row>
    <row r="136" customFormat="false" ht="15" hidden="false" customHeight="false" outlineLevel="0" collapsed="false">
      <c r="A136" s="12" t="s">
        <v>2009</v>
      </c>
      <c r="B136" s="12" t="s">
        <v>1995</v>
      </c>
      <c r="C136" s="12"/>
      <c r="D136" s="12" t="s">
        <v>1714</v>
      </c>
      <c r="E136" s="12" t="s">
        <v>10</v>
      </c>
      <c r="F136" s="12" t="s">
        <v>2010</v>
      </c>
      <c r="G136" s="12" t="s">
        <v>2010</v>
      </c>
    </row>
    <row r="137" customFormat="false" ht="15" hidden="false" customHeight="false" outlineLevel="0" collapsed="false">
      <c r="A137" s="1" t="s">
        <v>2011</v>
      </c>
      <c r="B137" s="1" t="s">
        <v>1924</v>
      </c>
      <c r="D137" s="1" t="s">
        <v>1714</v>
      </c>
      <c r="E137" s="1" t="s">
        <v>275</v>
      </c>
      <c r="F137" s="1" t="s">
        <v>2012</v>
      </c>
      <c r="G137" s="1" t="s">
        <v>2012</v>
      </c>
    </row>
    <row r="139" customFormat="false" ht="15" hidden="false" customHeight="false" outlineLevel="0" collapsed="false">
      <c r="A139" s="10" t="s">
        <v>2013</v>
      </c>
      <c r="B139" s="10"/>
      <c r="C139" s="10"/>
      <c r="D139" s="10"/>
      <c r="E139" s="10"/>
      <c r="F139" s="10"/>
      <c r="G139" s="10"/>
    </row>
    <row r="140" s="11" customFormat="true" ht="15" hidden="false" customHeight="false" outlineLevel="0" collapsed="false">
      <c r="A140" s="11" t="s">
        <v>2014</v>
      </c>
    </row>
    <row r="141" customFormat="false" ht="15" hidden="false" customHeight="false" outlineLevel="0" collapsed="false">
      <c r="A141" s="1" t="s">
        <v>2015</v>
      </c>
      <c r="B141" s="1" t="s">
        <v>2016</v>
      </c>
      <c r="D141" s="1" t="s">
        <v>1714</v>
      </c>
      <c r="E141" s="1" t="s">
        <v>13</v>
      </c>
      <c r="F141" s="1" t="s">
        <v>223</v>
      </c>
      <c r="G141" s="1" t="s">
        <v>223</v>
      </c>
    </row>
    <row r="142" customFormat="false" ht="15" hidden="false" customHeight="false" outlineLevel="0" collapsed="false">
      <c r="A142" s="1" t="s">
        <v>2017</v>
      </c>
      <c r="B142" s="1" t="s">
        <v>2018</v>
      </c>
      <c r="D142" s="1" t="s">
        <v>1714</v>
      </c>
      <c r="E142" s="1" t="s">
        <v>13</v>
      </c>
      <c r="F142" s="1" t="s">
        <v>196</v>
      </c>
      <c r="G142" s="1" t="s">
        <v>196</v>
      </c>
    </row>
    <row r="143" customFormat="false" ht="15" hidden="false" customHeight="false" outlineLevel="0" collapsed="false">
      <c r="A143" s="1" t="s">
        <v>2019</v>
      </c>
      <c r="B143" s="1" t="s">
        <v>2020</v>
      </c>
      <c r="D143" s="1" t="s">
        <v>1714</v>
      </c>
      <c r="E143" s="1" t="s">
        <v>13</v>
      </c>
      <c r="F143" s="1" t="s">
        <v>169</v>
      </c>
      <c r="G143" s="1" t="s">
        <v>169</v>
      </c>
    </row>
    <row r="144" customFormat="false" ht="15" hidden="false" customHeight="false" outlineLevel="0" collapsed="false">
      <c r="A144" s="1" t="s">
        <v>2021</v>
      </c>
      <c r="B144" s="1" t="s">
        <v>2022</v>
      </c>
      <c r="D144" s="1" t="s">
        <v>1714</v>
      </c>
      <c r="E144" s="1" t="s">
        <v>13</v>
      </c>
      <c r="F144" s="1" t="s">
        <v>226</v>
      </c>
      <c r="G144" s="1" t="s">
        <v>226</v>
      </c>
    </row>
    <row r="145" customFormat="false" ht="15" hidden="false" customHeight="false" outlineLevel="0" collapsed="false">
      <c r="A145" s="1" t="s">
        <v>2023</v>
      </c>
      <c r="B145" s="1" t="s">
        <v>2024</v>
      </c>
      <c r="D145" s="1" t="s">
        <v>1714</v>
      </c>
      <c r="E145" s="1" t="s">
        <v>13</v>
      </c>
      <c r="F145" s="1" t="s">
        <v>199</v>
      </c>
      <c r="G145" s="1" t="s">
        <v>199</v>
      </c>
    </row>
    <row r="146" customFormat="false" ht="15" hidden="false" customHeight="false" outlineLevel="0" collapsed="false">
      <c r="A146" s="1" t="s">
        <v>2025</v>
      </c>
      <c r="B146" s="1" t="s">
        <v>2026</v>
      </c>
      <c r="D146" s="1" t="s">
        <v>1714</v>
      </c>
      <c r="E146" s="1" t="s">
        <v>13</v>
      </c>
      <c r="F146" s="1" t="s">
        <v>172</v>
      </c>
      <c r="G146" s="1" t="s">
        <v>172</v>
      </c>
    </row>
    <row r="147" customFormat="false" ht="15" hidden="false" customHeight="false" outlineLevel="0" collapsed="false">
      <c r="A147" s="1" t="s">
        <v>2027</v>
      </c>
      <c r="B147" s="1" t="s">
        <v>2028</v>
      </c>
      <c r="D147" s="1" t="s">
        <v>1714</v>
      </c>
      <c r="E147" s="1" t="s">
        <v>13</v>
      </c>
      <c r="F147" s="1" t="s">
        <v>229</v>
      </c>
      <c r="G147" s="1" t="s">
        <v>229</v>
      </c>
    </row>
    <row r="148" customFormat="false" ht="15" hidden="false" customHeight="false" outlineLevel="0" collapsed="false">
      <c r="A148" s="1" t="s">
        <v>2029</v>
      </c>
      <c r="B148" s="1" t="s">
        <v>2030</v>
      </c>
      <c r="D148" s="1" t="s">
        <v>1714</v>
      </c>
      <c r="E148" s="1" t="s">
        <v>13</v>
      </c>
      <c r="F148" s="1" t="s">
        <v>202</v>
      </c>
      <c r="G148" s="1" t="s">
        <v>202</v>
      </c>
    </row>
    <row r="149" customFormat="false" ht="15" hidden="false" customHeight="false" outlineLevel="0" collapsed="false">
      <c r="A149" s="1" t="s">
        <v>2031</v>
      </c>
      <c r="B149" s="1" t="s">
        <v>2032</v>
      </c>
      <c r="D149" s="1" t="s">
        <v>1714</v>
      </c>
      <c r="E149" s="1" t="s">
        <v>13</v>
      </c>
      <c r="F149" s="1" t="s">
        <v>175</v>
      </c>
      <c r="G149" s="1" t="s">
        <v>175</v>
      </c>
    </row>
    <row r="150" customFormat="false" ht="15" hidden="false" customHeight="false" outlineLevel="0" collapsed="false">
      <c r="A150" s="1" t="s">
        <v>2033</v>
      </c>
      <c r="B150" s="1" t="s">
        <v>2034</v>
      </c>
      <c r="D150" s="1" t="s">
        <v>1714</v>
      </c>
      <c r="E150" s="1" t="s">
        <v>13</v>
      </c>
      <c r="F150" s="1" t="s">
        <v>2035</v>
      </c>
      <c r="G150" s="1" t="s">
        <v>2035</v>
      </c>
    </row>
    <row r="151" customFormat="false" ht="15" hidden="false" customHeight="false" outlineLevel="0" collapsed="false">
      <c r="A151" s="1" t="s">
        <v>2036</v>
      </c>
      <c r="B151" s="1" t="s">
        <v>2037</v>
      </c>
      <c r="D151" s="1" t="s">
        <v>1714</v>
      </c>
      <c r="E151" s="1" t="s">
        <v>13</v>
      </c>
      <c r="F151" s="1" t="s">
        <v>2038</v>
      </c>
      <c r="G151" s="1" t="s">
        <v>2038</v>
      </c>
    </row>
    <row r="152" customFormat="false" ht="15" hidden="false" customHeight="false" outlineLevel="0" collapsed="false">
      <c r="A152" s="1" t="s">
        <v>2039</v>
      </c>
      <c r="B152" s="1" t="s">
        <v>2037</v>
      </c>
      <c r="D152" s="1" t="s">
        <v>1714</v>
      </c>
      <c r="E152" s="1" t="s">
        <v>13</v>
      </c>
      <c r="F152" s="1" t="s">
        <v>2040</v>
      </c>
      <c r="G152" s="1" t="s">
        <v>2040</v>
      </c>
    </row>
    <row r="153" customFormat="false" ht="15" hidden="false" customHeight="false" outlineLevel="0" collapsed="false">
      <c r="A153" s="1" t="s">
        <v>2041</v>
      </c>
      <c r="B153" s="1" t="s">
        <v>2042</v>
      </c>
      <c r="D153" s="1" t="s">
        <v>1714</v>
      </c>
      <c r="E153" s="1" t="s">
        <v>13</v>
      </c>
      <c r="F153" s="1" t="s">
        <v>2043</v>
      </c>
      <c r="G153" s="1" t="s">
        <v>2043</v>
      </c>
    </row>
    <row r="154" customFormat="false" ht="15" hidden="false" customHeight="false" outlineLevel="0" collapsed="false">
      <c r="A154" s="1" t="s">
        <v>2044</v>
      </c>
      <c r="B154" s="1" t="s">
        <v>2045</v>
      </c>
      <c r="D154" s="1" t="s">
        <v>1714</v>
      </c>
      <c r="E154" s="1" t="s">
        <v>13</v>
      </c>
      <c r="F154" s="1" t="s">
        <v>2046</v>
      </c>
      <c r="G154" s="1" t="s">
        <v>2046</v>
      </c>
    </row>
    <row r="155" customFormat="false" ht="15" hidden="false" customHeight="false" outlineLevel="0" collapsed="false">
      <c r="A155" s="1" t="s">
        <v>2047</v>
      </c>
      <c r="B155" s="1" t="s">
        <v>2048</v>
      </c>
      <c r="D155" s="1" t="s">
        <v>1714</v>
      </c>
      <c r="E155" s="1" t="s">
        <v>13</v>
      </c>
      <c r="F155" s="1" t="s">
        <v>2049</v>
      </c>
      <c r="G155" s="1" t="s">
        <v>2049</v>
      </c>
    </row>
    <row r="156" customFormat="false" ht="15" hidden="false" customHeight="false" outlineLevel="0" collapsed="false">
      <c r="A156" s="1" t="s">
        <v>2050</v>
      </c>
      <c r="B156" s="1" t="s">
        <v>2051</v>
      </c>
      <c r="D156" s="1" t="s">
        <v>1714</v>
      </c>
      <c r="E156" s="1" t="s">
        <v>275</v>
      </c>
      <c r="F156" s="1" t="s">
        <v>2052</v>
      </c>
      <c r="G156" s="1" t="s">
        <v>2052</v>
      </c>
    </row>
    <row r="157" customFormat="false" ht="15" hidden="false" customHeight="false" outlineLevel="0" collapsed="false">
      <c r="A157" s="1" t="s">
        <v>2053</v>
      </c>
      <c r="B157" s="1" t="s">
        <v>2054</v>
      </c>
      <c r="D157" s="1" t="s">
        <v>1714</v>
      </c>
      <c r="E157" s="1" t="s">
        <v>275</v>
      </c>
      <c r="F157" s="1" t="s">
        <v>2055</v>
      </c>
      <c r="G157" s="1" t="s">
        <v>2055</v>
      </c>
    </row>
    <row r="158" s="11" customFormat="true" ht="15" hidden="false" customHeight="false" outlineLevel="0" collapsed="false">
      <c r="A158" s="11" t="s">
        <v>2056</v>
      </c>
    </row>
    <row r="159" customFormat="false" ht="15" hidden="false" customHeight="false" outlineLevel="0" collapsed="false">
      <c r="A159" s="1" t="s">
        <v>2057</v>
      </c>
      <c r="B159" s="1" t="s">
        <v>2058</v>
      </c>
      <c r="C159" s="11"/>
      <c r="D159" s="1" t="s">
        <v>1714</v>
      </c>
      <c r="E159" s="1" t="s">
        <v>13</v>
      </c>
      <c r="F159" s="1" t="s">
        <v>1948</v>
      </c>
      <c r="G159" s="1" t="s">
        <v>1948</v>
      </c>
    </row>
    <row r="160" customFormat="false" ht="15" hidden="false" customHeight="false" outlineLevel="0" collapsed="false">
      <c r="A160" s="1" t="s">
        <v>2059</v>
      </c>
      <c r="B160" s="1" t="s">
        <v>2060</v>
      </c>
      <c r="D160" s="1" t="s">
        <v>1714</v>
      </c>
      <c r="E160" s="1" t="s">
        <v>326</v>
      </c>
      <c r="F160" s="1" t="s">
        <v>2061</v>
      </c>
      <c r="G160" s="1" t="s">
        <v>2061</v>
      </c>
      <c r="H160" s="1" t="s">
        <v>2062</v>
      </c>
    </row>
    <row r="161" customFormat="false" ht="15" hidden="false" customHeight="false" outlineLevel="0" collapsed="false">
      <c r="A161" s="1" t="s">
        <v>2063</v>
      </c>
      <c r="B161" s="1" t="s">
        <v>2064</v>
      </c>
      <c r="D161" s="1" t="s">
        <v>1714</v>
      </c>
      <c r="E161" s="1" t="s">
        <v>326</v>
      </c>
      <c r="F161" s="1" t="s">
        <v>2065</v>
      </c>
      <c r="G161" s="1" t="s">
        <v>2065</v>
      </c>
      <c r="H161" s="1" t="s">
        <v>2062</v>
      </c>
    </row>
    <row r="162" customFormat="false" ht="15" hidden="false" customHeight="false" outlineLevel="0" collapsed="false">
      <c r="A162" s="1" t="s">
        <v>2066</v>
      </c>
      <c r="B162" s="1" t="s">
        <v>2067</v>
      </c>
      <c r="D162" s="1" t="s">
        <v>1714</v>
      </c>
      <c r="E162" s="1" t="s">
        <v>326</v>
      </c>
      <c r="F162" s="1" t="s">
        <v>2068</v>
      </c>
      <c r="G162" s="1" t="s">
        <v>2068</v>
      </c>
      <c r="H162" s="1" t="s">
        <v>2062</v>
      </c>
    </row>
    <row r="163" customFormat="false" ht="15" hidden="false" customHeight="false" outlineLevel="0" collapsed="false">
      <c r="A163" s="1" t="s">
        <v>2069</v>
      </c>
      <c r="B163" s="1" t="s">
        <v>2070</v>
      </c>
      <c r="D163" s="1" t="s">
        <v>1714</v>
      </c>
      <c r="E163" s="1" t="s">
        <v>13</v>
      </c>
      <c r="F163" s="1" t="s">
        <v>2071</v>
      </c>
      <c r="G163" s="1" t="s">
        <v>2071</v>
      </c>
    </row>
    <row r="164" customFormat="false" ht="15" hidden="false" customHeight="false" outlineLevel="0" collapsed="false">
      <c r="A164" s="1" t="s">
        <v>2072</v>
      </c>
      <c r="B164" s="1" t="s">
        <v>2073</v>
      </c>
      <c r="D164" s="1" t="s">
        <v>1714</v>
      </c>
      <c r="E164" s="1" t="s">
        <v>13</v>
      </c>
      <c r="F164" s="1" t="s">
        <v>2074</v>
      </c>
      <c r="G164" s="1" t="s">
        <v>2074</v>
      </c>
    </row>
    <row r="165" customFormat="false" ht="15" hidden="false" customHeight="false" outlineLevel="0" collapsed="false">
      <c r="A165" s="1" t="s">
        <v>2075</v>
      </c>
      <c r="B165" s="1" t="s">
        <v>2076</v>
      </c>
      <c r="D165" s="1" t="s">
        <v>1714</v>
      </c>
      <c r="E165" s="1" t="s">
        <v>13</v>
      </c>
      <c r="F165" s="1" t="s">
        <v>2077</v>
      </c>
      <c r="G165" s="1" t="s">
        <v>2077</v>
      </c>
    </row>
    <row r="166" customFormat="false" ht="15" hidden="false" customHeight="false" outlineLevel="0" collapsed="false">
      <c r="A166" s="12" t="s">
        <v>2078</v>
      </c>
      <c r="B166" s="12" t="s">
        <v>2058</v>
      </c>
      <c r="C166" s="12"/>
      <c r="D166" s="12" t="s">
        <v>1714</v>
      </c>
      <c r="E166" s="12" t="s">
        <v>10</v>
      </c>
      <c r="F166" s="12" t="s">
        <v>2079</v>
      </c>
      <c r="G166" s="12" t="s">
        <v>2079</v>
      </c>
    </row>
    <row r="167" customFormat="false" ht="15" hidden="false" customHeight="false" outlineLevel="0" collapsed="false">
      <c r="A167" s="12" t="s">
        <v>2080</v>
      </c>
      <c r="B167" s="12" t="s">
        <v>2070</v>
      </c>
      <c r="C167" s="12"/>
      <c r="D167" s="12" t="s">
        <v>1714</v>
      </c>
      <c r="E167" s="12" t="s">
        <v>10</v>
      </c>
      <c r="F167" s="12" t="s">
        <v>2081</v>
      </c>
      <c r="G167" s="12" t="s">
        <v>2081</v>
      </c>
    </row>
    <row r="168" customFormat="false" ht="15" hidden="false" customHeight="false" outlineLevel="0" collapsed="false">
      <c r="A168" s="12" t="s">
        <v>2082</v>
      </c>
      <c r="B168" s="12" t="s">
        <v>2073</v>
      </c>
      <c r="C168" s="12"/>
      <c r="D168" s="12" t="s">
        <v>1714</v>
      </c>
      <c r="E168" s="12" t="s">
        <v>10</v>
      </c>
      <c r="F168" s="12" t="s">
        <v>2083</v>
      </c>
      <c r="G168" s="12" t="s">
        <v>2083</v>
      </c>
    </row>
    <row r="169" customFormat="false" ht="15" hidden="false" customHeight="false" outlineLevel="0" collapsed="false">
      <c r="A169" s="12" t="s">
        <v>2084</v>
      </c>
      <c r="B169" s="12" t="s">
        <v>2085</v>
      </c>
      <c r="C169" s="12"/>
      <c r="D169" s="12" t="s">
        <v>1714</v>
      </c>
      <c r="E169" s="12" t="s">
        <v>10</v>
      </c>
      <c r="F169" s="12" t="s">
        <v>2086</v>
      </c>
      <c r="G169" s="12" t="s">
        <v>2086</v>
      </c>
    </row>
    <row r="170" s="11" customFormat="true" ht="15" hidden="false" customHeight="false" outlineLevel="0" collapsed="false">
      <c r="A170" s="11" t="s">
        <v>2087</v>
      </c>
    </row>
    <row r="171" customFormat="false" ht="15" hidden="false" customHeight="false" outlineLevel="0" collapsed="false">
      <c r="A171" s="1" t="s">
        <v>2088</v>
      </c>
      <c r="B171" s="1" t="s">
        <v>2089</v>
      </c>
      <c r="D171" s="1" t="s">
        <v>1714</v>
      </c>
      <c r="E171" s="1" t="s">
        <v>13</v>
      </c>
      <c r="F171" s="1" t="s">
        <v>1966</v>
      </c>
      <c r="G171" s="1" t="s">
        <v>1966</v>
      </c>
    </row>
    <row r="172" customFormat="false" ht="15" hidden="false" customHeight="false" outlineLevel="0" collapsed="false">
      <c r="A172" s="1" t="s">
        <v>2090</v>
      </c>
      <c r="B172" s="1" t="s">
        <v>2091</v>
      </c>
      <c r="D172" s="1" t="s">
        <v>1714</v>
      </c>
      <c r="E172" s="1" t="s">
        <v>326</v>
      </c>
      <c r="F172" s="1" t="s">
        <v>2092</v>
      </c>
      <c r="G172" s="1" t="s">
        <v>2092</v>
      </c>
    </row>
    <row r="173" customFormat="false" ht="15" hidden="false" customHeight="false" outlineLevel="0" collapsed="false">
      <c r="A173" s="1" t="s">
        <v>2093</v>
      </c>
      <c r="B173" s="1" t="s">
        <v>2094</v>
      </c>
      <c r="D173" s="1" t="s">
        <v>1714</v>
      </c>
      <c r="E173" s="1" t="s">
        <v>326</v>
      </c>
      <c r="F173" s="1" t="s">
        <v>2095</v>
      </c>
      <c r="G173" s="1" t="s">
        <v>2095</v>
      </c>
    </row>
    <row r="174" customFormat="false" ht="15" hidden="false" customHeight="false" outlineLevel="0" collapsed="false">
      <c r="A174" s="1" t="s">
        <v>2096</v>
      </c>
      <c r="B174" s="1" t="s">
        <v>2097</v>
      </c>
      <c r="D174" s="1" t="s">
        <v>1714</v>
      </c>
      <c r="E174" s="1" t="s">
        <v>326</v>
      </c>
      <c r="F174" s="1" t="s">
        <v>2098</v>
      </c>
      <c r="G174" s="1" t="s">
        <v>2098</v>
      </c>
    </row>
    <row r="175" customFormat="false" ht="15" hidden="false" customHeight="false" outlineLevel="0" collapsed="false">
      <c r="A175" s="1" t="s">
        <v>2099</v>
      </c>
      <c r="B175" s="1" t="s">
        <v>2100</v>
      </c>
      <c r="D175" s="1" t="s">
        <v>1714</v>
      </c>
      <c r="E175" s="1" t="s">
        <v>13</v>
      </c>
      <c r="F175" s="1" t="s">
        <v>2101</v>
      </c>
      <c r="G175" s="1" t="s">
        <v>2101</v>
      </c>
    </row>
    <row r="176" customFormat="false" ht="15" hidden="false" customHeight="false" outlineLevel="0" collapsed="false">
      <c r="A176" s="1" t="s">
        <v>2102</v>
      </c>
      <c r="B176" s="1" t="s">
        <v>2103</v>
      </c>
      <c r="D176" s="1" t="s">
        <v>1714</v>
      </c>
      <c r="E176" s="1" t="s">
        <v>13</v>
      </c>
      <c r="F176" s="1" t="s">
        <v>2104</v>
      </c>
      <c r="G176" s="1" t="s">
        <v>2104</v>
      </c>
    </row>
    <row r="177" customFormat="false" ht="15" hidden="false" customHeight="false" outlineLevel="0" collapsed="false">
      <c r="A177" s="1" t="s">
        <v>2105</v>
      </c>
      <c r="B177" s="1" t="s">
        <v>2106</v>
      </c>
      <c r="D177" s="1" t="s">
        <v>1714</v>
      </c>
      <c r="E177" s="1" t="s">
        <v>13</v>
      </c>
      <c r="F177" s="1" t="s">
        <v>2107</v>
      </c>
      <c r="G177" s="1" t="s">
        <v>2107</v>
      </c>
    </row>
    <row r="178" customFormat="false" ht="15" hidden="false" customHeight="false" outlineLevel="0" collapsed="false">
      <c r="A178" s="12" t="s">
        <v>2108</v>
      </c>
      <c r="B178" s="12" t="s">
        <v>2089</v>
      </c>
      <c r="C178" s="12"/>
      <c r="D178" s="12" t="s">
        <v>1714</v>
      </c>
      <c r="E178" s="12" t="s">
        <v>10</v>
      </c>
      <c r="F178" s="12" t="s">
        <v>2109</v>
      </c>
      <c r="G178" s="12" t="s">
        <v>2109</v>
      </c>
    </row>
    <row r="179" customFormat="false" ht="15" hidden="false" customHeight="false" outlineLevel="0" collapsed="false">
      <c r="A179" s="12" t="s">
        <v>2110</v>
      </c>
      <c r="B179" s="12" t="s">
        <v>2100</v>
      </c>
      <c r="C179" s="12"/>
      <c r="D179" s="12" t="s">
        <v>1714</v>
      </c>
      <c r="E179" s="12" t="s">
        <v>10</v>
      </c>
      <c r="F179" s="12" t="s">
        <v>2111</v>
      </c>
      <c r="G179" s="12" t="s">
        <v>2111</v>
      </c>
    </row>
    <row r="180" customFormat="false" ht="15" hidden="false" customHeight="false" outlineLevel="0" collapsed="false">
      <c r="A180" s="12" t="s">
        <v>2112</v>
      </c>
      <c r="B180" s="12" t="s">
        <v>2103</v>
      </c>
      <c r="C180" s="12"/>
      <c r="D180" s="12" t="s">
        <v>1714</v>
      </c>
      <c r="E180" s="12" t="s">
        <v>10</v>
      </c>
      <c r="F180" s="12" t="s">
        <v>2113</v>
      </c>
      <c r="G180" s="12" t="s">
        <v>2113</v>
      </c>
    </row>
    <row r="181" s="11" customFormat="true" ht="15" hidden="false" customHeight="false" outlineLevel="0" collapsed="false">
      <c r="A181" s="11" t="s">
        <v>2114</v>
      </c>
    </row>
    <row r="182" customFormat="false" ht="15" hidden="false" customHeight="false" outlineLevel="0" collapsed="false">
      <c r="A182" s="1" t="s">
        <v>2115</v>
      </c>
      <c r="B182" s="1" t="s">
        <v>2116</v>
      </c>
      <c r="D182" s="1" t="s">
        <v>1714</v>
      </c>
      <c r="E182" s="1" t="s">
        <v>13</v>
      </c>
      <c r="F182" s="1" t="s">
        <v>2117</v>
      </c>
      <c r="G182" s="1" t="s">
        <v>2117</v>
      </c>
    </row>
    <row r="183" customFormat="false" ht="15" hidden="false" customHeight="false" outlineLevel="0" collapsed="false">
      <c r="A183" s="1" t="s">
        <v>2118</v>
      </c>
      <c r="B183" s="1" t="s">
        <v>2119</v>
      </c>
      <c r="D183" s="1" t="s">
        <v>1714</v>
      </c>
      <c r="E183" s="1" t="s">
        <v>13</v>
      </c>
      <c r="F183" s="1" t="s">
        <v>2120</v>
      </c>
      <c r="G183" s="1" t="s">
        <v>2120</v>
      </c>
    </row>
    <row r="184" customFormat="false" ht="15" hidden="false" customHeight="false" outlineLevel="0" collapsed="false">
      <c r="A184" s="1" t="s">
        <v>2121</v>
      </c>
      <c r="B184" s="1" t="s">
        <v>2122</v>
      </c>
      <c r="D184" s="1" t="s">
        <v>1714</v>
      </c>
      <c r="E184" s="1" t="s">
        <v>13</v>
      </c>
      <c r="F184" s="1" t="s">
        <v>2123</v>
      </c>
      <c r="G184" s="1" t="s">
        <v>2123</v>
      </c>
    </row>
    <row r="185" customFormat="false" ht="15" hidden="false" customHeight="false" outlineLevel="0" collapsed="false">
      <c r="A185" s="1" t="s">
        <v>2124</v>
      </c>
      <c r="B185" s="1" t="s">
        <v>2125</v>
      </c>
      <c r="D185" s="1" t="s">
        <v>1714</v>
      </c>
      <c r="E185" s="1" t="s">
        <v>13</v>
      </c>
      <c r="F185" s="1" t="s">
        <v>2126</v>
      </c>
      <c r="G185" s="1" t="s">
        <v>2126</v>
      </c>
    </row>
    <row r="186" customFormat="false" ht="15" hidden="false" customHeight="false" outlineLevel="0" collapsed="false">
      <c r="A186" s="1" t="s">
        <v>2127</v>
      </c>
      <c r="B186" s="1" t="s">
        <v>2128</v>
      </c>
      <c r="D186" s="1" t="s">
        <v>1714</v>
      </c>
      <c r="E186" s="1" t="s">
        <v>13</v>
      </c>
      <c r="F186" s="1" t="s">
        <v>2129</v>
      </c>
      <c r="G186" s="1" t="s">
        <v>2129</v>
      </c>
    </row>
    <row r="187" customFormat="false" ht="15" hidden="false" customHeight="false" outlineLevel="0" collapsed="false">
      <c r="A187" s="12" t="s">
        <v>2130</v>
      </c>
      <c r="B187" s="12" t="s">
        <v>2116</v>
      </c>
      <c r="C187" s="12"/>
      <c r="D187" s="12" t="s">
        <v>1714</v>
      </c>
      <c r="E187" s="12" t="s">
        <v>10</v>
      </c>
      <c r="F187" s="12" t="s">
        <v>2131</v>
      </c>
      <c r="G187" s="12" t="s">
        <v>2131</v>
      </c>
    </row>
    <row r="188" customFormat="false" ht="15" hidden="false" customHeight="false" outlineLevel="0" collapsed="false">
      <c r="A188" s="12" t="s">
        <v>2132</v>
      </c>
      <c r="B188" s="12" t="s">
        <v>2125</v>
      </c>
      <c r="C188" s="12"/>
      <c r="D188" s="12" t="s">
        <v>1714</v>
      </c>
      <c r="E188" s="12" t="s">
        <v>10</v>
      </c>
      <c r="F188" s="12" t="s">
        <v>2133</v>
      </c>
      <c r="G188" s="12" t="s">
        <v>2133</v>
      </c>
    </row>
    <row r="189" customFormat="false" ht="15" hidden="false" customHeight="false" outlineLevel="0" collapsed="false">
      <c r="A189" s="12" t="s">
        <v>2134</v>
      </c>
      <c r="B189" s="12" t="s">
        <v>2128</v>
      </c>
      <c r="C189" s="12"/>
      <c r="D189" s="12" t="s">
        <v>1714</v>
      </c>
      <c r="E189" s="12" t="s">
        <v>10</v>
      </c>
      <c r="F189" s="12" t="s">
        <v>2135</v>
      </c>
      <c r="G189" s="12" t="s">
        <v>2135</v>
      </c>
    </row>
    <row r="190" s="11" customFormat="true" ht="15" hidden="false" customHeight="false" outlineLevel="0" collapsed="false">
      <c r="A190" s="11" t="s">
        <v>2136</v>
      </c>
    </row>
    <row r="191" customFormat="false" ht="15" hidden="false" customHeight="false" outlineLevel="0" collapsed="false">
      <c r="A191" s="1" t="s">
        <v>2137</v>
      </c>
      <c r="B191" s="1" t="s">
        <v>2138</v>
      </c>
      <c r="D191" s="1" t="s">
        <v>1714</v>
      </c>
      <c r="E191" s="1" t="s">
        <v>13</v>
      </c>
      <c r="F191" s="1" t="s">
        <v>1984</v>
      </c>
      <c r="G191" s="1" t="s">
        <v>1984</v>
      </c>
    </row>
    <row r="192" customFormat="false" ht="15" hidden="false" customHeight="false" outlineLevel="0" collapsed="false">
      <c r="A192" s="1" t="s">
        <v>2139</v>
      </c>
      <c r="B192" s="1" t="s">
        <v>2140</v>
      </c>
      <c r="D192" s="1" t="s">
        <v>1714</v>
      </c>
      <c r="E192" s="1" t="s">
        <v>326</v>
      </c>
      <c r="F192" s="1" t="s">
        <v>2141</v>
      </c>
      <c r="G192" s="1" t="s">
        <v>2141</v>
      </c>
    </row>
    <row r="193" customFormat="false" ht="15" hidden="false" customHeight="false" outlineLevel="0" collapsed="false">
      <c r="A193" s="1" t="s">
        <v>2142</v>
      </c>
      <c r="B193" s="1" t="s">
        <v>2143</v>
      </c>
      <c r="D193" s="1" t="s">
        <v>1714</v>
      </c>
      <c r="E193" s="1" t="s">
        <v>326</v>
      </c>
      <c r="F193" s="1" t="s">
        <v>2144</v>
      </c>
      <c r="G193" s="1" t="s">
        <v>2144</v>
      </c>
    </row>
    <row r="194" customFormat="false" ht="15" hidden="false" customHeight="false" outlineLevel="0" collapsed="false">
      <c r="A194" s="1" t="s">
        <v>2145</v>
      </c>
      <c r="B194" s="1" t="s">
        <v>2146</v>
      </c>
      <c r="D194" s="1" t="s">
        <v>1714</v>
      </c>
      <c r="E194" s="1" t="s">
        <v>326</v>
      </c>
      <c r="F194" s="1" t="s">
        <v>2147</v>
      </c>
      <c r="G194" s="1" t="s">
        <v>2147</v>
      </c>
    </row>
    <row r="195" customFormat="false" ht="15" hidden="false" customHeight="false" outlineLevel="0" collapsed="false">
      <c r="A195" s="1" t="s">
        <v>2148</v>
      </c>
      <c r="B195" s="1" t="s">
        <v>2149</v>
      </c>
      <c r="D195" s="1" t="s">
        <v>1714</v>
      </c>
      <c r="E195" s="1" t="s">
        <v>13</v>
      </c>
      <c r="F195" s="1" t="s">
        <v>2150</v>
      </c>
      <c r="G195" s="1" t="s">
        <v>2150</v>
      </c>
    </row>
    <row r="196" customFormat="false" ht="15" hidden="false" customHeight="false" outlineLevel="0" collapsed="false">
      <c r="A196" s="1" t="s">
        <v>2151</v>
      </c>
      <c r="B196" s="1" t="s">
        <v>2152</v>
      </c>
      <c r="D196" s="1" t="s">
        <v>1714</v>
      </c>
      <c r="E196" s="1" t="s">
        <v>13</v>
      </c>
      <c r="F196" s="1" t="s">
        <v>2153</v>
      </c>
      <c r="G196" s="1" t="s">
        <v>2153</v>
      </c>
    </row>
    <row r="197" customFormat="false" ht="15" hidden="false" customHeight="false" outlineLevel="0" collapsed="false">
      <c r="A197" s="1" t="s">
        <v>2154</v>
      </c>
      <c r="B197" s="1" t="s">
        <v>2155</v>
      </c>
      <c r="D197" s="1" t="s">
        <v>1714</v>
      </c>
      <c r="E197" s="1" t="s">
        <v>13</v>
      </c>
      <c r="F197" s="1" t="s">
        <v>2156</v>
      </c>
      <c r="G197" s="1" t="s">
        <v>2156</v>
      </c>
    </row>
    <row r="198" customFormat="false" ht="15" hidden="false" customHeight="false" outlineLevel="0" collapsed="false">
      <c r="A198" s="12" t="s">
        <v>2157</v>
      </c>
      <c r="B198" s="12" t="s">
        <v>2138</v>
      </c>
      <c r="C198" s="12"/>
      <c r="D198" s="12" t="s">
        <v>1714</v>
      </c>
      <c r="E198" s="12" t="s">
        <v>10</v>
      </c>
      <c r="F198" s="12" t="s">
        <v>2158</v>
      </c>
      <c r="G198" s="12" t="s">
        <v>2158</v>
      </c>
    </row>
    <row r="199" customFormat="false" ht="15" hidden="false" customHeight="false" outlineLevel="0" collapsed="false">
      <c r="A199" s="12" t="s">
        <v>2159</v>
      </c>
      <c r="B199" s="12" t="s">
        <v>2149</v>
      </c>
      <c r="C199" s="12"/>
      <c r="D199" s="12" t="s">
        <v>1714</v>
      </c>
      <c r="E199" s="12" t="s">
        <v>10</v>
      </c>
      <c r="F199" s="12" t="s">
        <v>2160</v>
      </c>
      <c r="G199" s="12" t="s">
        <v>2160</v>
      </c>
    </row>
    <row r="200" customFormat="false" ht="15" hidden="false" customHeight="false" outlineLevel="0" collapsed="false">
      <c r="A200" s="12" t="s">
        <v>2161</v>
      </c>
      <c r="B200" s="12" t="s">
        <v>2152</v>
      </c>
      <c r="C200" s="12"/>
      <c r="D200" s="12" t="s">
        <v>1714</v>
      </c>
      <c r="E200" s="12" t="s">
        <v>10</v>
      </c>
      <c r="F200" s="12" t="s">
        <v>2162</v>
      </c>
      <c r="G200" s="12" t="s">
        <v>2162</v>
      </c>
    </row>
    <row r="201" s="11" customFormat="true" ht="15" hidden="false" customHeight="false" outlineLevel="0" collapsed="false">
      <c r="A201" s="11" t="s">
        <v>2163</v>
      </c>
    </row>
    <row r="202" customFormat="false" ht="15" hidden="false" customHeight="false" outlineLevel="0" collapsed="false">
      <c r="A202" s="1" t="s">
        <v>2164</v>
      </c>
      <c r="B202" s="1" t="s">
        <v>2165</v>
      </c>
      <c r="D202" s="1" t="s">
        <v>1714</v>
      </c>
      <c r="E202" s="1" t="s">
        <v>13</v>
      </c>
      <c r="F202" s="1" t="s">
        <v>2166</v>
      </c>
      <c r="G202" s="1" t="s">
        <v>2166</v>
      </c>
    </row>
    <row r="203" customFormat="false" ht="15" hidden="false" customHeight="false" outlineLevel="0" collapsed="false">
      <c r="A203" s="1" t="s">
        <v>2167</v>
      </c>
      <c r="B203" s="1" t="s">
        <v>2168</v>
      </c>
      <c r="D203" s="1" t="s">
        <v>1714</v>
      </c>
      <c r="E203" s="1" t="s">
        <v>13</v>
      </c>
      <c r="F203" s="1" t="s">
        <v>2169</v>
      </c>
      <c r="G203" s="1" t="s">
        <v>2169</v>
      </c>
    </row>
    <row r="204" customFormat="false" ht="15" hidden="false" customHeight="false" outlineLevel="0" collapsed="false">
      <c r="A204" s="1" t="s">
        <v>2170</v>
      </c>
      <c r="B204" s="1" t="s">
        <v>2171</v>
      </c>
      <c r="D204" s="1" t="s">
        <v>1714</v>
      </c>
      <c r="E204" s="1" t="s">
        <v>13</v>
      </c>
      <c r="F204" s="1" t="s">
        <v>2172</v>
      </c>
      <c r="G204" s="1" t="s">
        <v>2172</v>
      </c>
    </row>
    <row r="205" customFormat="false" ht="15" hidden="false" customHeight="false" outlineLevel="0" collapsed="false">
      <c r="A205" s="1" t="s">
        <v>2173</v>
      </c>
      <c r="B205" s="1" t="s">
        <v>2174</v>
      </c>
      <c r="D205" s="1" t="s">
        <v>1714</v>
      </c>
      <c r="E205" s="1" t="s">
        <v>13</v>
      </c>
      <c r="F205" s="1" t="s">
        <v>2175</v>
      </c>
      <c r="G205" s="1" t="s">
        <v>2175</v>
      </c>
    </row>
    <row r="206" customFormat="false" ht="15" hidden="false" customHeight="false" outlineLevel="0" collapsed="false">
      <c r="A206" s="1" t="s">
        <v>2176</v>
      </c>
      <c r="B206" s="1" t="s">
        <v>2177</v>
      </c>
      <c r="D206" s="1" t="s">
        <v>1714</v>
      </c>
      <c r="E206" s="1" t="s">
        <v>13</v>
      </c>
      <c r="F206" s="1" t="s">
        <v>2178</v>
      </c>
      <c r="G206" s="1" t="s">
        <v>2178</v>
      </c>
    </row>
    <row r="207" customFormat="false" ht="15" hidden="false" customHeight="false" outlineLevel="0" collapsed="false">
      <c r="A207" s="12" t="s">
        <v>2179</v>
      </c>
      <c r="B207" s="12" t="s">
        <v>2165</v>
      </c>
      <c r="C207" s="12"/>
      <c r="D207" s="12" t="s">
        <v>1714</v>
      </c>
      <c r="E207" s="12" t="s">
        <v>10</v>
      </c>
      <c r="F207" s="12" t="s">
        <v>2180</v>
      </c>
      <c r="G207" s="12" t="s">
        <v>2180</v>
      </c>
    </row>
    <row r="208" customFormat="false" ht="15" hidden="false" customHeight="false" outlineLevel="0" collapsed="false">
      <c r="A208" s="12" t="s">
        <v>2181</v>
      </c>
      <c r="B208" s="12" t="s">
        <v>2174</v>
      </c>
      <c r="C208" s="12"/>
      <c r="D208" s="12" t="s">
        <v>1714</v>
      </c>
      <c r="E208" s="12" t="s">
        <v>10</v>
      </c>
      <c r="F208" s="12" t="s">
        <v>2182</v>
      </c>
      <c r="G208" s="12" t="s">
        <v>2182</v>
      </c>
    </row>
    <row r="209" customFormat="false" ht="15" hidden="false" customHeight="false" outlineLevel="0" collapsed="false">
      <c r="A209" s="12" t="s">
        <v>2183</v>
      </c>
      <c r="B209" s="12" t="s">
        <v>2177</v>
      </c>
      <c r="C209" s="12"/>
      <c r="D209" s="12" t="s">
        <v>1714</v>
      </c>
      <c r="E209" s="12" t="s">
        <v>10</v>
      </c>
      <c r="F209" s="12" t="s">
        <v>2184</v>
      </c>
      <c r="G209" s="12" t="s">
        <v>2184</v>
      </c>
    </row>
    <row r="210" s="11" customFormat="true" ht="15" hidden="false" customHeight="false" outlineLevel="0" collapsed="false">
      <c r="A210" s="11" t="s">
        <v>2185</v>
      </c>
    </row>
    <row r="211" customFormat="false" ht="15" hidden="false" customHeight="false" outlineLevel="0" collapsed="false">
      <c r="A211" s="1" t="s">
        <v>2186</v>
      </c>
      <c r="B211" s="1" t="s">
        <v>2187</v>
      </c>
      <c r="D211" s="1" t="s">
        <v>1714</v>
      </c>
      <c r="E211" s="1" t="s">
        <v>13</v>
      </c>
      <c r="F211" s="1" t="s">
        <v>2002</v>
      </c>
      <c r="G211" s="1" t="s">
        <v>2002</v>
      </c>
    </row>
    <row r="212" customFormat="false" ht="15" hidden="false" customHeight="false" outlineLevel="0" collapsed="false">
      <c r="A212" s="1" t="s">
        <v>2188</v>
      </c>
      <c r="B212" s="1" t="s">
        <v>2189</v>
      </c>
      <c r="D212" s="1" t="s">
        <v>1714</v>
      </c>
      <c r="E212" s="1" t="s">
        <v>326</v>
      </c>
      <c r="F212" s="1" t="s">
        <v>2190</v>
      </c>
      <c r="G212" s="1" t="s">
        <v>2190</v>
      </c>
    </row>
    <row r="213" customFormat="false" ht="15" hidden="false" customHeight="false" outlineLevel="0" collapsed="false">
      <c r="A213" s="1" t="s">
        <v>2191</v>
      </c>
      <c r="B213" s="1" t="s">
        <v>2192</v>
      </c>
      <c r="D213" s="1" t="s">
        <v>1714</v>
      </c>
      <c r="E213" s="1" t="s">
        <v>326</v>
      </c>
      <c r="F213" s="1" t="s">
        <v>2193</v>
      </c>
      <c r="G213" s="1" t="s">
        <v>2193</v>
      </c>
    </row>
    <row r="214" customFormat="false" ht="15" hidden="false" customHeight="false" outlineLevel="0" collapsed="false">
      <c r="A214" s="1" t="s">
        <v>2194</v>
      </c>
      <c r="B214" s="1" t="s">
        <v>2195</v>
      </c>
      <c r="D214" s="1" t="s">
        <v>1714</v>
      </c>
      <c r="E214" s="1" t="s">
        <v>326</v>
      </c>
      <c r="F214" s="1" t="s">
        <v>2196</v>
      </c>
      <c r="G214" s="1" t="s">
        <v>2196</v>
      </c>
    </row>
    <row r="215" customFormat="false" ht="15" hidden="false" customHeight="false" outlineLevel="0" collapsed="false">
      <c r="A215" s="1" t="s">
        <v>2197</v>
      </c>
      <c r="B215" s="1" t="s">
        <v>2198</v>
      </c>
      <c r="D215" s="1" t="s">
        <v>1714</v>
      </c>
      <c r="E215" s="1" t="s">
        <v>13</v>
      </c>
      <c r="F215" s="1" t="s">
        <v>2199</v>
      </c>
      <c r="G215" s="1" t="s">
        <v>2199</v>
      </c>
    </row>
    <row r="216" customFormat="false" ht="15" hidden="false" customHeight="false" outlineLevel="0" collapsed="false">
      <c r="A216" s="1" t="s">
        <v>2200</v>
      </c>
      <c r="B216" s="1" t="s">
        <v>2201</v>
      </c>
      <c r="D216" s="1" t="s">
        <v>1714</v>
      </c>
      <c r="E216" s="1" t="s">
        <v>13</v>
      </c>
      <c r="F216" s="1" t="s">
        <v>2202</v>
      </c>
      <c r="G216" s="1" t="s">
        <v>2202</v>
      </c>
    </row>
    <row r="217" customFormat="false" ht="15" hidden="false" customHeight="false" outlineLevel="0" collapsed="false">
      <c r="A217" s="1" t="s">
        <v>2203</v>
      </c>
      <c r="B217" s="1" t="s">
        <v>2204</v>
      </c>
      <c r="D217" s="1" t="s">
        <v>1714</v>
      </c>
      <c r="E217" s="1" t="s">
        <v>13</v>
      </c>
      <c r="F217" s="1" t="s">
        <v>2205</v>
      </c>
      <c r="G217" s="1" t="s">
        <v>2205</v>
      </c>
    </row>
    <row r="218" customFormat="false" ht="15" hidden="false" customHeight="false" outlineLevel="0" collapsed="false">
      <c r="A218" s="12" t="s">
        <v>2206</v>
      </c>
      <c r="B218" s="12" t="s">
        <v>2187</v>
      </c>
      <c r="C218" s="12"/>
      <c r="D218" s="12" t="s">
        <v>1714</v>
      </c>
      <c r="E218" s="12" t="s">
        <v>10</v>
      </c>
      <c r="F218" s="12" t="s">
        <v>2207</v>
      </c>
      <c r="G218" s="12" t="s">
        <v>2207</v>
      </c>
    </row>
    <row r="219" customFormat="false" ht="15" hidden="false" customHeight="false" outlineLevel="0" collapsed="false">
      <c r="A219" s="12" t="s">
        <v>2208</v>
      </c>
      <c r="B219" s="12" t="s">
        <v>2198</v>
      </c>
      <c r="C219" s="12"/>
      <c r="D219" s="12" t="s">
        <v>1714</v>
      </c>
      <c r="E219" s="12" t="s">
        <v>10</v>
      </c>
      <c r="F219" s="12" t="s">
        <v>2209</v>
      </c>
      <c r="G219" s="12" t="s">
        <v>2209</v>
      </c>
    </row>
    <row r="220" customFormat="false" ht="15" hidden="false" customHeight="false" outlineLevel="0" collapsed="false">
      <c r="A220" s="12" t="s">
        <v>2210</v>
      </c>
      <c r="B220" s="12" t="s">
        <v>2201</v>
      </c>
      <c r="C220" s="12"/>
      <c r="D220" s="12" t="s">
        <v>1714</v>
      </c>
      <c r="E220" s="12" t="s">
        <v>10</v>
      </c>
      <c r="F220" s="12" t="s">
        <v>2211</v>
      </c>
      <c r="G220" s="12" t="s">
        <v>2211</v>
      </c>
    </row>
    <row r="221" s="11" customFormat="true" ht="15" hidden="false" customHeight="false" outlineLevel="0" collapsed="false">
      <c r="A221" s="11" t="s">
        <v>2212</v>
      </c>
    </row>
    <row r="222" customFormat="false" ht="15" hidden="false" customHeight="false" outlineLevel="0" collapsed="false">
      <c r="A222" s="1" t="s">
        <v>2213</v>
      </c>
      <c r="B222" s="1" t="s">
        <v>2214</v>
      </c>
      <c r="D222" s="1" t="s">
        <v>1714</v>
      </c>
      <c r="E222" s="1" t="s">
        <v>13</v>
      </c>
      <c r="F222" s="1" t="s">
        <v>2215</v>
      </c>
      <c r="G222" s="1" t="s">
        <v>2215</v>
      </c>
    </row>
    <row r="223" customFormat="false" ht="15" hidden="false" customHeight="false" outlineLevel="0" collapsed="false">
      <c r="A223" s="1" t="s">
        <v>2216</v>
      </c>
      <c r="B223" s="1" t="s">
        <v>2217</v>
      </c>
      <c r="D223" s="1" t="s">
        <v>1714</v>
      </c>
      <c r="E223" s="1" t="s">
        <v>13</v>
      </c>
      <c r="F223" s="1" t="s">
        <v>2218</v>
      </c>
      <c r="G223" s="1" t="s">
        <v>2218</v>
      </c>
    </row>
    <row r="224" customFormat="false" ht="15" hidden="false" customHeight="false" outlineLevel="0" collapsed="false">
      <c r="A224" s="1" t="s">
        <v>2219</v>
      </c>
      <c r="B224" s="1" t="s">
        <v>2220</v>
      </c>
      <c r="D224" s="1" t="s">
        <v>1714</v>
      </c>
      <c r="E224" s="1" t="s">
        <v>13</v>
      </c>
      <c r="F224" s="1" t="s">
        <v>2221</v>
      </c>
      <c r="G224" s="1" t="s">
        <v>2221</v>
      </c>
    </row>
    <row r="225" customFormat="false" ht="15" hidden="false" customHeight="false" outlineLevel="0" collapsed="false">
      <c r="A225" s="1" t="s">
        <v>2222</v>
      </c>
      <c r="B225" s="1" t="s">
        <v>2223</v>
      </c>
      <c r="D225" s="1" t="s">
        <v>1714</v>
      </c>
      <c r="E225" s="1" t="s">
        <v>13</v>
      </c>
      <c r="F225" s="1" t="s">
        <v>2224</v>
      </c>
      <c r="G225" s="1" t="s">
        <v>2224</v>
      </c>
    </row>
    <row r="226" customFormat="false" ht="15" hidden="false" customHeight="false" outlineLevel="0" collapsed="false">
      <c r="A226" s="1" t="s">
        <v>2225</v>
      </c>
      <c r="B226" s="1" t="s">
        <v>2226</v>
      </c>
      <c r="D226" s="1" t="s">
        <v>1714</v>
      </c>
      <c r="E226" s="1" t="s">
        <v>13</v>
      </c>
      <c r="F226" s="1" t="s">
        <v>2227</v>
      </c>
      <c r="G226" s="1" t="s">
        <v>2227</v>
      </c>
    </row>
    <row r="227" customFormat="false" ht="15" hidden="false" customHeight="false" outlineLevel="0" collapsed="false">
      <c r="A227" s="12" t="s">
        <v>2228</v>
      </c>
      <c r="B227" s="12" t="s">
        <v>2214</v>
      </c>
      <c r="C227" s="12"/>
      <c r="D227" s="12" t="s">
        <v>1714</v>
      </c>
      <c r="E227" s="12" t="s">
        <v>10</v>
      </c>
      <c r="F227" s="12" t="s">
        <v>2229</v>
      </c>
      <c r="G227" s="12" t="s">
        <v>2229</v>
      </c>
    </row>
    <row r="228" customFormat="false" ht="15" hidden="false" customHeight="false" outlineLevel="0" collapsed="false">
      <c r="A228" s="12" t="s">
        <v>2230</v>
      </c>
      <c r="B228" s="12" t="s">
        <v>2223</v>
      </c>
      <c r="C228" s="12"/>
      <c r="D228" s="12" t="s">
        <v>1714</v>
      </c>
      <c r="E228" s="12" t="s">
        <v>10</v>
      </c>
      <c r="F228" s="12" t="s">
        <v>2231</v>
      </c>
      <c r="G228" s="12" t="s">
        <v>2231</v>
      </c>
    </row>
    <row r="229" customFormat="false" ht="15" hidden="false" customHeight="false" outlineLevel="0" collapsed="false">
      <c r="A229" s="12" t="s">
        <v>2232</v>
      </c>
      <c r="B229" s="12" t="s">
        <v>2226</v>
      </c>
      <c r="C229" s="12"/>
      <c r="D229" s="12" t="s">
        <v>1714</v>
      </c>
      <c r="E229" s="12" t="s">
        <v>10</v>
      </c>
      <c r="F229" s="12" t="s">
        <v>2233</v>
      </c>
      <c r="G229" s="12" t="s">
        <v>2233</v>
      </c>
    </row>
    <row r="231" customFormat="false" ht="15" hidden="false" customHeight="false" outlineLevel="0" collapsed="false">
      <c r="A231" s="1" t="s">
        <v>2234</v>
      </c>
      <c r="B231" s="1" t="s">
        <v>2235</v>
      </c>
      <c r="D231" s="1" t="s">
        <v>1714</v>
      </c>
      <c r="E231" s="1" t="s">
        <v>13</v>
      </c>
      <c r="F231" s="1" t="s">
        <v>2236</v>
      </c>
      <c r="G231" s="1" t="s">
        <v>2236</v>
      </c>
    </row>
    <row r="232" customFormat="false" ht="15" hidden="false" customHeight="false" outlineLevel="0" collapsed="false">
      <c r="A232" s="1" t="s">
        <v>2237</v>
      </c>
      <c r="B232" s="1" t="s">
        <v>2238</v>
      </c>
      <c r="D232" s="1" t="s">
        <v>1714</v>
      </c>
      <c r="E232" s="1" t="s">
        <v>13</v>
      </c>
      <c r="F232" s="1" t="s">
        <v>2239</v>
      </c>
      <c r="G232" s="1" t="s">
        <v>2239</v>
      </c>
    </row>
    <row r="233" customFormat="false" ht="15" hidden="false" customHeight="false" outlineLevel="0" collapsed="false">
      <c r="A233" s="1" t="s">
        <v>2240</v>
      </c>
      <c r="B233" s="1" t="s">
        <v>2241</v>
      </c>
      <c r="D233" s="1" t="s">
        <v>1714</v>
      </c>
      <c r="E233" s="1" t="s">
        <v>13</v>
      </c>
      <c r="F233" s="1" t="s">
        <v>2242</v>
      </c>
      <c r="G233" s="1" t="s">
        <v>2242</v>
      </c>
    </row>
    <row r="234" customFormat="false" ht="15" hidden="false" customHeight="false" outlineLevel="0" collapsed="false">
      <c r="A234" s="1" t="s">
        <v>2243</v>
      </c>
      <c r="B234" s="1" t="s">
        <v>2244</v>
      </c>
      <c r="D234" s="1" t="s">
        <v>1714</v>
      </c>
      <c r="E234" s="1" t="s">
        <v>13</v>
      </c>
      <c r="F234" s="1" t="s">
        <v>2245</v>
      </c>
      <c r="G234" s="1" t="s">
        <v>2245</v>
      </c>
    </row>
    <row r="235" customFormat="false" ht="15" hidden="false" customHeight="false" outlineLevel="0" collapsed="false">
      <c r="A235" s="1" t="s">
        <v>2246</v>
      </c>
      <c r="B235" s="1" t="s">
        <v>2247</v>
      </c>
      <c r="D235" s="1" t="s">
        <v>1714</v>
      </c>
      <c r="E235" s="1" t="s">
        <v>13</v>
      </c>
      <c r="F235" s="1" t="s">
        <v>2248</v>
      </c>
      <c r="G235" s="1" t="s">
        <v>2248</v>
      </c>
    </row>
    <row r="236" customFormat="false" ht="15" hidden="false" customHeight="false" outlineLevel="0" collapsed="false">
      <c r="A236" s="1" t="s">
        <v>2249</v>
      </c>
      <c r="B236" s="1" t="s">
        <v>2250</v>
      </c>
      <c r="D236" s="1" t="s">
        <v>1714</v>
      </c>
      <c r="E236" s="1" t="s">
        <v>13</v>
      </c>
      <c r="F236" s="1" t="s">
        <v>2251</v>
      </c>
      <c r="G236" s="1" t="s">
        <v>2251</v>
      </c>
    </row>
    <row r="237" customFormat="false" ht="15" hidden="false" customHeight="false" outlineLevel="0" collapsed="false">
      <c r="A237" s="1" t="s">
        <v>2252</v>
      </c>
      <c r="B237" s="1" t="s">
        <v>2253</v>
      </c>
      <c r="D237" s="1" t="s">
        <v>1714</v>
      </c>
      <c r="E237" s="1" t="s">
        <v>13</v>
      </c>
      <c r="F237" s="1" t="s">
        <v>2254</v>
      </c>
      <c r="G237" s="1" t="s">
        <v>2254</v>
      </c>
    </row>
    <row r="238" customFormat="false" ht="15" hidden="false" customHeight="false" outlineLevel="0" collapsed="false">
      <c r="A238" s="1" t="s">
        <v>2255</v>
      </c>
      <c r="B238" s="1" t="s">
        <v>2256</v>
      </c>
      <c r="D238" s="1" t="s">
        <v>1714</v>
      </c>
      <c r="E238" s="1" t="s">
        <v>13</v>
      </c>
      <c r="F238" s="1" t="s">
        <v>2257</v>
      </c>
      <c r="G238" s="1" t="s">
        <v>2257</v>
      </c>
    </row>
    <row r="239" customFormat="false" ht="15" hidden="false" customHeight="false" outlineLevel="0" collapsed="false">
      <c r="A239" s="1" t="s">
        <v>2258</v>
      </c>
      <c r="B239" s="1" t="s">
        <v>2259</v>
      </c>
      <c r="D239" s="1" t="s">
        <v>1714</v>
      </c>
      <c r="E239" s="1" t="s">
        <v>13</v>
      </c>
      <c r="F239" s="1" t="s">
        <v>2260</v>
      </c>
      <c r="G239" s="1" t="s">
        <v>2260</v>
      </c>
    </row>
    <row r="240" customFormat="false" ht="15" hidden="false" customHeight="false" outlineLevel="0" collapsed="false">
      <c r="A240" s="1" t="s">
        <v>2261</v>
      </c>
      <c r="B240" s="1" t="s">
        <v>2262</v>
      </c>
      <c r="D240" s="1" t="s">
        <v>1714</v>
      </c>
      <c r="E240" s="1" t="s">
        <v>13</v>
      </c>
      <c r="F240" s="1" t="s">
        <v>2263</v>
      </c>
      <c r="G240" s="1" t="s">
        <v>2263</v>
      </c>
    </row>
    <row r="241" customFormat="false" ht="15" hidden="false" customHeight="false" outlineLevel="0" collapsed="false">
      <c r="A241" s="1" t="s">
        <v>2264</v>
      </c>
      <c r="B241" s="1" t="s">
        <v>2265</v>
      </c>
      <c r="D241" s="1" t="s">
        <v>1714</v>
      </c>
      <c r="E241" s="1" t="s">
        <v>13</v>
      </c>
      <c r="F241" s="1" t="s">
        <v>2266</v>
      </c>
      <c r="G241" s="1" t="s">
        <v>2266</v>
      </c>
    </row>
    <row r="242" customFormat="false" ht="15" hidden="false" customHeight="false" outlineLevel="0" collapsed="false">
      <c r="A242" s="1" t="s">
        <v>2267</v>
      </c>
      <c r="B242" s="1" t="s">
        <v>2268</v>
      </c>
      <c r="D242" s="1" t="s">
        <v>1714</v>
      </c>
      <c r="E242" s="1" t="s">
        <v>13</v>
      </c>
      <c r="F242" s="1" t="s">
        <v>2269</v>
      </c>
      <c r="G242" s="1" t="s">
        <v>2269</v>
      </c>
    </row>
    <row r="244" customFormat="false" ht="15" hidden="false" customHeight="false" outlineLevel="0" collapsed="false">
      <c r="A244" s="12" t="s">
        <v>2270</v>
      </c>
      <c r="B244" s="12" t="s">
        <v>2016</v>
      </c>
      <c r="C244" s="12"/>
      <c r="D244" s="12" t="s">
        <v>1714</v>
      </c>
      <c r="E244" s="12" t="s">
        <v>10</v>
      </c>
      <c r="F244" s="12" t="s">
        <v>2271</v>
      </c>
      <c r="G244" s="12" t="s">
        <v>2271</v>
      </c>
    </row>
    <row r="245" customFormat="false" ht="15" hidden="false" customHeight="false" outlineLevel="0" collapsed="false">
      <c r="A245" s="12" t="s">
        <v>2272</v>
      </c>
      <c r="B245" s="12" t="s">
        <v>2018</v>
      </c>
      <c r="C245" s="12"/>
      <c r="D245" s="12" t="s">
        <v>1714</v>
      </c>
      <c r="E245" s="12" t="s">
        <v>10</v>
      </c>
      <c r="F245" s="12" t="s">
        <v>2273</v>
      </c>
      <c r="G245" s="12" t="s">
        <v>2273</v>
      </c>
    </row>
    <row r="246" customFormat="false" ht="15" hidden="false" customHeight="false" outlineLevel="0" collapsed="false">
      <c r="A246" s="12" t="s">
        <v>2274</v>
      </c>
      <c r="B246" s="12" t="s">
        <v>2020</v>
      </c>
      <c r="C246" s="12"/>
      <c r="D246" s="12" t="s">
        <v>1714</v>
      </c>
      <c r="E246" s="12" t="s">
        <v>10</v>
      </c>
      <c r="F246" s="12" t="s">
        <v>2275</v>
      </c>
      <c r="G246" s="12" t="s">
        <v>2275</v>
      </c>
    </row>
    <row r="247" customFormat="false" ht="15" hidden="false" customHeight="false" outlineLevel="0" collapsed="false">
      <c r="A247" s="12" t="s">
        <v>2276</v>
      </c>
      <c r="B247" s="12" t="s">
        <v>2022</v>
      </c>
      <c r="C247" s="12"/>
      <c r="D247" s="12" t="s">
        <v>1714</v>
      </c>
      <c r="E247" s="12" t="s">
        <v>10</v>
      </c>
      <c r="F247" s="12" t="s">
        <v>2277</v>
      </c>
      <c r="G247" s="12" t="s">
        <v>2277</v>
      </c>
    </row>
    <row r="248" customFormat="false" ht="15" hidden="false" customHeight="false" outlineLevel="0" collapsed="false">
      <c r="A248" s="12" t="s">
        <v>2278</v>
      </c>
      <c r="B248" s="12" t="s">
        <v>2024</v>
      </c>
      <c r="C248" s="12"/>
      <c r="D248" s="12" t="s">
        <v>1714</v>
      </c>
      <c r="E248" s="12" t="s">
        <v>10</v>
      </c>
      <c r="F248" s="12" t="s">
        <v>2279</v>
      </c>
      <c r="G248" s="12" t="s">
        <v>2279</v>
      </c>
    </row>
    <row r="249" customFormat="false" ht="15" hidden="false" customHeight="false" outlineLevel="0" collapsed="false">
      <c r="A249" s="12" t="s">
        <v>2280</v>
      </c>
      <c r="B249" s="12" t="s">
        <v>2026</v>
      </c>
      <c r="C249" s="12"/>
      <c r="D249" s="12" t="s">
        <v>1714</v>
      </c>
      <c r="E249" s="12" t="s">
        <v>10</v>
      </c>
      <c r="F249" s="12" t="s">
        <v>2281</v>
      </c>
      <c r="G249" s="12" t="s">
        <v>2281</v>
      </c>
    </row>
    <row r="250" customFormat="false" ht="15" hidden="false" customHeight="false" outlineLevel="0" collapsed="false">
      <c r="A250" s="12" t="s">
        <v>2282</v>
      </c>
      <c r="B250" s="12" t="s">
        <v>2028</v>
      </c>
      <c r="C250" s="12"/>
      <c r="D250" s="12" t="s">
        <v>1714</v>
      </c>
      <c r="E250" s="12" t="s">
        <v>10</v>
      </c>
      <c r="F250" s="12" t="s">
        <v>2283</v>
      </c>
      <c r="G250" s="12" t="s">
        <v>2283</v>
      </c>
    </row>
    <row r="251" customFormat="false" ht="15" hidden="false" customHeight="false" outlineLevel="0" collapsed="false">
      <c r="A251" s="12" t="s">
        <v>2284</v>
      </c>
      <c r="B251" s="12" t="s">
        <v>2030</v>
      </c>
      <c r="C251" s="12"/>
      <c r="D251" s="12" t="s">
        <v>1714</v>
      </c>
      <c r="E251" s="12" t="s">
        <v>10</v>
      </c>
      <c r="F251" s="12" t="s">
        <v>2285</v>
      </c>
      <c r="G251" s="12" t="s">
        <v>2285</v>
      </c>
    </row>
    <row r="252" customFormat="false" ht="15" hidden="false" customHeight="false" outlineLevel="0" collapsed="false">
      <c r="A252" s="12" t="s">
        <v>2286</v>
      </c>
      <c r="B252" s="12" t="s">
        <v>2032</v>
      </c>
      <c r="C252" s="12"/>
      <c r="D252" s="12" t="s">
        <v>1714</v>
      </c>
      <c r="E252" s="12" t="s">
        <v>10</v>
      </c>
      <c r="F252" s="12" t="s">
        <v>2287</v>
      </c>
      <c r="G252" s="12" t="s">
        <v>2287</v>
      </c>
    </row>
    <row r="254" customFormat="false" ht="15" hidden="false" customHeight="false" outlineLevel="0" collapsed="false">
      <c r="A254" s="12" t="s">
        <v>2288</v>
      </c>
      <c r="B254" s="12" t="s">
        <v>2241</v>
      </c>
      <c r="C254" s="12"/>
      <c r="D254" s="12" t="s">
        <v>1714</v>
      </c>
      <c r="E254" s="12" t="s">
        <v>10</v>
      </c>
      <c r="F254" s="12" t="s">
        <v>2289</v>
      </c>
      <c r="G254" s="12" t="s">
        <v>2289</v>
      </c>
    </row>
    <row r="255" customFormat="false" ht="15" hidden="false" customHeight="false" outlineLevel="0" collapsed="false">
      <c r="A255" s="12" t="s">
        <v>2290</v>
      </c>
      <c r="B255" s="12" t="s">
        <v>2244</v>
      </c>
      <c r="C255" s="12"/>
      <c r="D255" s="12" t="s">
        <v>1714</v>
      </c>
      <c r="E255" s="12" t="s">
        <v>10</v>
      </c>
      <c r="F255" s="12" t="s">
        <v>2291</v>
      </c>
      <c r="G255" s="12" t="s">
        <v>2291</v>
      </c>
    </row>
    <row r="256" customFormat="false" ht="15" hidden="false" customHeight="false" outlineLevel="0" collapsed="false">
      <c r="A256" s="12" t="s">
        <v>2292</v>
      </c>
      <c r="B256" s="12" t="s">
        <v>2247</v>
      </c>
      <c r="C256" s="12"/>
      <c r="D256" s="12" t="s">
        <v>1714</v>
      </c>
      <c r="E256" s="12" t="s">
        <v>10</v>
      </c>
      <c r="F256" s="12" t="s">
        <v>2293</v>
      </c>
      <c r="G256" s="12" t="s">
        <v>2293</v>
      </c>
    </row>
    <row r="257" customFormat="false" ht="15" hidden="false" customHeight="false" outlineLevel="0" collapsed="false">
      <c r="A257" s="12" t="s">
        <v>2294</v>
      </c>
      <c r="B257" s="12" t="s">
        <v>2250</v>
      </c>
      <c r="C257" s="12"/>
      <c r="D257" s="12" t="s">
        <v>1714</v>
      </c>
      <c r="E257" s="12" t="s">
        <v>10</v>
      </c>
      <c r="F257" s="12" t="s">
        <v>2295</v>
      </c>
      <c r="G257" s="12" t="s">
        <v>2295</v>
      </c>
    </row>
    <row r="258" customFormat="false" ht="15" hidden="false" customHeight="false" outlineLevel="0" collapsed="false">
      <c r="A258" s="12" t="s">
        <v>2296</v>
      </c>
      <c r="B258" s="12" t="s">
        <v>2253</v>
      </c>
      <c r="C258" s="12"/>
      <c r="D258" s="12" t="s">
        <v>1714</v>
      </c>
      <c r="E258" s="12" t="s">
        <v>10</v>
      </c>
      <c r="F258" s="12" t="s">
        <v>2297</v>
      </c>
      <c r="G258" s="12" t="s">
        <v>2297</v>
      </c>
    </row>
    <row r="259" customFormat="false" ht="15" hidden="false" customHeight="false" outlineLevel="0" collapsed="false">
      <c r="A259" s="12" t="s">
        <v>2298</v>
      </c>
      <c r="B259" s="12" t="s">
        <v>2256</v>
      </c>
      <c r="C259" s="12"/>
      <c r="D259" s="12" t="s">
        <v>1714</v>
      </c>
      <c r="E259" s="12" t="s">
        <v>10</v>
      </c>
      <c r="F259" s="12" t="s">
        <v>2299</v>
      </c>
      <c r="G259" s="12" t="s">
        <v>2299</v>
      </c>
    </row>
    <row r="260" customFormat="false" ht="15" hidden="false" customHeight="false" outlineLevel="0" collapsed="false">
      <c r="A260" s="12" t="s">
        <v>2300</v>
      </c>
      <c r="B260" s="12" t="s">
        <v>2259</v>
      </c>
      <c r="C260" s="12"/>
      <c r="D260" s="12" t="s">
        <v>1714</v>
      </c>
      <c r="E260" s="12" t="s">
        <v>10</v>
      </c>
      <c r="F260" s="12" t="s">
        <v>2301</v>
      </c>
      <c r="G260" s="12" t="s">
        <v>2301</v>
      </c>
    </row>
    <row r="261" customFormat="false" ht="15" hidden="false" customHeight="false" outlineLevel="0" collapsed="false">
      <c r="A261" s="12" t="s">
        <v>2302</v>
      </c>
      <c r="B261" s="12" t="s">
        <v>2262</v>
      </c>
      <c r="C261" s="12"/>
      <c r="D261" s="12" t="s">
        <v>1714</v>
      </c>
      <c r="E261" s="12" t="s">
        <v>10</v>
      </c>
      <c r="F261" s="12" t="s">
        <v>2303</v>
      </c>
      <c r="G261" s="12" t="s">
        <v>2303</v>
      </c>
    </row>
    <row r="262" customFormat="false" ht="15" hidden="false" customHeight="false" outlineLevel="0" collapsed="false">
      <c r="A262" s="12" t="s">
        <v>2304</v>
      </c>
      <c r="B262" s="12" t="s">
        <v>2265</v>
      </c>
      <c r="C262" s="12"/>
      <c r="D262" s="12" t="s">
        <v>1714</v>
      </c>
      <c r="E262" s="12" t="s">
        <v>10</v>
      </c>
      <c r="F262" s="12" t="s">
        <v>2305</v>
      </c>
      <c r="G262" s="12" t="s">
        <v>2305</v>
      </c>
    </row>
    <row r="263" customFormat="false" ht="15" hidden="false" customHeight="false" outlineLevel="0" collapsed="false">
      <c r="A263" s="12" t="s">
        <v>2306</v>
      </c>
      <c r="B263" s="12" t="s">
        <v>2268</v>
      </c>
      <c r="C263" s="12"/>
      <c r="D263" s="12" t="s">
        <v>1714</v>
      </c>
      <c r="E263" s="12" t="s">
        <v>10</v>
      </c>
      <c r="F263" s="12" t="s">
        <v>2307</v>
      </c>
      <c r="G263" s="12" t="s">
        <v>2307</v>
      </c>
    </row>
    <row r="264" customFormat="false" ht="15" hidden="false" customHeight="false" outlineLevel="0" collapsed="false">
      <c r="A264" s="12" t="s">
        <v>2308</v>
      </c>
      <c r="B264" s="12" t="s">
        <v>2309</v>
      </c>
      <c r="C264" s="12"/>
      <c r="D264" s="12" t="s">
        <v>1714</v>
      </c>
      <c r="E264" s="12" t="s">
        <v>10</v>
      </c>
      <c r="F264" s="12" t="s">
        <v>2310</v>
      </c>
      <c r="G264" s="12" t="s">
        <v>2310</v>
      </c>
    </row>
    <row r="265" customFormat="false" ht="15" hidden="false" customHeight="false" outlineLevel="0" collapsed="false">
      <c r="A265" s="12" t="s">
        <v>2311</v>
      </c>
      <c r="B265" s="12" t="s">
        <v>2312</v>
      </c>
      <c r="C265" s="12"/>
      <c r="D265" s="12" t="s">
        <v>1714</v>
      </c>
      <c r="E265" s="12" t="s">
        <v>10</v>
      </c>
      <c r="F265" s="12" t="s">
        <v>2313</v>
      </c>
      <c r="G265" s="12" t="s">
        <v>2313</v>
      </c>
    </row>
    <row r="266" customFormat="false" ht="15" hidden="false" customHeight="false" outlineLevel="0" collapsed="false">
      <c r="A266" s="12" t="s">
        <v>2314</v>
      </c>
      <c r="B266" s="12" t="s">
        <v>2315</v>
      </c>
      <c r="C266" s="12"/>
      <c r="D266" s="12" t="s">
        <v>1714</v>
      </c>
      <c r="E266" s="12" t="s">
        <v>10</v>
      </c>
      <c r="F266" s="12" t="s">
        <v>2316</v>
      </c>
      <c r="G266" s="12" t="s">
        <v>2316</v>
      </c>
    </row>
    <row r="267" customFormat="false" ht="15" hidden="false" customHeight="false" outlineLevel="0" collapsed="false">
      <c r="A267" s="12" t="s">
        <v>2317</v>
      </c>
      <c r="B267" s="12" t="s">
        <v>2318</v>
      </c>
      <c r="C267" s="12"/>
      <c r="D267" s="12" t="s">
        <v>1714</v>
      </c>
      <c r="E267" s="12" t="s">
        <v>10</v>
      </c>
      <c r="F267" s="12" t="s">
        <v>2319</v>
      </c>
      <c r="G267" s="12" t="s">
        <v>2319</v>
      </c>
    </row>
    <row r="269" customFormat="false" ht="15" hidden="false" customHeight="false" outlineLevel="0" collapsed="false">
      <c r="A269" s="12" t="s">
        <v>2320</v>
      </c>
      <c r="B269" s="12" t="s">
        <v>2321</v>
      </c>
      <c r="C269" s="12"/>
      <c r="D269" s="12" t="s">
        <v>1714</v>
      </c>
      <c r="E269" s="12" t="s">
        <v>10</v>
      </c>
      <c r="F269" s="12" t="s">
        <v>2322</v>
      </c>
      <c r="G269" s="12" t="s">
        <v>2322</v>
      </c>
    </row>
    <row r="270" customFormat="false" ht="15" hidden="false" customHeight="false" outlineLevel="0" collapsed="false">
      <c r="A270" s="12" t="s">
        <v>2323</v>
      </c>
      <c r="B270" s="12" t="s">
        <v>2324</v>
      </c>
      <c r="C270" s="12"/>
      <c r="D270" s="12" t="s">
        <v>1714</v>
      </c>
      <c r="E270" s="12" t="s">
        <v>10</v>
      </c>
      <c r="F270" s="12" t="s">
        <v>2325</v>
      </c>
      <c r="G270" s="12" t="s">
        <v>2325</v>
      </c>
    </row>
    <row r="271" customFormat="false" ht="15" hidden="false" customHeight="false" outlineLevel="0" collapsed="false">
      <c r="A271" s="12" t="s">
        <v>2326</v>
      </c>
      <c r="B271" s="12" t="s">
        <v>2327</v>
      </c>
      <c r="C271" s="12"/>
      <c r="D271" s="12" t="s">
        <v>1714</v>
      </c>
      <c r="E271" s="12" t="s">
        <v>10</v>
      </c>
      <c r="F271" s="12" t="s">
        <v>2328</v>
      </c>
      <c r="G271" s="12" t="s">
        <v>2328</v>
      </c>
    </row>
    <row r="272" customFormat="false" ht="15" hidden="false" customHeight="false" outlineLevel="0" collapsed="false">
      <c r="A272" s="12" t="s">
        <v>2329</v>
      </c>
      <c r="B272" s="12" t="s">
        <v>2330</v>
      </c>
      <c r="C272" s="12"/>
      <c r="D272" s="12" t="s">
        <v>1714</v>
      </c>
      <c r="E272" s="12" t="s">
        <v>10</v>
      </c>
      <c r="F272" s="12" t="s">
        <v>2331</v>
      </c>
      <c r="G272" s="12" t="s">
        <v>2331</v>
      </c>
    </row>
    <row r="273" customFormat="false" ht="15" hidden="false" customHeight="false" outlineLevel="0" collapsed="false">
      <c r="A273" s="12" t="s">
        <v>2332</v>
      </c>
      <c r="B273" s="12" t="s">
        <v>2333</v>
      </c>
      <c r="C273" s="12"/>
      <c r="D273" s="12" t="s">
        <v>1714</v>
      </c>
      <c r="E273" s="12" t="s">
        <v>10</v>
      </c>
      <c r="F273" s="12" t="s">
        <v>2334</v>
      </c>
      <c r="G273" s="12" t="s">
        <v>2334</v>
      </c>
    </row>
    <row r="274" customFormat="false" ht="15" hidden="false" customHeight="false" outlineLevel="0" collapsed="false">
      <c r="A274" s="12" t="s">
        <v>2335</v>
      </c>
      <c r="B274" s="12" t="s">
        <v>2336</v>
      </c>
      <c r="C274" s="12"/>
      <c r="D274" s="12" t="s">
        <v>1714</v>
      </c>
      <c r="E274" s="12" t="s">
        <v>10</v>
      </c>
      <c r="F274" s="12" t="s">
        <v>2337</v>
      </c>
      <c r="G274" s="12" t="s">
        <v>2337</v>
      </c>
    </row>
    <row r="276" customFormat="false" ht="15" hidden="false" customHeight="false" outlineLevel="0" collapsed="false">
      <c r="A276" s="1" t="s">
        <v>2338</v>
      </c>
      <c r="B276" s="1" t="s">
        <v>1421</v>
      </c>
      <c r="D276" s="1" t="s">
        <v>1714</v>
      </c>
      <c r="E276" s="1" t="s">
        <v>13</v>
      </c>
      <c r="F276" s="1" t="s">
        <v>2339</v>
      </c>
      <c r="G276" s="1" t="s">
        <v>2339</v>
      </c>
    </row>
    <row r="277" customFormat="false" ht="15" hidden="false" customHeight="false" outlineLevel="0" collapsed="false">
      <c r="A277" s="1" t="s">
        <v>2340</v>
      </c>
      <c r="B277" s="1" t="s">
        <v>2341</v>
      </c>
      <c r="D277" s="1" t="s">
        <v>1714</v>
      </c>
      <c r="E277" s="1" t="s">
        <v>13</v>
      </c>
      <c r="F277" s="1" t="s">
        <v>2342</v>
      </c>
      <c r="G277" s="1" t="s">
        <v>2342</v>
      </c>
    </row>
    <row r="278" customFormat="false" ht="15" hidden="false" customHeight="false" outlineLevel="0" collapsed="false">
      <c r="A278" s="1" t="s">
        <v>2343</v>
      </c>
      <c r="B278" s="1" t="s">
        <v>2344</v>
      </c>
      <c r="D278" s="1" t="s">
        <v>1714</v>
      </c>
      <c r="E278" s="1" t="s">
        <v>13</v>
      </c>
      <c r="F278" s="1" t="s">
        <v>2345</v>
      </c>
      <c r="G278" s="1" t="s">
        <v>2345</v>
      </c>
    </row>
    <row r="279" customFormat="false" ht="15" hidden="false" customHeight="false" outlineLevel="0" collapsed="false">
      <c r="A279" s="1" t="s">
        <v>2346</v>
      </c>
      <c r="B279" s="1" t="s">
        <v>2347</v>
      </c>
      <c r="D279" s="1" t="s">
        <v>1714</v>
      </c>
      <c r="E279" s="1" t="s">
        <v>13</v>
      </c>
      <c r="F279" s="1" t="s">
        <v>2348</v>
      </c>
      <c r="G279" s="1" t="s">
        <v>2348</v>
      </c>
    </row>
    <row r="280" customFormat="false" ht="15" hidden="false" customHeight="false" outlineLevel="0" collapsed="false">
      <c r="A280" s="1" t="s">
        <v>2349</v>
      </c>
      <c r="B280" s="1" t="s">
        <v>2350</v>
      </c>
      <c r="D280" s="1" t="s">
        <v>1714</v>
      </c>
      <c r="E280" s="1" t="s">
        <v>275</v>
      </c>
      <c r="F280" s="1" t="s">
        <v>2351</v>
      </c>
      <c r="G280" s="1" t="s">
        <v>2352</v>
      </c>
    </row>
    <row r="281" customFormat="false" ht="15" hidden="false" customHeight="false" outlineLevel="0" collapsed="false">
      <c r="A281" s="1" t="s">
        <v>2353</v>
      </c>
      <c r="B281" s="1" t="s">
        <v>1424</v>
      </c>
      <c r="D281" s="1" t="s">
        <v>1714</v>
      </c>
      <c r="E281" s="1" t="s">
        <v>13</v>
      </c>
      <c r="F281" s="1" t="s">
        <v>2354</v>
      </c>
      <c r="G281" s="1" t="s">
        <v>2354</v>
      </c>
    </row>
    <row r="282" customFormat="false" ht="15" hidden="false" customHeight="false" outlineLevel="0" collapsed="false">
      <c r="A282" s="1" t="s">
        <v>2355</v>
      </c>
      <c r="B282" s="1" t="s">
        <v>2356</v>
      </c>
      <c r="D282" s="1" t="s">
        <v>1714</v>
      </c>
      <c r="E282" s="1" t="s">
        <v>13</v>
      </c>
      <c r="F282" s="1" t="s">
        <v>2357</v>
      </c>
      <c r="G282" s="1" t="s">
        <v>2357</v>
      </c>
    </row>
    <row r="283" customFormat="false" ht="15" hidden="false" customHeight="false" outlineLevel="0" collapsed="false">
      <c r="A283" s="1" t="s">
        <v>1414</v>
      </c>
      <c r="B283" s="1" t="s">
        <v>1415</v>
      </c>
      <c r="D283" s="1" t="s">
        <v>1714</v>
      </c>
      <c r="E283" s="1" t="s">
        <v>13</v>
      </c>
      <c r="F283" s="1" t="s">
        <v>2358</v>
      </c>
      <c r="G283" s="1" t="s">
        <v>2358</v>
      </c>
    </row>
    <row r="284" customFormat="false" ht="15" hidden="false" customHeight="false" outlineLevel="0" collapsed="false">
      <c r="A284" s="1" t="s">
        <v>2359</v>
      </c>
      <c r="B284" s="1" t="s">
        <v>2360</v>
      </c>
      <c r="D284" s="1" t="s">
        <v>1714</v>
      </c>
      <c r="E284" s="1" t="s">
        <v>13</v>
      </c>
      <c r="F284" s="1" t="s">
        <v>2361</v>
      </c>
      <c r="G284" s="1" t="s">
        <v>2361</v>
      </c>
    </row>
    <row r="285" customFormat="false" ht="15" hidden="false" customHeight="false" outlineLevel="0" collapsed="false">
      <c r="A285" s="1" t="s">
        <v>2362</v>
      </c>
      <c r="B285" s="1" t="s">
        <v>2363</v>
      </c>
      <c r="D285" s="1" t="s">
        <v>1714</v>
      </c>
      <c r="E285" s="1" t="s">
        <v>275</v>
      </c>
      <c r="F285" s="1" t="s">
        <v>2364</v>
      </c>
      <c r="G285" s="1" t="s">
        <v>2365</v>
      </c>
    </row>
    <row r="287" customFormat="false" ht="15" hidden="false" customHeight="false" outlineLevel="0" collapsed="false">
      <c r="A287" s="1" t="s">
        <v>2366</v>
      </c>
      <c r="B287" s="1" t="s">
        <v>2367</v>
      </c>
      <c r="D287" s="1" t="s">
        <v>1714</v>
      </c>
      <c r="E287" s="1" t="s">
        <v>13</v>
      </c>
      <c r="F287" s="1" t="s">
        <v>2368</v>
      </c>
      <c r="G287" s="1" t="s">
        <v>2368</v>
      </c>
    </row>
    <row r="289" customFormat="false" ht="15" hidden="false" customHeight="false" outlineLevel="0" collapsed="false">
      <c r="A289" s="10" t="s">
        <v>2369</v>
      </c>
      <c r="B289" s="10"/>
      <c r="C289" s="10"/>
      <c r="D289" s="10"/>
      <c r="E289" s="10"/>
      <c r="F289" s="10"/>
      <c r="G289" s="10"/>
    </row>
    <row r="290" s="11" customFormat="true" ht="15" hidden="false" customHeight="false" outlineLevel="0" collapsed="false">
      <c r="A290" s="11" t="s">
        <v>2370</v>
      </c>
    </row>
    <row r="291" customFormat="false" ht="15" hidden="false" customHeight="false" outlineLevel="0" collapsed="false">
      <c r="A291" s="1" t="s">
        <v>2371</v>
      </c>
      <c r="B291" s="1" t="s">
        <v>2372</v>
      </c>
      <c r="D291" s="1" t="s">
        <v>1714</v>
      </c>
      <c r="E291" s="1" t="s">
        <v>13</v>
      </c>
      <c r="F291" s="1" t="s">
        <v>543</v>
      </c>
      <c r="G291" s="1" t="s">
        <v>543</v>
      </c>
    </row>
    <row r="292" customFormat="false" ht="15" hidden="false" customHeight="false" outlineLevel="0" collapsed="false">
      <c r="A292" s="1" t="s">
        <v>2373</v>
      </c>
      <c r="B292" s="1" t="s">
        <v>2374</v>
      </c>
      <c r="D292" s="1" t="s">
        <v>1714</v>
      </c>
      <c r="E292" s="1" t="s">
        <v>13</v>
      </c>
      <c r="F292" s="1" t="s">
        <v>546</v>
      </c>
      <c r="G292" s="1" t="s">
        <v>546</v>
      </c>
    </row>
    <row r="293" customFormat="false" ht="15" hidden="false" customHeight="false" outlineLevel="0" collapsed="false">
      <c r="A293" s="1" t="s">
        <v>2375</v>
      </c>
      <c r="B293" s="1" t="s">
        <v>2374</v>
      </c>
      <c r="D293" s="1" t="s">
        <v>1714</v>
      </c>
      <c r="E293" s="1" t="s">
        <v>13</v>
      </c>
      <c r="F293" s="1" t="s">
        <v>546</v>
      </c>
      <c r="G293" s="1" t="s">
        <v>546</v>
      </c>
    </row>
    <row r="294" customFormat="false" ht="15" hidden="false" customHeight="false" outlineLevel="0" collapsed="false">
      <c r="A294" s="1" t="s">
        <v>2376</v>
      </c>
      <c r="B294" s="1" t="s">
        <v>2377</v>
      </c>
      <c r="D294" s="1" t="s">
        <v>1714</v>
      </c>
      <c r="E294" s="1" t="s">
        <v>13</v>
      </c>
      <c r="F294" s="1" t="s">
        <v>2378</v>
      </c>
      <c r="G294" s="1" t="s">
        <v>2378</v>
      </c>
    </row>
    <row r="295" customFormat="false" ht="15" hidden="false" customHeight="false" outlineLevel="0" collapsed="false">
      <c r="A295" s="1" t="s">
        <v>2379</v>
      </c>
      <c r="B295" s="1" t="s">
        <v>2380</v>
      </c>
      <c r="D295" s="1" t="s">
        <v>1714</v>
      </c>
      <c r="E295" s="1" t="s">
        <v>13</v>
      </c>
      <c r="F295" s="1" t="s">
        <v>2381</v>
      </c>
      <c r="G295" s="1" t="s">
        <v>2381</v>
      </c>
    </row>
    <row r="296" s="11" customFormat="true" ht="15" hidden="false" customHeight="false" outlineLevel="0" collapsed="false">
      <c r="A296" s="11" t="s">
        <v>2382</v>
      </c>
    </row>
    <row r="297" customFormat="false" ht="15" hidden="false" customHeight="false" outlineLevel="0" collapsed="false">
      <c r="A297" s="1" t="s">
        <v>2383</v>
      </c>
      <c r="B297" s="1" t="s">
        <v>553</v>
      </c>
      <c r="D297" s="1" t="s">
        <v>1714</v>
      </c>
      <c r="E297" s="1" t="s">
        <v>13</v>
      </c>
      <c r="F297" s="1" t="s">
        <v>552</v>
      </c>
      <c r="G297" s="1" t="s">
        <v>552</v>
      </c>
    </row>
    <row r="298" customFormat="false" ht="15" hidden="false" customHeight="false" outlineLevel="0" collapsed="false">
      <c r="A298" s="1" t="s">
        <v>2384</v>
      </c>
      <c r="B298" s="1" t="s">
        <v>556</v>
      </c>
      <c r="D298" s="1" t="s">
        <v>1714</v>
      </c>
      <c r="E298" s="1" t="s">
        <v>13</v>
      </c>
      <c r="F298" s="1" t="s">
        <v>555</v>
      </c>
      <c r="G298" s="1" t="s">
        <v>555</v>
      </c>
    </row>
    <row r="299" s="11" customFormat="true" ht="15" hidden="false" customHeight="false" outlineLevel="0" collapsed="false">
      <c r="A299" s="11" t="s">
        <v>2385</v>
      </c>
    </row>
    <row r="300" customFormat="false" ht="15" hidden="false" customHeight="false" outlineLevel="0" collapsed="false">
      <c r="A300" s="1" t="s">
        <v>2386</v>
      </c>
      <c r="B300" s="1" t="s">
        <v>2387</v>
      </c>
      <c r="D300" s="1" t="s">
        <v>1714</v>
      </c>
      <c r="E300" s="1" t="s">
        <v>275</v>
      </c>
      <c r="F300" s="1" t="s">
        <v>561</v>
      </c>
      <c r="G300" s="1" t="s">
        <v>561</v>
      </c>
    </row>
    <row r="301" customFormat="false" ht="15" hidden="false" customHeight="false" outlineLevel="0" collapsed="false">
      <c r="A301" s="12" t="s">
        <v>2388</v>
      </c>
      <c r="B301" s="12" t="s">
        <v>2387</v>
      </c>
      <c r="C301" s="12"/>
      <c r="D301" s="12" t="s">
        <v>1714</v>
      </c>
      <c r="E301" s="12" t="s">
        <v>10</v>
      </c>
      <c r="F301" s="12" t="s">
        <v>2389</v>
      </c>
      <c r="G301" s="12" t="s">
        <v>2389</v>
      </c>
    </row>
    <row r="302" customFormat="false" ht="15" hidden="false" customHeight="false" outlineLevel="0" collapsed="false">
      <c r="A302" s="1" t="s">
        <v>2390</v>
      </c>
      <c r="B302" s="1" t="s">
        <v>2391</v>
      </c>
      <c r="D302" s="1" t="s">
        <v>1714</v>
      </c>
      <c r="E302" s="1" t="s">
        <v>275</v>
      </c>
      <c r="F302" s="1" t="s">
        <v>564</v>
      </c>
      <c r="G302" s="1" t="s">
        <v>564</v>
      </c>
    </row>
    <row r="303" customFormat="false" ht="15" hidden="false" customHeight="false" outlineLevel="0" collapsed="false">
      <c r="A303" s="12" t="s">
        <v>2392</v>
      </c>
      <c r="B303" s="12" t="s">
        <v>2391</v>
      </c>
      <c r="C303" s="12"/>
      <c r="D303" s="12" t="s">
        <v>1714</v>
      </c>
      <c r="E303" s="12" t="s">
        <v>10</v>
      </c>
      <c r="F303" s="12" t="s">
        <v>2393</v>
      </c>
      <c r="G303" s="12" t="s">
        <v>2393</v>
      </c>
    </row>
    <row r="304" s="11" customFormat="true" ht="15" hidden="false" customHeight="false" outlineLevel="0" collapsed="false">
      <c r="A304" s="11" t="s">
        <v>2394</v>
      </c>
    </row>
    <row r="305" customFormat="false" ht="15" hidden="false" customHeight="false" outlineLevel="0" collapsed="false">
      <c r="A305" s="1" t="s">
        <v>2395</v>
      </c>
      <c r="B305" s="1" t="s">
        <v>2396</v>
      </c>
      <c r="D305" s="1" t="s">
        <v>1714</v>
      </c>
      <c r="E305" s="1" t="s">
        <v>275</v>
      </c>
      <c r="F305" s="1" t="s">
        <v>2386</v>
      </c>
      <c r="G305" s="1" t="s">
        <v>2386</v>
      </c>
      <c r="H305" s="1" t="s">
        <v>2397</v>
      </c>
    </row>
    <row r="306" customFormat="false" ht="15" hidden="false" customHeight="false" outlineLevel="0" collapsed="false">
      <c r="A306" s="12" t="s">
        <v>2398</v>
      </c>
      <c r="B306" s="12" t="s">
        <v>2396</v>
      </c>
      <c r="C306" s="12"/>
      <c r="D306" s="12" t="s">
        <v>1714</v>
      </c>
      <c r="E306" s="12" t="s">
        <v>10</v>
      </c>
      <c r="F306" s="12" t="s">
        <v>2399</v>
      </c>
      <c r="G306" s="12" t="s">
        <v>2399</v>
      </c>
    </row>
    <row r="307" s="11" customFormat="true" ht="15" hidden="false" customHeight="false" outlineLevel="0" collapsed="false">
      <c r="A307" s="11" t="s">
        <v>2400</v>
      </c>
    </row>
    <row r="308" customFormat="false" ht="15" hidden="false" customHeight="false" outlineLevel="0" collapsed="false">
      <c r="A308" s="1" t="s">
        <v>2401</v>
      </c>
      <c r="B308" s="1" t="s">
        <v>2402</v>
      </c>
      <c r="D308" s="1" t="s">
        <v>1714</v>
      </c>
      <c r="E308" s="1" t="s">
        <v>13</v>
      </c>
      <c r="F308" s="1" t="s">
        <v>2403</v>
      </c>
      <c r="G308" s="1" t="s">
        <v>2403</v>
      </c>
      <c r="H308" s="1" t="s">
        <v>2404</v>
      </c>
    </row>
    <row r="309" s="11" customFormat="true" ht="15" hidden="false" customHeight="false" outlineLevel="0" collapsed="false">
      <c r="A309" s="11" t="s">
        <v>2405</v>
      </c>
    </row>
    <row r="310" customFormat="false" ht="15" hidden="false" customHeight="false" outlineLevel="0" collapsed="false">
      <c r="A310" s="1" t="s">
        <v>2406</v>
      </c>
      <c r="B310" s="1" t="s">
        <v>2407</v>
      </c>
      <c r="D310" s="1" t="s">
        <v>1714</v>
      </c>
      <c r="E310" s="1" t="s">
        <v>275</v>
      </c>
      <c r="F310" s="1" t="s">
        <v>2386</v>
      </c>
      <c r="G310" s="1" t="s">
        <v>2386</v>
      </c>
      <c r="H310" s="1" t="s">
        <v>2397</v>
      </c>
    </row>
    <row r="311" customFormat="false" ht="15" hidden="false" customHeight="false" outlineLevel="0" collapsed="false">
      <c r="A311" s="1" t="s">
        <v>2408</v>
      </c>
      <c r="B311" s="1" t="s">
        <v>2409</v>
      </c>
      <c r="D311" s="1" t="s">
        <v>1714</v>
      </c>
      <c r="E311" s="1" t="s">
        <v>13</v>
      </c>
      <c r="F311" s="1" t="s">
        <v>2410</v>
      </c>
      <c r="G311" s="1" t="s">
        <v>2410</v>
      </c>
    </row>
    <row r="312" customFormat="false" ht="15" hidden="false" customHeight="false" outlineLevel="0" collapsed="false">
      <c r="A312" s="12" t="s">
        <v>2411</v>
      </c>
      <c r="B312" s="12" t="s">
        <v>2407</v>
      </c>
      <c r="C312" s="12"/>
      <c r="D312" s="12" t="s">
        <v>1714</v>
      </c>
      <c r="E312" s="12" t="s">
        <v>10</v>
      </c>
      <c r="F312" s="12" t="s">
        <v>2412</v>
      </c>
      <c r="G312" s="12" t="s">
        <v>2412</v>
      </c>
      <c r="H312" s="1" t="s">
        <v>2397</v>
      </c>
    </row>
    <row r="313" s="11" customFormat="true" ht="15" hidden="false" customHeight="false" outlineLevel="0" collapsed="false">
      <c r="A313" s="11" t="s">
        <v>2413</v>
      </c>
    </row>
    <row r="314" customFormat="false" ht="15" hidden="false" customHeight="false" outlineLevel="0" collapsed="false">
      <c r="A314" s="1" t="s">
        <v>2414</v>
      </c>
      <c r="B314" s="1" t="s">
        <v>2415</v>
      </c>
      <c r="D314" s="1" t="s">
        <v>1714</v>
      </c>
      <c r="E314" s="1" t="s">
        <v>275</v>
      </c>
      <c r="F314" s="1" t="s">
        <v>2386</v>
      </c>
      <c r="G314" s="1" t="s">
        <v>2386</v>
      </c>
      <c r="H314" s="1" t="s">
        <v>2397</v>
      </c>
    </row>
    <row r="315" customFormat="false" ht="15" hidden="false" customHeight="false" outlineLevel="0" collapsed="false">
      <c r="A315" s="1" t="s">
        <v>2416</v>
      </c>
      <c r="B315" s="1" t="s">
        <v>2417</v>
      </c>
      <c r="D315" s="1" t="s">
        <v>1714</v>
      </c>
      <c r="E315" s="1" t="s">
        <v>13</v>
      </c>
      <c r="F315" s="1" t="s">
        <v>2418</v>
      </c>
      <c r="G315" s="1" t="s">
        <v>2418</v>
      </c>
    </row>
    <row r="316" customFormat="false" ht="15" hidden="false" customHeight="false" outlineLevel="0" collapsed="false">
      <c r="A316" s="12" t="s">
        <v>2419</v>
      </c>
      <c r="B316" s="12" t="s">
        <v>2415</v>
      </c>
      <c r="C316" s="12"/>
      <c r="D316" s="12" t="s">
        <v>1714</v>
      </c>
      <c r="E316" s="12" t="s">
        <v>10</v>
      </c>
      <c r="F316" s="12" t="s">
        <v>2420</v>
      </c>
      <c r="G316" s="12" t="s">
        <v>2420</v>
      </c>
      <c r="H316" s="1" t="s">
        <v>2397</v>
      </c>
    </row>
    <row r="317" s="11" customFormat="true" ht="15" hidden="false" customHeight="false" outlineLevel="0" collapsed="false">
      <c r="A317" s="11" t="s">
        <v>2421</v>
      </c>
    </row>
    <row r="318" customFormat="false" ht="15" hidden="false" customHeight="false" outlineLevel="0" collapsed="false">
      <c r="A318" s="1" t="s">
        <v>2422</v>
      </c>
      <c r="B318" s="1" t="s">
        <v>2423</v>
      </c>
      <c r="D318" s="1" t="s">
        <v>1714</v>
      </c>
      <c r="E318" s="1" t="s">
        <v>13</v>
      </c>
      <c r="F318" s="1" t="s">
        <v>2424</v>
      </c>
      <c r="G318" s="1" t="s">
        <v>2424</v>
      </c>
    </row>
    <row r="319" customFormat="false" ht="15" hidden="false" customHeight="false" outlineLevel="0" collapsed="false">
      <c r="A319" s="1" t="s">
        <v>2425</v>
      </c>
      <c r="B319" s="1" t="s">
        <v>2426</v>
      </c>
      <c r="D319" s="1" t="s">
        <v>1714</v>
      </c>
      <c r="E319" s="1" t="s">
        <v>13</v>
      </c>
      <c r="F319" s="1" t="s">
        <v>2427</v>
      </c>
      <c r="G319" s="1" t="s">
        <v>2427</v>
      </c>
    </row>
    <row r="320" customFormat="false" ht="15" hidden="false" customHeight="false" outlineLevel="0" collapsed="false">
      <c r="A320" s="1" t="s">
        <v>2428</v>
      </c>
      <c r="B320" s="1" t="s">
        <v>2426</v>
      </c>
      <c r="D320" s="1" t="s">
        <v>1714</v>
      </c>
      <c r="E320" s="1" t="s">
        <v>13</v>
      </c>
      <c r="F320" s="1" t="s">
        <v>2429</v>
      </c>
      <c r="G320" s="1" t="s">
        <v>2429</v>
      </c>
    </row>
    <row r="321" customFormat="false" ht="15" hidden="false" customHeight="false" outlineLevel="0" collapsed="false">
      <c r="A321" s="1" t="s">
        <v>2430</v>
      </c>
      <c r="B321" s="1" t="s">
        <v>2431</v>
      </c>
      <c r="D321" s="1" t="s">
        <v>1714</v>
      </c>
      <c r="E321" s="1" t="s">
        <v>13</v>
      </c>
      <c r="F321" s="1" t="s">
        <v>2432</v>
      </c>
      <c r="G321" s="1" t="s">
        <v>2432</v>
      </c>
    </row>
    <row r="322" customFormat="false" ht="15" hidden="false" customHeight="false" outlineLevel="0" collapsed="false">
      <c r="A322" s="1" t="s">
        <v>2433</v>
      </c>
      <c r="B322" s="1" t="s">
        <v>2434</v>
      </c>
      <c r="D322" s="1" t="s">
        <v>1714</v>
      </c>
      <c r="E322" s="1" t="s">
        <v>13</v>
      </c>
      <c r="F322" s="1" t="s">
        <v>2435</v>
      </c>
      <c r="G322" s="1" t="s">
        <v>2435</v>
      </c>
    </row>
    <row r="323" s="11" customFormat="true" ht="15" hidden="false" customHeight="false" outlineLevel="0" collapsed="false">
      <c r="A323" s="11" t="s">
        <v>2436</v>
      </c>
    </row>
    <row r="324" customFormat="false" ht="15" hidden="false" customHeight="false" outlineLevel="0" collapsed="false">
      <c r="A324" s="1" t="s">
        <v>2437</v>
      </c>
      <c r="B324" s="1" t="s">
        <v>2438</v>
      </c>
      <c r="D324" s="1" t="s">
        <v>1714</v>
      </c>
      <c r="E324" s="1" t="s">
        <v>13</v>
      </c>
      <c r="F324" s="1" t="s">
        <v>2383</v>
      </c>
      <c r="G324" s="1" t="s">
        <v>2383</v>
      </c>
    </row>
    <row r="325" customFormat="false" ht="15" hidden="false" customHeight="false" outlineLevel="0" collapsed="false">
      <c r="A325" s="1" t="s">
        <v>2439</v>
      </c>
      <c r="B325" s="1" t="s">
        <v>2440</v>
      </c>
      <c r="D325" s="1" t="s">
        <v>1714</v>
      </c>
      <c r="E325" s="1" t="s">
        <v>13</v>
      </c>
      <c r="F325" s="1" t="s">
        <v>2401</v>
      </c>
      <c r="G325" s="1" t="s">
        <v>2401</v>
      </c>
    </row>
    <row r="326" customFormat="false" ht="15" hidden="false" customHeight="false" outlineLevel="0" collapsed="false">
      <c r="A326" s="1" t="s">
        <v>2441</v>
      </c>
      <c r="B326" s="1" t="s">
        <v>2442</v>
      </c>
      <c r="D326" s="1" t="s">
        <v>1714</v>
      </c>
      <c r="E326" s="1" t="s">
        <v>13</v>
      </c>
      <c r="F326" s="1" t="s">
        <v>2408</v>
      </c>
      <c r="G326" s="1" t="s">
        <v>2408</v>
      </c>
    </row>
    <row r="327" customFormat="false" ht="15" hidden="false" customHeight="false" outlineLevel="0" collapsed="false">
      <c r="A327" s="1" t="s">
        <v>2443</v>
      </c>
      <c r="B327" s="1" t="s">
        <v>2444</v>
      </c>
      <c r="D327" s="1" t="s">
        <v>1714</v>
      </c>
      <c r="E327" s="1" t="s">
        <v>13</v>
      </c>
      <c r="F327" s="1" t="s">
        <v>2416</v>
      </c>
      <c r="G327" s="1" t="s">
        <v>2416</v>
      </c>
    </row>
    <row r="328" s="11" customFormat="true" ht="15" hidden="false" customHeight="false" outlineLevel="0" collapsed="false">
      <c r="A328" s="11" t="s">
        <v>2445</v>
      </c>
    </row>
    <row r="329" customFormat="false" ht="15" hidden="false" customHeight="false" outlineLevel="0" collapsed="false">
      <c r="A329" s="1" t="s">
        <v>2446</v>
      </c>
      <c r="B329" s="1" t="s">
        <v>2447</v>
      </c>
      <c r="D329" s="1" t="s">
        <v>1714</v>
      </c>
      <c r="E329" s="1" t="s">
        <v>13</v>
      </c>
      <c r="F329" s="1" t="s">
        <v>2448</v>
      </c>
      <c r="G329" s="1" t="s">
        <v>2448</v>
      </c>
    </row>
    <row r="330" customFormat="false" ht="15" hidden="false" customHeight="false" outlineLevel="0" collapsed="false">
      <c r="A330" s="1" t="s">
        <v>2449</v>
      </c>
      <c r="B330" s="1" t="s">
        <v>2450</v>
      </c>
      <c r="D330" s="1" t="s">
        <v>1714</v>
      </c>
      <c r="E330" s="1" t="s">
        <v>13</v>
      </c>
      <c r="F330" s="1" t="s">
        <v>2451</v>
      </c>
      <c r="G330" s="1" t="s">
        <v>2451</v>
      </c>
    </row>
    <row r="331" customFormat="false" ht="15" hidden="false" customHeight="false" outlineLevel="0" collapsed="false">
      <c r="A331" s="1" t="s">
        <v>2452</v>
      </c>
      <c r="B331" s="1" t="s">
        <v>2453</v>
      </c>
      <c r="D331" s="1" t="s">
        <v>1714</v>
      </c>
      <c r="E331" s="1" t="s">
        <v>13</v>
      </c>
      <c r="F331" s="1" t="s">
        <v>2454</v>
      </c>
      <c r="G331" s="1" t="s">
        <v>2454</v>
      </c>
    </row>
    <row r="332" customFormat="false" ht="15" hidden="false" customHeight="false" outlineLevel="0" collapsed="false">
      <c r="A332" s="1" t="s">
        <v>2455</v>
      </c>
      <c r="B332" s="1" t="s">
        <v>2456</v>
      </c>
      <c r="D332" s="1" t="s">
        <v>1714</v>
      </c>
      <c r="E332" s="1" t="s">
        <v>13</v>
      </c>
      <c r="F332" s="1" t="s">
        <v>2457</v>
      </c>
      <c r="G332" s="1" t="s">
        <v>2457</v>
      </c>
    </row>
    <row r="333" s="11" customFormat="true" ht="15" hidden="false" customHeight="false" outlineLevel="0" collapsed="false">
      <c r="A333" s="11" t="s">
        <v>2458</v>
      </c>
    </row>
    <row r="334" customFormat="false" ht="15" hidden="false" customHeight="false" outlineLevel="0" collapsed="false">
      <c r="A334" s="1" t="s">
        <v>2459</v>
      </c>
      <c r="B334" s="1" t="s">
        <v>2460</v>
      </c>
      <c r="D334" s="1" t="s">
        <v>1714</v>
      </c>
      <c r="E334" s="1" t="s">
        <v>13</v>
      </c>
      <c r="F334" s="1" t="s">
        <v>2461</v>
      </c>
      <c r="G334" s="1" t="s">
        <v>2461</v>
      </c>
    </row>
    <row r="335" customFormat="false" ht="15" hidden="false" customHeight="false" outlineLevel="0" collapsed="false">
      <c r="A335" s="1" t="s">
        <v>2462</v>
      </c>
      <c r="B335" s="1" t="s">
        <v>2463</v>
      </c>
      <c r="D335" s="1" t="s">
        <v>1714</v>
      </c>
      <c r="E335" s="1" t="s">
        <v>13</v>
      </c>
      <c r="F335" s="1" t="s">
        <v>2464</v>
      </c>
      <c r="G335" s="1" t="s">
        <v>2464</v>
      </c>
    </row>
    <row r="336" customFormat="false" ht="15" hidden="false" customHeight="false" outlineLevel="0" collapsed="false">
      <c r="A336" s="1" t="s">
        <v>2465</v>
      </c>
      <c r="B336" s="1" t="s">
        <v>2466</v>
      </c>
      <c r="D336" s="1" t="s">
        <v>1714</v>
      </c>
      <c r="E336" s="1" t="s">
        <v>13</v>
      </c>
      <c r="F336" s="1" t="s">
        <v>2467</v>
      </c>
      <c r="G336" s="1" t="s">
        <v>2467</v>
      </c>
    </row>
    <row r="337" customFormat="false" ht="15" hidden="false" customHeight="false" outlineLevel="0" collapsed="false">
      <c r="A337" s="1" t="s">
        <v>2468</v>
      </c>
      <c r="B337" s="1" t="s">
        <v>2469</v>
      </c>
      <c r="D337" s="1" t="s">
        <v>1714</v>
      </c>
      <c r="E337" s="1" t="s">
        <v>13</v>
      </c>
      <c r="F337" s="1" t="s">
        <v>2470</v>
      </c>
      <c r="G337" s="1" t="s">
        <v>2470</v>
      </c>
    </row>
    <row r="338" s="11" customFormat="true" ht="15" hidden="false" customHeight="false" outlineLevel="0" collapsed="false">
      <c r="A338" s="11" t="s">
        <v>2471</v>
      </c>
    </row>
    <row r="339" customFormat="false" ht="15" hidden="false" customHeight="false" outlineLevel="0" collapsed="false">
      <c r="A339" s="1" t="s">
        <v>2472</v>
      </c>
      <c r="B339" s="1" t="s">
        <v>2473</v>
      </c>
      <c r="D339" s="1" t="s">
        <v>1714</v>
      </c>
      <c r="E339" s="1" t="s">
        <v>13</v>
      </c>
      <c r="F339" s="1" t="s">
        <v>2474</v>
      </c>
      <c r="G339" s="1" t="s">
        <v>2474</v>
      </c>
    </row>
    <row r="340" customFormat="false" ht="15" hidden="false" customHeight="false" outlineLevel="0" collapsed="false">
      <c r="A340" s="1" t="s">
        <v>2475</v>
      </c>
      <c r="B340" s="1" t="s">
        <v>2476</v>
      </c>
      <c r="D340" s="1" t="s">
        <v>1714</v>
      </c>
      <c r="E340" s="1" t="s">
        <v>13</v>
      </c>
      <c r="F340" s="1" t="s">
        <v>2474</v>
      </c>
      <c r="G340" s="1" t="s">
        <v>2474</v>
      </c>
    </row>
    <row r="341" customFormat="false" ht="15" hidden="false" customHeight="false" outlineLevel="0" collapsed="false">
      <c r="A341" s="1" t="s">
        <v>2477</v>
      </c>
      <c r="B341" s="1" t="s">
        <v>2478</v>
      </c>
      <c r="D341" s="1" t="s">
        <v>1714</v>
      </c>
      <c r="E341" s="1" t="s">
        <v>13</v>
      </c>
      <c r="F341" s="1" t="s">
        <v>2479</v>
      </c>
      <c r="G341" s="1" t="s">
        <v>2479</v>
      </c>
    </row>
    <row r="342" customFormat="false" ht="15" hidden="false" customHeight="false" outlineLevel="0" collapsed="false">
      <c r="A342" s="1" t="s">
        <v>2480</v>
      </c>
      <c r="B342" s="1" t="s">
        <v>2481</v>
      </c>
      <c r="D342" s="1" t="s">
        <v>1714</v>
      </c>
      <c r="E342" s="1" t="s">
        <v>13</v>
      </c>
      <c r="F342" s="1" t="s">
        <v>2482</v>
      </c>
      <c r="G342" s="1" t="s">
        <v>2482</v>
      </c>
    </row>
    <row r="343" s="11" customFormat="true" ht="15" hidden="false" customHeight="false" outlineLevel="0" collapsed="false">
      <c r="A343" s="11" t="s">
        <v>2483</v>
      </c>
    </row>
    <row r="344" customFormat="false" ht="15" hidden="false" customHeight="false" outlineLevel="0" collapsed="false">
      <c r="A344" s="1" t="s">
        <v>2484</v>
      </c>
      <c r="B344" s="1" t="s">
        <v>2485</v>
      </c>
      <c r="D344" s="1" t="s">
        <v>1714</v>
      </c>
      <c r="E344" s="1" t="s">
        <v>13</v>
      </c>
      <c r="F344" s="1" t="s">
        <v>2486</v>
      </c>
      <c r="G344" s="1" t="s">
        <v>2486</v>
      </c>
    </row>
    <row r="345" customFormat="false" ht="15" hidden="false" customHeight="false" outlineLevel="0" collapsed="false">
      <c r="A345" s="1" t="s">
        <v>2487</v>
      </c>
      <c r="B345" s="1" t="s">
        <v>2488</v>
      </c>
      <c r="D345" s="1" t="s">
        <v>1714</v>
      </c>
      <c r="E345" s="1" t="s">
        <v>13</v>
      </c>
      <c r="F345" s="1" t="s">
        <v>2489</v>
      </c>
      <c r="G345" s="1" t="s">
        <v>2489</v>
      </c>
    </row>
    <row r="346" customFormat="false" ht="15" hidden="false" customHeight="false" outlineLevel="0" collapsed="false">
      <c r="A346" s="1" t="s">
        <v>2490</v>
      </c>
      <c r="B346" s="1" t="s">
        <v>2491</v>
      </c>
      <c r="D346" s="1" t="s">
        <v>1714</v>
      </c>
      <c r="E346" s="1" t="s">
        <v>13</v>
      </c>
      <c r="F346" s="1" t="s">
        <v>2492</v>
      </c>
      <c r="G346" s="1" t="s">
        <v>2492</v>
      </c>
    </row>
    <row r="347" customFormat="false" ht="15" hidden="false" customHeight="false" outlineLevel="0" collapsed="false">
      <c r="A347" s="1" t="s">
        <v>2493</v>
      </c>
      <c r="B347" s="1" t="s">
        <v>2494</v>
      </c>
      <c r="D347" s="1" t="s">
        <v>1714</v>
      </c>
      <c r="E347" s="1" t="s">
        <v>13</v>
      </c>
      <c r="F347" s="1" t="s">
        <v>2495</v>
      </c>
      <c r="G347" s="1" t="s">
        <v>2495</v>
      </c>
    </row>
    <row r="348" customFormat="false" ht="15" hidden="false" customHeight="false" outlineLevel="0" collapsed="false">
      <c r="A348" s="10" t="s">
        <v>2496</v>
      </c>
      <c r="B348" s="10"/>
      <c r="C348" s="10"/>
      <c r="D348" s="10"/>
      <c r="E348" s="10"/>
      <c r="F348" s="10"/>
      <c r="G348" s="10"/>
    </row>
    <row r="349" s="11" customFormat="true" ht="15" hidden="false" customHeight="false" outlineLevel="0" collapsed="false">
      <c r="A349" s="11" t="s">
        <v>2497</v>
      </c>
    </row>
    <row r="350" customFormat="false" ht="15" hidden="false" customHeight="false" outlineLevel="0" collapsed="false">
      <c r="A350" s="1" t="s">
        <v>2498</v>
      </c>
      <c r="B350" s="1" t="s">
        <v>2499</v>
      </c>
      <c r="D350" s="1" t="s">
        <v>1714</v>
      </c>
      <c r="E350" s="1" t="s">
        <v>13</v>
      </c>
      <c r="F350" s="1" t="s">
        <v>2500</v>
      </c>
      <c r="G350" s="1" t="s">
        <v>2500</v>
      </c>
    </row>
    <row r="351" customFormat="false" ht="15" hidden="false" customHeight="false" outlineLevel="0" collapsed="false">
      <c r="A351" s="1" t="s">
        <v>2501</v>
      </c>
      <c r="B351" s="1" t="s">
        <v>2502</v>
      </c>
      <c r="D351" s="1" t="s">
        <v>1714</v>
      </c>
      <c r="E351" s="1" t="s">
        <v>13</v>
      </c>
      <c r="F351" s="1" t="s">
        <v>2503</v>
      </c>
      <c r="G351" s="1" t="s">
        <v>2503</v>
      </c>
    </row>
    <row r="352" customFormat="false" ht="15" hidden="false" customHeight="false" outlineLevel="0" collapsed="false">
      <c r="A352" s="1" t="s">
        <v>2504</v>
      </c>
      <c r="B352" s="1" t="s">
        <v>2505</v>
      </c>
      <c r="D352" s="1" t="s">
        <v>1714</v>
      </c>
      <c r="E352" s="1" t="s">
        <v>13</v>
      </c>
      <c r="F352" s="1" t="s">
        <v>2506</v>
      </c>
      <c r="G352" s="1" t="s">
        <v>2506</v>
      </c>
    </row>
    <row r="353" customFormat="false" ht="15" hidden="false" customHeight="false" outlineLevel="0" collapsed="false">
      <c r="A353" s="1" t="s">
        <v>2507</v>
      </c>
      <c r="B353" s="1" t="s">
        <v>2508</v>
      </c>
      <c r="D353" s="1" t="s">
        <v>1714</v>
      </c>
      <c r="E353" s="1" t="s">
        <v>13</v>
      </c>
      <c r="F353" s="13" t="s">
        <v>2509</v>
      </c>
      <c r="G353" s="1" t="s">
        <v>2510</v>
      </c>
    </row>
    <row r="354" customFormat="false" ht="15" hidden="false" customHeight="false" outlineLevel="0" collapsed="false">
      <c r="A354" s="12" t="s">
        <v>2511</v>
      </c>
      <c r="B354" s="12" t="s">
        <v>2499</v>
      </c>
      <c r="C354" s="12"/>
      <c r="D354" s="12" t="s">
        <v>1714</v>
      </c>
      <c r="E354" s="12" t="s">
        <v>10</v>
      </c>
      <c r="F354" s="12" t="s">
        <v>2512</v>
      </c>
      <c r="G354" s="12" t="s">
        <v>2512</v>
      </c>
    </row>
    <row r="355" customFormat="false" ht="15" hidden="false" customHeight="false" outlineLevel="0" collapsed="false">
      <c r="A355" s="12" t="s">
        <v>2513</v>
      </c>
      <c r="B355" s="12" t="s">
        <v>2505</v>
      </c>
      <c r="C355" s="12"/>
      <c r="D355" s="12" t="s">
        <v>1714</v>
      </c>
      <c r="E355" s="12" t="s">
        <v>10</v>
      </c>
      <c r="F355" s="12" t="s">
        <v>2514</v>
      </c>
      <c r="G355" s="12" t="s">
        <v>2514</v>
      </c>
    </row>
    <row r="356" s="11" customFormat="true" ht="15" hidden="false" customHeight="false" outlineLevel="0" collapsed="false">
      <c r="A356" s="11" t="s">
        <v>2515</v>
      </c>
    </row>
    <row r="357" customFormat="false" ht="15" hidden="false" customHeight="false" outlineLevel="0" collapsed="false">
      <c r="A357" s="1" t="s">
        <v>2516</v>
      </c>
      <c r="B357" s="1" t="s">
        <v>2517</v>
      </c>
      <c r="D357" s="1" t="s">
        <v>1714</v>
      </c>
      <c r="E357" s="1" t="s">
        <v>13</v>
      </c>
      <c r="F357" s="1" t="s">
        <v>2518</v>
      </c>
      <c r="G357" s="1" t="s">
        <v>2518</v>
      </c>
    </row>
    <row r="358" customFormat="false" ht="15" hidden="false" customHeight="false" outlineLevel="0" collapsed="false">
      <c r="A358" s="1" t="s">
        <v>2519</v>
      </c>
      <c r="B358" s="1" t="s">
        <v>2520</v>
      </c>
      <c r="D358" s="1" t="s">
        <v>1714</v>
      </c>
      <c r="E358" s="1" t="s">
        <v>13</v>
      </c>
      <c r="F358" s="1" t="s">
        <v>2521</v>
      </c>
      <c r="G358" s="1" t="s">
        <v>2521</v>
      </c>
    </row>
    <row r="359" customFormat="false" ht="15" hidden="false" customHeight="false" outlineLevel="0" collapsed="false">
      <c r="A359" s="1" t="s">
        <v>2522</v>
      </c>
      <c r="B359" s="1" t="s">
        <v>2523</v>
      </c>
      <c r="D359" s="1" t="s">
        <v>1714</v>
      </c>
      <c r="E359" s="1" t="s">
        <v>13</v>
      </c>
      <c r="F359" s="1" t="s">
        <v>2524</v>
      </c>
      <c r="G359" s="1" t="s">
        <v>2524</v>
      </c>
    </row>
    <row r="360" customFormat="false" ht="15" hidden="false" customHeight="false" outlineLevel="0" collapsed="false">
      <c r="A360" s="1" t="s">
        <v>2525</v>
      </c>
      <c r="B360" s="1" t="s">
        <v>2526</v>
      </c>
      <c r="D360" s="1" t="s">
        <v>1714</v>
      </c>
      <c r="E360" s="1" t="s">
        <v>13</v>
      </c>
      <c r="F360" s="1" t="s">
        <v>2527</v>
      </c>
      <c r="G360" s="1" t="s">
        <v>2527</v>
      </c>
    </row>
    <row r="361" customFormat="false" ht="15" hidden="false" customHeight="false" outlineLevel="0" collapsed="false">
      <c r="A361" s="12" t="s">
        <v>2528</v>
      </c>
      <c r="B361" s="12" t="s">
        <v>2517</v>
      </c>
      <c r="C361" s="12"/>
      <c r="D361" s="12" t="s">
        <v>1714</v>
      </c>
      <c r="E361" s="12" t="s">
        <v>10</v>
      </c>
      <c r="F361" s="12" t="s">
        <v>2529</v>
      </c>
      <c r="G361" s="12" t="s">
        <v>2529</v>
      </c>
    </row>
    <row r="362" customFormat="false" ht="15" hidden="false" customHeight="false" outlineLevel="0" collapsed="false">
      <c r="A362" s="12" t="s">
        <v>2530</v>
      </c>
      <c r="B362" s="12" t="s">
        <v>2523</v>
      </c>
      <c r="C362" s="12"/>
      <c r="D362" s="12" t="s">
        <v>1714</v>
      </c>
      <c r="E362" s="12" t="s">
        <v>10</v>
      </c>
      <c r="F362" s="12" t="s">
        <v>2531</v>
      </c>
      <c r="G362" s="12" t="s">
        <v>2531</v>
      </c>
    </row>
    <row r="363" s="11" customFormat="true" ht="15" hidden="false" customHeight="false" outlineLevel="0" collapsed="false">
      <c r="A363" s="11" t="s">
        <v>2532</v>
      </c>
    </row>
    <row r="364" customFormat="false" ht="15" hidden="false" customHeight="false" outlineLevel="0" collapsed="false">
      <c r="A364" s="1" t="s">
        <v>2533</v>
      </c>
      <c r="B364" s="1" t="s">
        <v>2534</v>
      </c>
      <c r="D364" s="1" t="s">
        <v>1714</v>
      </c>
      <c r="E364" s="1" t="s">
        <v>13</v>
      </c>
      <c r="F364" s="1" t="s">
        <v>2535</v>
      </c>
      <c r="G364" s="1" t="s">
        <v>2535</v>
      </c>
    </row>
    <row r="365" customFormat="false" ht="15" hidden="false" customHeight="false" outlineLevel="0" collapsed="false">
      <c r="A365" s="1" t="s">
        <v>2536</v>
      </c>
      <c r="B365" s="1" t="s">
        <v>2537</v>
      </c>
      <c r="D365" s="1" t="s">
        <v>1714</v>
      </c>
      <c r="E365" s="1" t="s">
        <v>13</v>
      </c>
      <c r="F365" s="1" t="s">
        <v>2538</v>
      </c>
      <c r="G365" s="1" t="s">
        <v>2538</v>
      </c>
    </row>
    <row r="366" customFormat="false" ht="15" hidden="false" customHeight="false" outlineLevel="0" collapsed="false">
      <c r="A366" s="1" t="s">
        <v>2539</v>
      </c>
      <c r="B366" s="1" t="s">
        <v>2540</v>
      </c>
      <c r="D366" s="1" t="s">
        <v>1714</v>
      </c>
      <c r="E366" s="1" t="s">
        <v>13</v>
      </c>
      <c r="F366" s="1" t="s">
        <v>2538</v>
      </c>
      <c r="G366" s="1" t="s">
        <v>2538</v>
      </c>
    </row>
    <row r="367" customFormat="false" ht="15" hidden="false" customHeight="false" outlineLevel="0" collapsed="false">
      <c r="A367" s="1" t="s">
        <v>2541</v>
      </c>
      <c r="B367" s="1" t="s">
        <v>2542</v>
      </c>
      <c r="D367" s="1" t="s">
        <v>1714</v>
      </c>
      <c r="E367" s="1" t="s">
        <v>326</v>
      </c>
      <c r="F367" s="3" t="n">
        <v>1</v>
      </c>
      <c r="G367" s="3" t="n">
        <v>1</v>
      </c>
    </row>
    <row r="368" customFormat="false" ht="15" hidden="false" customHeight="false" outlineLevel="0" collapsed="false">
      <c r="A368" s="12" t="s">
        <v>2543</v>
      </c>
      <c r="B368" s="12" t="s">
        <v>2534</v>
      </c>
      <c r="C368" s="12"/>
      <c r="D368" s="12" t="s">
        <v>1714</v>
      </c>
      <c r="E368" s="12" t="s">
        <v>10</v>
      </c>
      <c r="F368" s="12" t="s">
        <v>2544</v>
      </c>
      <c r="G368" s="12" t="s">
        <v>2544</v>
      </c>
    </row>
    <row r="369" customFormat="false" ht="15" hidden="false" customHeight="false" outlineLevel="0" collapsed="false">
      <c r="A369" s="12" t="s">
        <v>2545</v>
      </c>
      <c r="B369" s="12" t="s">
        <v>2540</v>
      </c>
      <c r="C369" s="12"/>
      <c r="D369" s="12" t="s">
        <v>1714</v>
      </c>
      <c r="E369" s="12" t="s">
        <v>10</v>
      </c>
      <c r="F369" s="12" t="s">
        <v>2546</v>
      </c>
      <c r="G369" s="12" t="s">
        <v>2546</v>
      </c>
    </row>
    <row r="370" s="11" customFormat="true" ht="15" hidden="false" customHeight="false" outlineLevel="0" collapsed="false">
      <c r="A370" s="11" t="s">
        <v>2547</v>
      </c>
    </row>
    <row r="371" customFormat="false" ht="15" hidden="false" customHeight="false" outlineLevel="0" collapsed="false">
      <c r="A371" s="1" t="s">
        <v>2548</v>
      </c>
      <c r="B371" s="1" t="s">
        <v>2549</v>
      </c>
      <c r="D371" s="1" t="s">
        <v>1714</v>
      </c>
      <c r="E371" s="1" t="s">
        <v>13</v>
      </c>
      <c r="F371" s="1" t="s">
        <v>2550</v>
      </c>
      <c r="G371" s="1" t="s">
        <v>2550</v>
      </c>
    </row>
    <row r="372" customFormat="false" ht="15" hidden="false" customHeight="false" outlineLevel="0" collapsed="false">
      <c r="A372" s="1" t="s">
        <v>2551</v>
      </c>
      <c r="B372" s="1" t="s">
        <v>2552</v>
      </c>
      <c r="D372" s="1" t="s">
        <v>1714</v>
      </c>
      <c r="E372" s="1" t="s">
        <v>326</v>
      </c>
      <c r="F372" s="1" t="s">
        <v>1700</v>
      </c>
      <c r="G372" s="1" t="s">
        <v>1700</v>
      </c>
    </row>
    <row r="373" customFormat="false" ht="15" hidden="false" customHeight="false" outlineLevel="0" collapsed="false">
      <c r="A373" s="1" t="s">
        <v>2553</v>
      </c>
      <c r="B373" s="1" t="s">
        <v>2554</v>
      </c>
      <c r="D373" s="1" t="s">
        <v>1714</v>
      </c>
      <c r="E373" s="1" t="s">
        <v>13</v>
      </c>
      <c r="F373" s="1" t="s">
        <v>2555</v>
      </c>
      <c r="G373" s="1" t="s">
        <v>2555</v>
      </c>
    </row>
    <row r="374" customFormat="false" ht="15" hidden="false" customHeight="false" outlineLevel="0" collapsed="false">
      <c r="A374" s="1" t="s">
        <v>2556</v>
      </c>
      <c r="B374" s="1" t="s">
        <v>2557</v>
      </c>
      <c r="D374" s="1" t="s">
        <v>1714</v>
      </c>
      <c r="E374" s="1" t="s">
        <v>326</v>
      </c>
      <c r="F374" s="3" t="n">
        <v>1</v>
      </c>
      <c r="G374" s="3" t="n">
        <v>1</v>
      </c>
    </row>
    <row r="375" customFormat="false" ht="15" hidden="false" customHeight="false" outlineLevel="0" collapsed="false">
      <c r="A375" s="12" t="s">
        <v>2558</v>
      </c>
      <c r="B375" s="12" t="s">
        <v>2549</v>
      </c>
      <c r="C375" s="12"/>
      <c r="D375" s="12" t="s">
        <v>1714</v>
      </c>
      <c r="E375" s="12" t="s">
        <v>10</v>
      </c>
      <c r="F375" s="12" t="s">
        <v>2559</v>
      </c>
      <c r="G375" s="12" t="s">
        <v>2559</v>
      </c>
    </row>
    <row r="376" customFormat="false" ht="15" hidden="false" customHeight="false" outlineLevel="0" collapsed="false">
      <c r="A376" s="12" t="s">
        <v>2560</v>
      </c>
      <c r="B376" s="12" t="s">
        <v>2554</v>
      </c>
      <c r="C376" s="12"/>
      <c r="D376" s="12" t="s">
        <v>1714</v>
      </c>
      <c r="E376" s="12" t="s">
        <v>10</v>
      </c>
      <c r="F376" s="12" t="s">
        <v>2561</v>
      </c>
      <c r="G376" s="12" t="s">
        <v>2561</v>
      </c>
    </row>
    <row r="377" s="11" customFormat="true" ht="15" hidden="false" customHeight="false" outlineLevel="0" collapsed="false">
      <c r="A377" s="11" t="s">
        <v>2562</v>
      </c>
    </row>
    <row r="378" customFormat="false" ht="15" hidden="false" customHeight="false" outlineLevel="0" collapsed="false">
      <c r="A378" s="1" t="s">
        <v>2563</v>
      </c>
      <c r="B378" s="1" t="s">
        <v>2564</v>
      </c>
      <c r="D378" s="1" t="s">
        <v>1714</v>
      </c>
      <c r="E378" s="1" t="s">
        <v>13</v>
      </c>
      <c r="F378" s="1" t="s">
        <v>2565</v>
      </c>
      <c r="G378" s="1" t="s">
        <v>2565</v>
      </c>
    </row>
    <row r="379" customFormat="false" ht="15" hidden="false" customHeight="false" outlineLevel="0" collapsed="false">
      <c r="A379" s="1" t="s">
        <v>2566</v>
      </c>
      <c r="B379" s="1" t="s">
        <v>2567</v>
      </c>
      <c r="D379" s="1" t="s">
        <v>1714</v>
      </c>
      <c r="E379" s="1" t="s">
        <v>13</v>
      </c>
      <c r="F379" s="1" t="s">
        <v>2568</v>
      </c>
      <c r="G379" s="1" t="s">
        <v>2568</v>
      </c>
    </row>
    <row r="380" customFormat="false" ht="15" hidden="false" customHeight="false" outlineLevel="0" collapsed="false">
      <c r="A380" s="1" t="s">
        <v>2569</v>
      </c>
      <c r="B380" s="1" t="s">
        <v>2570</v>
      </c>
      <c r="D380" s="1" t="s">
        <v>1714</v>
      </c>
      <c r="E380" s="1" t="s">
        <v>13</v>
      </c>
      <c r="F380" s="1" t="s">
        <v>2571</v>
      </c>
      <c r="G380" s="1" t="s">
        <v>2571</v>
      </c>
    </row>
    <row r="381" customFormat="false" ht="15" hidden="false" customHeight="false" outlineLevel="0" collapsed="false">
      <c r="A381" s="12" t="s">
        <v>2572</v>
      </c>
      <c r="B381" s="12" t="s">
        <v>2570</v>
      </c>
      <c r="C381" s="12"/>
      <c r="D381" s="12" t="s">
        <v>1714</v>
      </c>
      <c r="E381" s="12" t="s">
        <v>10</v>
      </c>
      <c r="F381" s="12" t="s">
        <v>2573</v>
      </c>
      <c r="G381" s="12" t="s">
        <v>2573</v>
      </c>
    </row>
    <row r="382" customFormat="false" ht="15" hidden="false" customHeight="false" outlineLevel="0" collapsed="false">
      <c r="A382" s="1" t="s">
        <v>2574</v>
      </c>
      <c r="B382" s="1" t="s">
        <v>2575</v>
      </c>
      <c r="D382" s="1" t="s">
        <v>1714</v>
      </c>
      <c r="E382" s="1" t="s">
        <v>13</v>
      </c>
      <c r="F382" s="1" t="s">
        <v>2576</v>
      </c>
      <c r="G382" s="1" t="s">
        <v>2576</v>
      </c>
    </row>
    <row r="383" customFormat="false" ht="15" hidden="false" customHeight="false" outlineLevel="0" collapsed="false">
      <c r="A383" s="1" t="s">
        <v>2577</v>
      </c>
      <c r="B383" s="1" t="s">
        <v>2578</v>
      </c>
      <c r="D383" s="1" t="s">
        <v>1714</v>
      </c>
      <c r="E383" s="1" t="s">
        <v>13</v>
      </c>
      <c r="F383" s="1" t="s">
        <v>2579</v>
      </c>
      <c r="G383" s="1" t="s">
        <v>2579</v>
      </c>
    </row>
    <row r="384" customFormat="false" ht="15" hidden="false" customHeight="false" outlineLevel="0" collapsed="false">
      <c r="A384" s="1" t="s">
        <v>2580</v>
      </c>
      <c r="B384" s="1" t="s">
        <v>2578</v>
      </c>
      <c r="D384" s="1" t="s">
        <v>1714</v>
      </c>
      <c r="E384" s="1" t="s">
        <v>13</v>
      </c>
      <c r="F384" s="1" t="s">
        <v>2579</v>
      </c>
      <c r="G384" s="1" t="s">
        <v>2579</v>
      </c>
    </row>
    <row r="385" customFormat="false" ht="15" hidden="false" customHeight="false" outlineLevel="0" collapsed="false">
      <c r="A385" s="1" t="s">
        <v>2581</v>
      </c>
      <c r="B385" s="1" t="s">
        <v>2582</v>
      </c>
      <c r="D385" s="1" t="s">
        <v>1714</v>
      </c>
      <c r="E385" s="1" t="s">
        <v>13</v>
      </c>
      <c r="F385" s="1" t="s">
        <v>2583</v>
      </c>
      <c r="G385" s="1" t="s">
        <v>2583</v>
      </c>
    </row>
    <row r="386" customFormat="false" ht="15" hidden="false" customHeight="false" outlineLevel="0" collapsed="false">
      <c r="A386" s="1" t="s">
        <v>2584</v>
      </c>
      <c r="B386" s="1" t="s">
        <v>2585</v>
      </c>
      <c r="D386" s="1" t="s">
        <v>1714</v>
      </c>
      <c r="E386" s="1" t="s">
        <v>13</v>
      </c>
      <c r="F386" s="1" t="s">
        <v>2586</v>
      </c>
      <c r="G386" s="1" t="s">
        <v>2586</v>
      </c>
    </row>
    <row r="387" customFormat="false" ht="15" hidden="false" customHeight="false" outlineLevel="0" collapsed="false">
      <c r="A387" s="1" t="s">
        <v>2587</v>
      </c>
      <c r="B387" s="1" t="s">
        <v>2585</v>
      </c>
      <c r="D387" s="1" t="s">
        <v>1714</v>
      </c>
      <c r="E387" s="1" t="s">
        <v>13</v>
      </c>
      <c r="F387" s="1" t="s">
        <v>2588</v>
      </c>
      <c r="G387" s="1" t="s">
        <v>2588</v>
      </c>
    </row>
    <row r="388" customFormat="false" ht="15" hidden="false" customHeight="false" outlineLevel="0" collapsed="false">
      <c r="A388" s="1" t="s">
        <v>2589</v>
      </c>
      <c r="B388" s="1" t="s">
        <v>2590</v>
      </c>
      <c r="D388" s="1" t="s">
        <v>1714</v>
      </c>
      <c r="E388" s="1" t="s">
        <v>13</v>
      </c>
      <c r="F388" s="1" t="s">
        <v>2591</v>
      </c>
      <c r="G388" s="1" t="s">
        <v>2591</v>
      </c>
    </row>
    <row r="390" s="14" customFormat="true" ht="15" hidden="false" customHeight="false" outlineLevel="0" collapsed="false">
      <c r="A390" s="14" t="s">
        <v>2592</v>
      </c>
    </row>
    <row r="392" customFormat="false" ht="15" hidden="false" customHeight="false" outlineLevel="0" collapsed="false">
      <c r="A392" s="1" t="s">
        <v>2593</v>
      </c>
      <c r="B392" s="1" t="s">
        <v>2594</v>
      </c>
      <c r="D392" s="1" t="s">
        <v>110</v>
      </c>
      <c r="E392" s="1" t="s">
        <v>275</v>
      </c>
      <c r="F392" s="1" t="s">
        <v>2595</v>
      </c>
      <c r="G392" s="1" t="s">
        <v>2595</v>
      </c>
    </row>
    <row r="393" customFormat="false" ht="15" hidden="false" customHeight="false" outlineLevel="0" collapsed="false">
      <c r="A393" s="1" t="s">
        <v>2596</v>
      </c>
      <c r="B393" s="1" t="s">
        <v>2597</v>
      </c>
      <c r="D393" s="1" t="s">
        <v>110</v>
      </c>
      <c r="E393" s="1" t="s">
        <v>275</v>
      </c>
      <c r="F393" s="1" t="s">
        <v>2598</v>
      </c>
      <c r="G393" s="1" t="s">
        <v>2598</v>
      </c>
    </row>
    <row r="394" customFormat="false" ht="15" hidden="false" customHeight="false" outlineLevel="0" collapsed="false">
      <c r="A394" s="1" t="s">
        <v>2599</v>
      </c>
      <c r="B394" s="1" t="s">
        <v>2600</v>
      </c>
      <c r="D394" s="1" t="s">
        <v>110</v>
      </c>
      <c r="E394" s="1" t="s">
        <v>13</v>
      </c>
      <c r="F394" s="1" t="s">
        <v>2601</v>
      </c>
      <c r="G394" s="1" t="s">
        <v>2601</v>
      </c>
    </row>
    <row r="395" customFormat="false" ht="15" hidden="false" customHeight="false" outlineLevel="0" collapsed="false">
      <c r="A395" s="1" t="s">
        <v>2602</v>
      </c>
      <c r="B395" s="1" t="s">
        <v>2603</v>
      </c>
      <c r="D395" s="1" t="s">
        <v>110</v>
      </c>
      <c r="E395" s="1" t="s">
        <v>275</v>
      </c>
      <c r="F395" s="1" t="s">
        <v>2604</v>
      </c>
      <c r="G395" s="1" t="s">
        <v>2605</v>
      </c>
    </row>
    <row r="396" customFormat="false" ht="15" hidden="false" customHeight="false" outlineLevel="0" collapsed="false">
      <c r="A396" s="1" t="s">
        <v>2606</v>
      </c>
      <c r="B396" s="1" t="s">
        <v>2607</v>
      </c>
      <c r="D396" s="1" t="s">
        <v>110</v>
      </c>
      <c r="E396" s="1" t="s">
        <v>275</v>
      </c>
      <c r="F396" s="1" t="s">
        <v>2608</v>
      </c>
      <c r="G396" s="1" t="s">
        <v>2609</v>
      </c>
    </row>
    <row r="397" customFormat="false" ht="15" hidden="false" customHeight="false" outlineLevel="0" collapsed="false">
      <c r="A397" s="1" t="s">
        <v>2610</v>
      </c>
      <c r="B397" s="1" t="s">
        <v>2611</v>
      </c>
      <c r="D397" s="1" t="s">
        <v>110</v>
      </c>
      <c r="E397" s="1" t="s">
        <v>275</v>
      </c>
      <c r="F397" s="1" t="s">
        <v>2612</v>
      </c>
      <c r="G397" s="1" t="s">
        <v>2613</v>
      </c>
    </row>
    <row r="398" customFormat="false" ht="15" hidden="false" customHeight="false" outlineLevel="0" collapsed="false">
      <c r="A398" s="1" t="s">
        <v>2614</v>
      </c>
      <c r="B398" s="1" t="s">
        <v>2615</v>
      </c>
      <c r="D398" s="1" t="s">
        <v>110</v>
      </c>
      <c r="E398" s="1" t="s">
        <v>275</v>
      </c>
      <c r="F398" s="1" t="s">
        <v>2616</v>
      </c>
      <c r="G398" s="1" t="s">
        <v>2616</v>
      </c>
    </row>
    <row r="399" customFormat="false" ht="15" hidden="false" customHeight="false" outlineLevel="0" collapsed="false">
      <c r="A399" s="1" t="s">
        <v>2617</v>
      </c>
      <c r="B399" s="1" t="s">
        <v>2618</v>
      </c>
      <c r="D399" s="1" t="s">
        <v>110</v>
      </c>
      <c r="E399" s="1" t="s">
        <v>275</v>
      </c>
      <c r="F399" s="1" t="s">
        <v>2619</v>
      </c>
      <c r="G399" s="1" t="s">
        <v>2619</v>
      </c>
    </row>
    <row r="400" customFormat="false" ht="15" hidden="false" customHeight="false" outlineLevel="0" collapsed="false">
      <c r="A400" s="1" t="s">
        <v>2620</v>
      </c>
      <c r="B400" s="1" t="s">
        <v>2621</v>
      </c>
      <c r="D400" s="1" t="s">
        <v>110</v>
      </c>
      <c r="E400" s="1" t="s">
        <v>275</v>
      </c>
      <c r="F400" s="1" t="s">
        <v>2622</v>
      </c>
      <c r="G400" s="1" t="s">
        <v>2623</v>
      </c>
    </row>
    <row r="402" s="14" customFormat="true" ht="15" hidden="false" customHeight="false" outlineLevel="0" collapsed="false">
      <c r="A402" s="14" t="s">
        <v>2624</v>
      </c>
    </row>
    <row r="403" customFormat="false" ht="15" hidden="false" customHeight="false" outlineLevel="0" collapsed="false">
      <c r="A403" s="1" t="s">
        <v>2625</v>
      </c>
      <c r="B403" s="1" t="s">
        <v>2626</v>
      </c>
      <c r="D403" s="1" t="s">
        <v>1714</v>
      </c>
      <c r="E403" s="1" t="s">
        <v>13</v>
      </c>
      <c r="F403" s="1" t="s">
        <v>2627</v>
      </c>
      <c r="G403" s="1" t="s">
        <v>2627</v>
      </c>
    </row>
    <row r="404" customFormat="false" ht="15" hidden="false" customHeight="false" outlineLevel="0" collapsed="false">
      <c r="A404" s="1" t="s">
        <v>2628</v>
      </c>
      <c r="B404" s="1" t="s">
        <v>2629</v>
      </c>
      <c r="D404" s="1" t="s">
        <v>1714</v>
      </c>
      <c r="E404" s="1" t="s">
        <v>13</v>
      </c>
      <c r="F404" s="1" t="s">
        <v>2630</v>
      </c>
      <c r="G404" s="1" t="s">
        <v>2630</v>
      </c>
    </row>
    <row r="405" customFormat="false" ht="15" hidden="false" customHeight="false" outlineLevel="0" collapsed="false">
      <c r="A405" s="1" t="s">
        <v>2631</v>
      </c>
      <c r="B405" s="1" t="s">
        <v>2632</v>
      </c>
      <c r="D405" s="1" t="s">
        <v>1714</v>
      </c>
      <c r="E405" s="1" t="s">
        <v>13</v>
      </c>
      <c r="F405" s="1" t="s">
        <v>2633</v>
      </c>
      <c r="G405" s="1" t="s">
        <v>2633</v>
      </c>
    </row>
    <row r="408" s="14" customFormat="true" ht="15" hidden="false" customHeight="false" outlineLevel="0" collapsed="false">
      <c r="A408" s="14" t="s">
        <v>2634</v>
      </c>
    </row>
    <row r="409" customFormat="false" ht="15" hidden="false" customHeight="false" outlineLevel="0" collapsed="false">
      <c r="A409" s="1" t="s">
        <v>2635</v>
      </c>
      <c r="B409" s="1" t="s">
        <v>2636</v>
      </c>
      <c r="C409" s="1" t="s">
        <v>2637</v>
      </c>
      <c r="D409" s="1" t="s">
        <v>2638</v>
      </c>
      <c r="E409" s="1" t="s">
        <v>10</v>
      </c>
      <c r="F409" s="1" t="s">
        <v>2639</v>
      </c>
      <c r="G409" s="1" t="s">
        <v>2639</v>
      </c>
    </row>
    <row r="410" customFormat="false" ht="15" hidden="false" customHeight="false" outlineLevel="0" collapsed="false">
      <c r="A410" s="1" t="s">
        <v>2640</v>
      </c>
      <c r="B410" s="1" t="s">
        <v>2641</v>
      </c>
      <c r="C410" s="1" t="s">
        <v>2637</v>
      </c>
      <c r="D410" s="1" t="s">
        <v>2638</v>
      </c>
      <c r="E410" s="1" t="s">
        <v>10</v>
      </c>
      <c r="F410" s="1" t="s">
        <v>2642</v>
      </c>
      <c r="G410" s="1" t="s">
        <v>2642</v>
      </c>
    </row>
    <row r="411" customFormat="false" ht="15" hidden="false" customHeight="false" outlineLevel="0" collapsed="false">
      <c r="A411" s="1" t="s">
        <v>2643</v>
      </c>
      <c r="B411" s="1" t="s">
        <v>2644</v>
      </c>
      <c r="C411" s="1" t="s">
        <v>2637</v>
      </c>
      <c r="D411" s="1" t="s">
        <v>2638</v>
      </c>
      <c r="E411" s="1" t="s">
        <v>13</v>
      </c>
      <c r="F411" s="3" t="n">
        <v>2018</v>
      </c>
      <c r="G411" s="3" t="n">
        <v>2018</v>
      </c>
    </row>
    <row r="412" customFormat="false" ht="15" hidden="false" customHeight="false" outlineLevel="0" collapsed="false">
      <c r="A412" s="1" t="s">
        <v>2645</v>
      </c>
      <c r="B412" s="1" t="s">
        <v>2646</v>
      </c>
      <c r="C412" s="1" t="s">
        <v>2637</v>
      </c>
      <c r="D412" s="1" t="s">
        <v>2638</v>
      </c>
      <c r="E412" s="1" t="s">
        <v>13</v>
      </c>
      <c r="F412" s="3" t="n">
        <v>2030</v>
      </c>
      <c r="G412" s="3" t="n">
        <v>2030</v>
      </c>
    </row>
    <row r="413" customFormat="false" ht="15" hidden="false" customHeight="false" outlineLevel="0" collapsed="false">
      <c r="A413" s="1" t="s">
        <v>2647</v>
      </c>
      <c r="B413" s="1" t="s">
        <v>2648</v>
      </c>
      <c r="C413" s="1" t="s">
        <v>2637</v>
      </c>
      <c r="D413" s="1" t="s">
        <v>2638</v>
      </c>
      <c r="E413" s="1" t="s">
        <v>13</v>
      </c>
      <c r="F413" s="1" t="s">
        <v>139</v>
      </c>
      <c r="G413" s="1" t="s">
        <v>139</v>
      </c>
    </row>
    <row r="414" customFormat="false" ht="15" hidden="false" customHeight="false" outlineLevel="0" collapsed="false">
      <c r="A414" s="1" t="s">
        <v>2649</v>
      </c>
      <c r="B414" s="1" t="s">
        <v>2650</v>
      </c>
      <c r="C414" s="1" t="s">
        <v>2637</v>
      </c>
      <c r="D414" s="1" t="s">
        <v>2638</v>
      </c>
      <c r="E414" s="1" t="s">
        <v>13</v>
      </c>
      <c r="F414" s="1" t="s">
        <v>1330</v>
      </c>
      <c r="G414" s="1" t="s">
        <v>1330</v>
      </c>
    </row>
    <row r="415" customFormat="false" ht="15" hidden="false" customHeight="false" outlineLevel="0" collapsed="false">
      <c r="A415" s="1" t="s">
        <v>2651</v>
      </c>
      <c r="B415" s="1" t="s">
        <v>2652</v>
      </c>
      <c r="C415" s="1" t="s">
        <v>2637</v>
      </c>
      <c r="D415" s="1" t="s">
        <v>2638</v>
      </c>
      <c r="E415" s="1" t="s">
        <v>275</v>
      </c>
      <c r="F415" s="1" t="s">
        <v>280</v>
      </c>
      <c r="G415" s="1" t="s">
        <v>280</v>
      </c>
    </row>
    <row r="416" customFormat="false" ht="15" hidden="false" customHeight="false" outlineLevel="0" collapsed="false">
      <c r="A416" s="1" t="s">
        <v>2653</v>
      </c>
      <c r="B416" s="1" t="s">
        <v>2654</v>
      </c>
      <c r="C416" s="1" t="s">
        <v>2637</v>
      </c>
      <c r="D416" s="1" t="s">
        <v>2638</v>
      </c>
      <c r="E416" s="1" t="s">
        <v>275</v>
      </c>
      <c r="F416" s="1" t="s">
        <v>1343</v>
      </c>
      <c r="G416" s="1" t="s">
        <v>1343</v>
      </c>
    </row>
    <row r="417" customFormat="false" ht="15" hidden="false" customHeight="false" outlineLevel="0" collapsed="false">
      <c r="A417" s="1" t="s">
        <v>2655</v>
      </c>
      <c r="B417" s="1" t="s">
        <v>2656</v>
      </c>
      <c r="C417" s="1" t="s">
        <v>2637</v>
      </c>
      <c r="D417" s="1" t="s">
        <v>2638</v>
      </c>
      <c r="E417" s="1" t="s">
        <v>13</v>
      </c>
      <c r="F417" s="1" t="s">
        <v>175</v>
      </c>
      <c r="G417" s="1" t="s">
        <v>175</v>
      </c>
    </row>
    <row r="418" customFormat="false" ht="15" hidden="false" customHeight="false" outlineLevel="0" collapsed="false">
      <c r="A418" s="1" t="s">
        <v>2657</v>
      </c>
      <c r="B418" s="1" t="s">
        <v>2658</v>
      </c>
      <c r="C418" s="1" t="s">
        <v>2637</v>
      </c>
      <c r="D418" s="1" t="s">
        <v>2638</v>
      </c>
      <c r="E418" s="1" t="s">
        <v>13</v>
      </c>
      <c r="F418" s="1" t="s">
        <v>1393</v>
      </c>
      <c r="G418" s="1" t="s">
        <v>1393</v>
      </c>
    </row>
    <row r="419" customFormat="false" ht="15" hidden="false" customHeight="false" outlineLevel="0" collapsed="false">
      <c r="A419" s="1" t="s">
        <v>2659</v>
      </c>
      <c r="B419" s="1" t="s">
        <v>2660</v>
      </c>
      <c r="C419" s="1" t="s">
        <v>2637</v>
      </c>
      <c r="D419" s="1" t="s">
        <v>2638</v>
      </c>
      <c r="E419" s="1" t="s">
        <v>13</v>
      </c>
      <c r="F419" s="1" t="s">
        <v>172</v>
      </c>
      <c r="G419" s="1" t="s">
        <v>172</v>
      </c>
    </row>
    <row r="420" customFormat="false" ht="15" hidden="false" customHeight="false" outlineLevel="0" collapsed="false">
      <c r="A420" s="1" t="s">
        <v>2661</v>
      </c>
      <c r="B420" s="1" t="s">
        <v>2662</v>
      </c>
      <c r="C420" s="1" t="s">
        <v>2637</v>
      </c>
      <c r="D420" s="1" t="s">
        <v>2638</v>
      </c>
      <c r="E420" s="1" t="s">
        <v>13</v>
      </c>
      <c r="F420" s="1" t="s">
        <v>1390</v>
      </c>
      <c r="G420" s="1" t="s">
        <v>1390</v>
      </c>
    </row>
    <row r="421" customFormat="false" ht="15" hidden="false" customHeight="false" outlineLevel="0" collapsed="false">
      <c r="A421" s="1" t="s">
        <v>2663</v>
      </c>
      <c r="B421" s="1" t="s">
        <v>2664</v>
      </c>
      <c r="C421" s="1" t="s">
        <v>2637</v>
      </c>
      <c r="D421" s="1" t="s">
        <v>2638</v>
      </c>
      <c r="E421" s="1" t="s">
        <v>13</v>
      </c>
      <c r="F421" s="1" t="s">
        <v>2665</v>
      </c>
      <c r="G421" s="1" t="s">
        <v>2665</v>
      </c>
    </row>
    <row r="422" customFormat="false" ht="15" hidden="false" customHeight="false" outlineLevel="0" collapsed="false">
      <c r="A422" s="1" t="s">
        <v>2666</v>
      </c>
      <c r="B422" s="1" t="s">
        <v>2667</v>
      </c>
      <c r="C422" s="1" t="s">
        <v>2637</v>
      </c>
      <c r="D422" s="1" t="s">
        <v>2638</v>
      </c>
      <c r="E422" s="1" t="s">
        <v>275</v>
      </c>
      <c r="F422" s="3" t="n">
        <v>45</v>
      </c>
      <c r="G422" s="3" t="n">
        <v>45</v>
      </c>
    </row>
    <row r="423" customFormat="false" ht="15" hidden="false" customHeight="false" outlineLevel="0" collapsed="false">
      <c r="A423" s="1" t="s">
        <v>2668</v>
      </c>
      <c r="B423" s="1" t="s">
        <v>1693</v>
      </c>
      <c r="C423" s="1" t="s">
        <v>2637</v>
      </c>
      <c r="D423" s="1" t="s">
        <v>2638</v>
      </c>
      <c r="E423" s="1" t="s">
        <v>13</v>
      </c>
      <c r="F423" s="3" t="n">
        <v>20</v>
      </c>
      <c r="G423" s="3" t="n">
        <v>20</v>
      </c>
    </row>
    <row r="424" customFormat="false" ht="15" hidden="false" customHeight="false" outlineLevel="0" collapsed="false">
      <c r="E424" s="3"/>
      <c r="F424" s="3"/>
    </row>
    <row r="425" customFormat="false" ht="15" hidden="false" customHeight="false" outlineLevel="0" collapsed="false">
      <c r="A425" s="1" t="s">
        <v>2669</v>
      </c>
      <c r="B425" s="1" t="s">
        <v>140</v>
      </c>
      <c r="D425" s="1" t="s">
        <v>2638</v>
      </c>
      <c r="E425" s="1" t="s">
        <v>13</v>
      </c>
      <c r="F425" s="1" t="s">
        <v>139</v>
      </c>
      <c r="G425" s="1" t="s">
        <v>139</v>
      </c>
    </row>
    <row r="426" customFormat="false" ht="15" hidden="false" customHeight="false" outlineLevel="0" collapsed="false">
      <c r="A426" s="1" t="s">
        <v>2670</v>
      </c>
      <c r="B426" s="1" t="s">
        <v>1331</v>
      </c>
      <c r="D426" s="1" t="s">
        <v>2638</v>
      </c>
      <c r="E426" s="1" t="s">
        <v>13</v>
      </c>
      <c r="F426" s="1" t="s">
        <v>1330</v>
      </c>
      <c r="G426" s="1" t="s">
        <v>1330</v>
      </c>
    </row>
    <row r="427" customFormat="false" ht="15" hidden="false" customHeight="false" outlineLevel="0" collapsed="false">
      <c r="A427" s="1" t="s">
        <v>2671</v>
      </c>
      <c r="B427" s="1" t="s">
        <v>2672</v>
      </c>
      <c r="D427" s="1" t="s">
        <v>2638</v>
      </c>
      <c r="E427" s="1" t="s">
        <v>13</v>
      </c>
      <c r="F427" s="1" t="s">
        <v>2673</v>
      </c>
      <c r="G427" s="1" t="s">
        <v>2673</v>
      </c>
    </row>
    <row r="428" customFormat="false" ht="15" hidden="false" customHeight="false" outlineLevel="0" collapsed="false">
      <c r="A428" s="1" t="s">
        <v>2674</v>
      </c>
      <c r="B428" s="1" t="s">
        <v>2675</v>
      </c>
      <c r="D428" s="1" t="s">
        <v>2638</v>
      </c>
      <c r="E428" s="1" t="s">
        <v>275</v>
      </c>
      <c r="F428" s="1" t="s">
        <v>280</v>
      </c>
      <c r="G428" s="1" t="s">
        <v>280</v>
      </c>
    </row>
    <row r="429" customFormat="false" ht="15" hidden="false" customHeight="false" outlineLevel="0" collapsed="false">
      <c r="A429" s="1" t="s">
        <v>2676</v>
      </c>
      <c r="B429" s="1" t="s">
        <v>2677</v>
      </c>
      <c r="D429" s="1" t="s">
        <v>2638</v>
      </c>
      <c r="E429" s="1" t="s">
        <v>275</v>
      </c>
      <c r="F429" s="1" t="s">
        <v>1343</v>
      </c>
      <c r="G429" s="1" t="s">
        <v>1343</v>
      </c>
    </row>
    <row r="430" customFormat="false" ht="15" hidden="false" customHeight="false" outlineLevel="0" collapsed="false">
      <c r="A430" s="1" t="s">
        <v>2678</v>
      </c>
      <c r="B430" s="1" t="s">
        <v>2679</v>
      </c>
      <c r="D430" s="1" t="s">
        <v>2638</v>
      </c>
      <c r="E430" s="1" t="s">
        <v>13</v>
      </c>
      <c r="F430" s="1" t="s">
        <v>2680</v>
      </c>
      <c r="G430" s="1" t="s">
        <v>2680</v>
      </c>
    </row>
    <row r="431" customFormat="false" ht="15" hidden="false" customHeight="false" outlineLevel="0" collapsed="false">
      <c r="A431" s="1" t="s">
        <v>2681</v>
      </c>
      <c r="B431" s="1" t="s">
        <v>2682</v>
      </c>
      <c r="D431" s="1" t="s">
        <v>2638</v>
      </c>
      <c r="E431" s="1" t="s">
        <v>13</v>
      </c>
      <c r="F431" s="1" t="s">
        <v>2683</v>
      </c>
      <c r="G431" s="1" t="s">
        <v>2683</v>
      </c>
    </row>
    <row r="432" customFormat="false" ht="15" hidden="false" customHeight="false" outlineLevel="0" collapsed="false">
      <c r="A432" s="1" t="s">
        <v>2684</v>
      </c>
      <c r="B432" s="1" t="s">
        <v>2685</v>
      </c>
      <c r="D432" s="1" t="s">
        <v>2638</v>
      </c>
      <c r="E432" s="1" t="s">
        <v>13</v>
      </c>
      <c r="F432" s="1" t="s">
        <v>2686</v>
      </c>
      <c r="G432" s="1" t="s">
        <v>2686</v>
      </c>
    </row>
    <row r="433" customFormat="false" ht="15" hidden="false" customHeight="false" outlineLevel="0" collapsed="false">
      <c r="A433" s="1" t="s">
        <v>2687</v>
      </c>
      <c r="B433" s="1" t="s">
        <v>2688</v>
      </c>
      <c r="D433" s="1" t="s">
        <v>2638</v>
      </c>
      <c r="E433" s="1" t="s">
        <v>13</v>
      </c>
      <c r="F433" s="1" t="s">
        <v>2689</v>
      </c>
      <c r="G433" s="1" t="s">
        <v>2689</v>
      </c>
    </row>
    <row r="434" customFormat="false" ht="15" hidden="false" customHeight="false" outlineLevel="0" collapsed="false">
      <c r="A434" s="1" t="s">
        <v>2690</v>
      </c>
      <c r="B434" s="1" t="s">
        <v>2691</v>
      </c>
      <c r="D434" s="1" t="s">
        <v>2638</v>
      </c>
      <c r="E434" s="1" t="s">
        <v>13</v>
      </c>
      <c r="F434" s="1" t="s">
        <v>2692</v>
      </c>
      <c r="G434" s="1" t="s">
        <v>2692</v>
      </c>
    </row>
    <row r="435" customFormat="false" ht="15" hidden="false" customHeight="false" outlineLevel="0" collapsed="false">
      <c r="A435" s="1" t="s">
        <v>2693</v>
      </c>
      <c r="B435" s="1" t="s">
        <v>2694</v>
      </c>
      <c r="D435" s="1" t="s">
        <v>2638</v>
      </c>
      <c r="E435" s="1" t="s">
        <v>13</v>
      </c>
      <c r="F435" s="1" t="s">
        <v>2695</v>
      </c>
      <c r="G435" s="1" t="s">
        <v>2695</v>
      </c>
    </row>
    <row r="436" customFormat="false" ht="15" hidden="false" customHeight="false" outlineLevel="0" collapsed="false">
      <c r="A436" s="1" t="s">
        <v>2696</v>
      </c>
      <c r="B436" s="1" t="s">
        <v>2032</v>
      </c>
      <c r="D436" s="1" t="s">
        <v>2638</v>
      </c>
      <c r="E436" s="1" t="s">
        <v>13</v>
      </c>
      <c r="F436" s="1" t="s">
        <v>175</v>
      </c>
      <c r="G436" s="1" t="s">
        <v>175</v>
      </c>
    </row>
    <row r="437" customFormat="false" ht="15" hidden="false" customHeight="false" outlineLevel="0" collapsed="false">
      <c r="A437" s="1" t="s">
        <v>2697</v>
      </c>
      <c r="B437" s="1" t="s">
        <v>2103</v>
      </c>
      <c r="D437" s="1" t="s">
        <v>2638</v>
      </c>
      <c r="E437" s="1" t="s">
        <v>13</v>
      </c>
      <c r="F437" s="1" t="s">
        <v>1393</v>
      </c>
      <c r="G437" s="1" t="s">
        <v>1393</v>
      </c>
    </row>
    <row r="438" customFormat="false" ht="15" hidden="false" customHeight="false" outlineLevel="0" collapsed="false">
      <c r="A438" s="1" t="s">
        <v>2698</v>
      </c>
      <c r="B438" s="1" t="s">
        <v>2026</v>
      </c>
      <c r="D438" s="1" t="s">
        <v>2638</v>
      </c>
      <c r="E438" s="1" t="s">
        <v>13</v>
      </c>
      <c r="F438" s="1" t="s">
        <v>172</v>
      </c>
      <c r="G438" s="1" t="s">
        <v>172</v>
      </c>
    </row>
    <row r="439" customFormat="false" ht="15" hidden="false" customHeight="false" outlineLevel="0" collapsed="false">
      <c r="A439" s="1" t="s">
        <v>2699</v>
      </c>
      <c r="B439" s="1" t="s">
        <v>2100</v>
      </c>
      <c r="D439" s="1" t="s">
        <v>2638</v>
      </c>
      <c r="E439" s="1" t="s">
        <v>13</v>
      </c>
      <c r="F439" s="1" t="s">
        <v>1390</v>
      </c>
      <c r="G439" s="1" t="s">
        <v>1390</v>
      </c>
    </row>
    <row r="440" customFormat="false" ht="15" hidden="false" customHeight="false" outlineLevel="0" collapsed="false">
      <c r="A440" s="1" t="s">
        <v>2700</v>
      </c>
      <c r="B440" s="1" t="s">
        <v>2701</v>
      </c>
      <c r="D440" s="1" t="s">
        <v>2638</v>
      </c>
      <c r="E440" s="1" t="s">
        <v>13</v>
      </c>
      <c r="F440" s="1" t="s">
        <v>2702</v>
      </c>
      <c r="G440" s="1" t="s">
        <v>2702</v>
      </c>
    </row>
    <row r="441" customFormat="false" ht="15" hidden="false" customHeight="false" outlineLevel="0" collapsed="false">
      <c r="A441" s="1" t="s">
        <v>2703</v>
      </c>
      <c r="B441" s="1" t="s">
        <v>2704</v>
      </c>
      <c r="D441" s="1" t="s">
        <v>2638</v>
      </c>
      <c r="E441" s="1" t="s">
        <v>13</v>
      </c>
      <c r="F441" s="1" t="s">
        <v>2705</v>
      </c>
      <c r="G441" s="1" t="s">
        <v>2705</v>
      </c>
    </row>
    <row r="442" customFormat="false" ht="15" hidden="false" customHeight="false" outlineLevel="0" collapsed="false">
      <c r="A442" s="1" t="s">
        <v>2706</v>
      </c>
      <c r="B442" s="1" t="s">
        <v>2707</v>
      </c>
      <c r="D442" s="1" t="s">
        <v>2638</v>
      </c>
      <c r="E442" s="1" t="s">
        <v>13</v>
      </c>
      <c r="F442" s="1" t="s">
        <v>2665</v>
      </c>
      <c r="G442" s="1" t="s">
        <v>2665</v>
      </c>
    </row>
    <row r="443" customFormat="false" ht="15" hidden="false" customHeight="false" outlineLevel="0" collapsed="false">
      <c r="A443" s="8" t="s">
        <v>2708</v>
      </c>
      <c r="B443" s="1" t="s">
        <v>2709</v>
      </c>
      <c r="D443" s="1" t="s">
        <v>2638</v>
      </c>
      <c r="E443" s="1" t="s">
        <v>13</v>
      </c>
      <c r="F443" s="1" t="s">
        <v>2710</v>
      </c>
      <c r="G443" s="1" t="s">
        <v>2710</v>
      </c>
      <c r="H443" s="1" t="s">
        <v>2711</v>
      </c>
    </row>
    <row r="444" customFormat="false" ht="15" hidden="false" customHeight="false" outlineLevel="0" collapsed="false">
      <c r="A444" s="8" t="s">
        <v>2712</v>
      </c>
      <c r="B444" s="1" t="s">
        <v>2713</v>
      </c>
      <c r="D444" s="1" t="s">
        <v>2638</v>
      </c>
      <c r="E444" s="1" t="s">
        <v>13</v>
      </c>
      <c r="F444" s="1" t="s">
        <v>2714</v>
      </c>
      <c r="G444" s="1" t="s">
        <v>2714</v>
      </c>
    </row>
    <row r="445" customFormat="false" ht="15" hidden="false" customHeight="false" outlineLevel="0" collapsed="false">
      <c r="A445" s="8" t="s">
        <v>2715</v>
      </c>
      <c r="B445" s="1" t="s">
        <v>2716</v>
      </c>
      <c r="D445" s="1" t="s">
        <v>2638</v>
      </c>
      <c r="E445" s="1" t="s">
        <v>13</v>
      </c>
      <c r="F445" s="1" t="s">
        <v>2717</v>
      </c>
      <c r="G445" s="1" t="s">
        <v>2717</v>
      </c>
    </row>
    <row r="446" customFormat="false" ht="15" hidden="false" customHeight="false" outlineLevel="0" collapsed="false">
      <c r="A446" s="8" t="s">
        <v>2718</v>
      </c>
      <c r="B446" s="1" t="s">
        <v>2719</v>
      </c>
      <c r="D446" s="1" t="s">
        <v>2638</v>
      </c>
      <c r="E446" s="1" t="s">
        <v>13</v>
      </c>
      <c r="F446" s="1" t="s">
        <v>2720</v>
      </c>
      <c r="G446" s="1" t="s">
        <v>2720</v>
      </c>
    </row>
    <row r="447" customFormat="false" ht="15" hidden="false" customHeight="false" outlineLevel="0" collapsed="false">
      <c r="A447" s="8" t="s">
        <v>2721</v>
      </c>
      <c r="B447" s="1" t="s">
        <v>2722</v>
      </c>
      <c r="D447" s="1" t="s">
        <v>2638</v>
      </c>
      <c r="E447" s="1" t="s">
        <v>13</v>
      </c>
      <c r="F447" s="1" t="s">
        <v>2723</v>
      </c>
      <c r="G447" s="1" t="s">
        <v>2723</v>
      </c>
    </row>
    <row r="448" customFormat="false" ht="15" hidden="false" customHeight="false" outlineLevel="0" collapsed="false">
      <c r="A448" s="8" t="s">
        <v>2724</v>
      </c>
      <c r="B448" s="1" t="s">
        <v>2725</v>
      </c>
      <c r="D448" s="1" t="s">
        <v>2638</v>
      </c>
      <c r="E448" s="1" t="s">
        <v>275</v>
      </c>
      <c r="F448" s="1" t="s">
        <v>2726</v>
      </c>
      <c r="G448" s="1" t="s">
        <v>2726</v>
      </c>
    </row>
    <row r="449" customFormat="false" ht="15" hidden="false" customHeight="false" outlineLevel="0" collapsed="false">
      <c r="A449" s="8" t="s">
        <v>2727</v>
      </c>
      <c r="B449" s="1" t="s">
        <v>2728</v>
      </c>
      <c r="D449" s="1" t="s">
        <v>2638</v>
      </c>
      <c r="E449" s="1" t="s">
        <v>275</v>
      </c>
      <c r="F449" s="1" t="s">
        <v>2729</v>
      </c>
      <c r="G449" s="1" t="s">
        <v>2729</v>
      </c>
      <c r="H449" s="1" t="s">
        <v>2730</v>
      </c>
    </row>
    <row r="450" customFormat="false" ht="15" hidden="false" customHeight="false" outlineLevel="0" collapsed="false">
      <c r="A450" s="8" t="s">
        <v>2731</v>
      </c>
      <c r="B450" s="1" t="s">
        <v>2732</v>
      </c>
      <c r="D450" s="1" t="s">
        <v>2638</v>
      </c>
      <c r="E450" s="1" t="s">
        <v>275</v>
      </c>
      <c r="F450" s="1" t="s">
        <v>2733</v>
      </c>
      <c r="G450" s="1" t="s">
        <v>2733</v>
      </c>
    </row>
    <row r="451" customFormat="false" ht="15" hidden="false" customHeight="false" outlineLevel="0" collapsed="false">
      <c r="A451" s="8" t="s">
        <v>2734</v>
      </c>
      <c r="B451" s="1" t="s">
        <v>2735</v>
      </c>
      <c r="D451" s="1" t="s">
        <v>2638</v>
      </c>
      <c r="E451" s="1" t="s">
        <v>275</v>
      </c>
      <c r="F451" s="1" t="s">
        <v>2736</v>
      </c>
      <c r="G451" s="1" t="s">
        <v>2736</v>
      </c>
    </row>
    <row r="452" customFormat="false" ht="15" hidden="false" customHeight="false" outlineLevel="0" collapsed="false">
      <c r="A452" s="8" t="s">
        <v>2737</v>
      </c>
      <c r="B452" s="1" t="s">
        <v>2738</v>
      </c>
      <c r="D452" s="1" t="s">
        <v>2638</v>
      </c>
      <c r="E452" s="1" t="s">
        <v>275</v>
      </c>
      <c r="F452" s="1" t="s">
        <v>2739</v>
      </c>
      <c r="G452" s="1" t="s">
        <v>2739</v>
      </c>
    </row>
    <row r="454" customFormat="false" ht="15" hidden="false" customHeight="false" outlineLevel="0" collapsed="false">
      <c r="A454" s="1" t="s">
        <v>2740</v>
      </c>
      <c r="B454" s="1" t="s">
        <v>2741</v>
      </c>
      <c r="D454" s="1" t="s">
        <v>2638</v>
      </c>
      <c r="E454" s="1" t="s">
        <v>13</v>
      </c>
      <c r="F454" s="1" t="s">
        <v>2742</v>
      </c>
      <c r="G454" s="1" t="s">
        <v>2742</v>
      </c>
    </row>
    <row r="455" customFormat="false" ht="15" hidden="false" customHeight="false" outlineLevel="0" collapsed="false">
      <c r="A455" s="1" t="s">
        <v>2743</v>
      </c>
      <c r="B455" s="1" t="s">
        <v>2744</v>
      </c>
      <c r="D455" s="1" t="s">
        <v>2638</v>
      </c>
      <c r="E455" s="1" t="s">
        <v>13</v>
      </c>
      <c r="F455" s="1" t="s">
        <v>2745</v>
      </c>
      <c r="G455" s="1" t="s">
        <v>2745</v>
      </c>
    </row>
    <row r="456" customFormat="false" ht="15" hidden="false" customHeight="false" outlineLevel="0" collapsed="false">
      <c r="A456" s="1" t="s">
        <v>2746</v>
      </c>
      <c r="B456" s="1" t="s">
        <v>2747</v>
      </c>
      <c r="D456" s="1" t="s">
        <v>2638</v>
      </c>
      <c r="E456" s="1" t="s">
        <v>13</v>
      </c>
      <c r="F456" s="1" t="s">
        <v>2748</v>
      </c>
      <c r="G456" s="1" t="s">
        <v>2748</v>
      </c>
    </row>
    <row r="457" customFormat="false" ht="15" hidden="false" customHeight="false" outlineLevel="0" collapsed="false">
      <c r="A457" s="1" t="s">
        <v>2749</v>
      </c>
      <c r="B457" s="1" t="s">
        <v>2750</v>
      </c>
      <c r="D457" s="1" t="s">
        <v>2638</v>
      </c>
      <c r="E457" s="1" t="s">
        <v>13</v>
      </c>
      <c r="F457" s="1" t="s">
        <v>2751</v>
      </c>
      <c r="G457" s="1" t="s">
        <v>2751</v>
      </c>
    </row>
    <row r="458" customFormat="false" ht="15" hidden="false" customHeight="false" outlineLevel="0" collapsed="false">
      <c r="A458" s="1" t="s">
        <v>2752</v>
      </c>
      <c r="B458" s="1" t="s">
        <v>2753</v>
      </c>
      <c r="D458" s="1" t="s">
        <v>2638</v>
      </c>
      <c r="E458" s="1" t="s">
        <v>13</v>
      </c>
      <c r="F458" s="1" t="s">
        <v>2754</v>
      </c>
      <c r="G458" s="1" t="s">
        <v>2754</v>
      </c>
    </row>
    <row r="459" customFormat="false" ht="15" hidden="false" customHeight="false" outlineLevel="0" collapsed="false">
      <c r="A459" s="1" t="s">
        <v>2755</v>
      </c>
      <c r="B459" s="1" t="s">
        <v>2756</v>
      </c>
      <c r="D459" s="1" t="s">
        <v>2638</v>
      </c>
      <c r="E459" s="1" t="s">
        <v>13</v>
      </c>
      <c r="F459" s="1" t="s">
        <v>2757</v>
      </c>
      <c r="G459" s="1" t="s">
        <v>2757</v>
      </c>
    </row>
    <row r="460" customFormat="false" ht="15" hidden="false" customHeight="false" outlineLevel="0" collapsed="false">
      <c r="A460" s="1" t="s">
        <v>2758</v>
      </c>
      <c r="B460" s="1" t="s">
        <v>2759</v>
      </c>
      <c r="D460" s="1" t="s">
        <v>2638</v>
      </c>
      <c r="E460" s="1" t="s">
        <v>13</v>
      </c>
      <c r="F460" s="1" t="s">
        <v>2760</v>
      </c>
      <c r="G460" s="1" t="s">
        <v>2760</v>
      </c>
    </row>
    <row r="461" customFormat="false" ht="15" hidden="false" customHeight="false" outlineLevel="0" collapsed="false">
      <c r="A461" s="1" t="s">
        <v>2761</v>
      </c>
      <c r="B461" s="1" t="s">
        <v>2762</v>
      </c>
      <c r="D461" s="1" t="s">
        <v>2638</v>
      </c>
      <c r="E461" s="1" t="s">
        <v>13</v>
      </c>
      <c r="F461" s="1" t="s">
        <v>2763</v>
      </c>
      <c r="G461" s="1" t="s">
        <v>2763</v>
      </c>
    </row>
    <row r="462" customFormat="false" ht="15" hidden="false" customHeight="false" outlineLevel="0" collapsed="false">
      <c r="A462" s="1" t="s">
        <v>2764</v>
      </c>
      <c r="B462" s="1" t="s">
        <v>2765</v>
      </c>
      <c r="D462" s="1" t="s">
        <v>2638</v>
      </c>
      <c r="E462" s="1" t="s">
        <v>13</v>
      </c>
      <c r="F462" s="1" t="s">
        <v>2659</v>
      </c>
      <c r="G462" s="1" t="s">
        <v>2659</v>
      </c>
    </row>
    <row r="463" customFormat="false" ht="15" hidden="false" customHeight="false" outlineLevel="0" collapsed="false">
      <c r="A463" s="1" t="s">
        <v>2766</v>
      </c>
      <c r="B463" s="1" t="s">
        <v>2767</v>
      </c>
      <c r="D463" s="1" t="s">
        <v>2638</v>
      </c>
      <c r="E463" s="1" t="s">
        <v>13</v>
      </c>
      <c r="F463" s="1" t="s">
        <v>2655</v>
      </c>
      <c r="G463" s="1" t="s">
        <v>2655</v>
      </c>
    </row>
    <row r="464" customFormat="false" ht="15" hidden="false" customHeight="false" outlineLevel="0" collapsed="false">
      <c r="A464" s="1" t="s">
        <v>2768</v>
      </c>
      <c r="B464" s="1" t="s">
        <v>2769</v>
      </c>
      <c r="D464" s="1" t="s">
        <v>2638</v>
      </c>
      <c r="E464" s="1" t="s">
        <v>13</v>
      </c>
      <c r="F464" s="1" t="s">
        <v>2661</v>
      </c>
      <c r="G464" s="1" t="s">
        <v>2661</v>
      </c>
    </row>
    <row r="465" customFormat="false" ht="15" hidden="false" customHeight="false" outlineLevel="0" collapsed="false">
      <c r="A465" s="1" t="s">
        <v>2770</v>
      </c>
      <c r="B465" s="1" t="s">
        <v>2771</v>
      </c>
      <c r="D465" s="1" t="s">
        <v>2638</v>
      </c>
      <c r="E465" s="1" t="s">
        <v>13</v>
      </c>
      <c r="F465" s="1" t="s">
        <v>2657</v>
      </c>
      <c r="G465" s="1" t="s">
        <v>2657</v>
      </c>
    </row>
    <row r="466" customFormat="false" ht="15" hidden="false" customHeight="false" outlineLevel="0" collapsed="false">
      <c r="A466" s="1" t="s">
        <v>2772</v>
      </c>
      <c r="B466" s="1" t="s">
        <v>2773</v>
      </c>
      <c r="D466" s="1" t="s">
        <v>2638</v>
      </c>
      <c r="E466" s="1" t="s">
        <v>13</v>
      </c>
      <c r="F466" s="1" t="s">
        <v>2774</v>
      </c>
      <c r="G466" s="1" t="s">
        <v>2774</v>
      </c>
    </row>
    <row r="467" customFormat="false" ht="15" hidden="false" customHeight="false" outlineLevel="0" collapsed="false">
      <c r="A467" s="1" t="s">
        <v>2775</v>
      </c>
      <c r="B467" s="1" t="s">
        <v>2776</v>
      </c>
      <c r="D467" s="1" t="s">
        <v>2638</v>
      </c>
      <c r="E467" s="1" t="s">
        <v>13</v>
      </c>
      <c r="F467" s="1" t="s">
        <v>2777</v>
      </c>
      <c r="G467" s="1" t="s">
        <v>2777</v>
      </c>
    </row>
    <row r="468" customFormat="false" ht="15" hidden="false" customHeight="false" outlineLevel="0" collapsed="false">
      <c r="A468" s="1" t="s">
        <v>2778</v>
      </c>
      <c r="B468" s="1" t="s">
        <v>2779</v>
      </c>
      <c r="D468" s="1" t="s">
        <v>2638</v>
      </c>
      <c r="E468" s="1" t="s">
        <v>13</v>
      </c>
      <c r="F468" s="1" t="s">
        <v>2780</v>
      </c>
      <c r="G468" s="1" t="s">
        <v>2780</v>
      </c>
    </row>
    <row r="469" customFormat="false" ht="15" hidden="false" customHeight="false" outlineLevel="0" collapsed="false">
      <c r="A469" s="8" t="s">
        <v>2781</v>
      </c>
      <c r="B469" s="1" t="s">
        <v>2782</v>
      </c>
      <c r="D469" s="1" t="s">
        <v>2638</v>
      </c>
      <c r="E469" s="1" t="s">
        <v>13</v>
      </c>
      <c r="F469" s="1" t="s">
        <v>2783</v>
      </c>
      <c r="G469" s="1" t="s">
        <v>2783</v>
      </c>
      <c r="H469" s="1" t="s">
        <v>2711</v>
      </c>
    </row>
    <row r="470" customFormat="false" ht="15" hidden="false" customHeight="false" outlineLevel="0" collapsed="false">
      <c r="A470" s="8" t="s">
        <v>2784</v>
      </c>
      <c r="B470" s="1" t="s">
        <v>2713</v>
      </c>
      <c r="D470" s="1" t="s">
        <v>2638</v>
      </c>
      <c r="E470" s="1" t="s">
        <v>13</v>
      </c>
      <c r="F470" s="1" t="s">
        <v>2785</v>
      </c>
      <c r="G470" s="1" t="s">
        <v>2785</v>
      </c>
    </row>
    <row r="471" customFormat="false" ht="15" hidden="false" customHeight="false" outlineLevel="0" collapsed="false">
      <c r="A471" s="8" t="s">
        <v>2786</v>
      </c>
      <c r="B471" s="1" t="s">
        <v>2716</v>
      </c>
      <c r="D471" s="1" t="s">
        <v>2638</v>
      </c>
      <c r="E471" s="1" t="s">
        <v>13</v>
      </c>
      <c r="F471" s="1" t="s">
        <v>2787</v>
      </c>
      <c r="G471" s="1" t="s">
        <v>2787</v>
      </c>
    </row>
    <row r="472" customFormat="false" ht="15" hidden="false" customHeight="false" outlineLevel="0" collapsed="false">
      <c r="A472" s="8" t="s">
        <v>2788</v>
      </c>
      <c r="B472" s="1" t="s">
        <v>2719</v>
      </c>
      <c r="D472" s="1" t="s">
        <v>2638</v>
      </c>
      <c r="E472" s="1" t="s">
        <v>13</v>
      </c>
      <c r="F472" s="1" t="s">
        <v>2789</v>
      </c>
      <c r="G472" s="1" t="s">
        <v>2789</v>
      </c>
    </row>
    <row r="473" customFormat="false" ht="15" hidden="false" customHeight="false" outlineLevel="0" collapsed="false">
      <c r="A473" s="8" t="s">
        <v>2790</v>
      </c>
      <c r="B473" s="1" t="s">
        <v>2722</v>
      </c>
      <c r="D473" s="1" t="s">
        <v>2638</v>
      </c>
      <c r="E473" s="1" t="s">
        <v>13</v>
      </c>
      <c r="F473" s="1" t="s">
        <v>2791</v>
      </c>
      <c r="G473" s="1" t="s">
        <v>2791</v>
      </c>
    </row>
    <row r="474" customFormat="false" ht="15" hidden="false" customHeight="false" outlineLevel="0" collapsed="false">
      <c r="A474" s="8" t="s">
        <v>2792</v>
      </c>
      <c r="B474" s="1" t="s">
        <v>2725</v>
      </c>
      <c r="D474" s="1" t="s">
        <v>2638</v>
      </c>
      <c r="E474" s="1" t="s">
        <v>275</v>
      </c>
      <c r="F474" s="1" t="s">
        <v>2793</v>
      </c>
      <c r="G474" s="1" t="s">
        <v>2793</v>
      </c>
    </row>
    <row r="475" customFormat="false" ht="15" hidden="false" customHeight="false" outlineLevel="0" collapsed="false">
      <c r="A475" s="8" t="s">
        <v>2794</v>
      </c>
      <c r="B475" s="1" t="s">
        <v>2728</v>
      </c>
      <c r="D475" s="1" t="s">
        <v>2638</v>
      </c>
      <c r="E475" s="1" t="s">
        <v>275</v>
      </c>
      <c r="F475" s="1" t="s">
        <v>2729</v>
      </c>
      <c r="G475" s="1" t="s">
        <v>2729</v>
      </c>
      <c r="H475" s="1" t="s">
        <v>2730</v>
      </c>
    </row>
    <row r="476" customFormat="false" ht="15" hidden="false" customHeight="false" outlineLevel="0" collapsed="false">
      <c r="A476" s="8" t="s">
        <v>2795</v>
      </c>
      <c r="B476" s="1" t="s">
        <v>2732</v>
      </c>
      <c r="D476" s="1" t="s">
        <v>2638</v>
      </c>
      <c r="E476" s="1" t="s">
        <v>275</v>
      </c>
      <c r="F476" s="1" t="s">
        <v>2796</v>
      </c>
      <c r="G476" s="1" t="s">
        <v>2796</v>
      </c>
    </row>
    <row r="477" customFormat="false" ht="15" hidden="false" customHeight="false" outlineLevel="0" collapsed="false">
      <c r="A477" s="8" t="s">
        <v>2797</v>
      </c>
      <c r="B477" s="1" t="s">
        <v>2735</v>
      </c>
      <c r="D477" s="1" t="s">
        <v>2638</v>
      </c>
      <c r="E477" s="1" t="s">
        <v>275</v>
      </c>
      <c r="F477" s="1" t="s">
        <v>2798</v>
      </c>
      <c r="G477" s="1" t="s">
        <v>2798</v>
      </c>
    </row>
    <row r="478" customFormat="false" ht="15" hidden="false" customHeight="false" outlineLevel="0" collapsed="false">
      <c r="A478" s="8" t="s">
        <v>2799</v>
      </c>
      <c r="B478" s="1" t="s">
        <v>2738</v>
      </c>
      <c r="D478" s="1" t="s">
        <v>2638</v>
      </c>
      <c r="E478" s="1" t="s">
        <v>275</v>
      </c>
      <c r="F478" s="1" t="s">
        <v>2800</v>
      </c>
      <c r="G478" s="1" t="s">
        <v>2800</v>
      </c>
    </row>
    <row r="480" s="14" customFormat="true" ht="15" hidden="false" customHeight="false" outlineLevel="0" collapsed="false">
      <c r="A480" s="14" t="s">
        <v>2801</v>
      </c>
    </row>
    <row r="481" customFormat="false" ht="15" hidden="false" customHeight="false" outlineLevel="0" collapsed="false">
      <c r="A481" s="1" t="s">
        <v>2802</v>
      </c>
      <c r="B481" s="1" t="s">
        <v>2803</v>
      </c>
      <c r="D481" s="1" t="s">
        <v>2804</v>
      </c>
      <c r="E481" s="1" t="s">
        <v>13</v>
      </c>
      <c r="F481" s="3" t="n">
        <v>2018</v>
      </c>
      <c r="G481" s="3" t="n">
        <v>2018</v>
      </c>
    </row>
    <row r="482" customFormat="false" ht="15" hidden="false" customHeight="false" outlineLevel="0" collapsed="false">
      <c r="A482" s="1" t="s">
        <v>2805</v>
      </c>
      <c r="B482" s="1" t="s">
        <v>2806</v>
      </c>
      <c r="D482" s="1" t="s">
        <v>2804</v>
      </c>
      <c r="E482" s="1" t="s">
        <v>13</v>
      </c>
      <c r="F482" s="1" t="s">
        <v>139</v>
      </c>
      <c r="G482" s="1" t="s">
        <v>139</v>
      </c>
    </row>
    <row r="483" customFormat="false" ht="15" hidden="false" customHeight="false" outlineLevel="0" collapsed="false">
      <c r="A483" s="1" t="s">
        <v>2807</v>
      </c>
      <c r="B483" s="1" t="s">
        <v>2808</v>
      </c>
      <c r="D483" s="1" t="s">
        <v>2804</v>
      </c>
      <c r="E483" s="1" t="s">
        <v>275</v>
      </c>
      <c r="F483" s="1" t="s">
        <v>280</v>
      </c>
      <c r="G483" s="1" t="s">
        <v>280</v>
      </c>
    </row>
    <row r="484" customFormat="false" ht="15" hidden="false" customHeight="false" outlineLevel="0" collapsed="false">
      <c r="A484" s="1" t="s">
        <v>2809</v>
      </c>
      <c r="B484" s="1" t="s">
        <v>2810</v>
      </c>
      <c r="D484" s="1" t="s">
        <v>2804</v>
      </c>
      <c r="E484" s="1" t="s">
        <v>275</v>
      </c>
      <c r="F484" s="1" t="s">
        <v>287</v>
      </c>
      <c r="G484" s="1" t="s">
        <v>287</v>
      </c>
    </row>
    <row r="485" customFormat="false" ht="15" hidden="false" customHeight="false" outlineLevel="0" collapsed="false">
      <c r="A485" s="1" t="s">
        <v>2811</v>
      </c>
      <c r="B485" s="1" t="s">
        <v>2812</v>
      </c>
      <c r="D485" s="1" t="s">
        <v>2804</v>
      </c>
      <c r="E485" s="1" t="s">
        <v>275</v>
      </c>
      <c r="F485" s="1" t="s">
        <v>291</v>
      </c>
      <c r="G485" s="1" t="s">
        <v>291</v>
      </c>
    </row>
    <row r="486" customFormat="false" ht="15" hidden="false" customHeight="false" outlineLevel="0" collapsed="false">
      <c r="A486" s="1" t="s">
        <v>2813</v>
      </c>
      <c r="B486" s="1" t="s">
        <v>2814</v>
      </c>
      <c r="D486" s="1" t="s">
        <v>2804</v>
      </c>
      <c r="E486" s="1" t="s">
        <v>275</v>
      </c>
      <c r="F486" s="1" t="s">
        <v>269</v>
      </c>
      <c r="G486" s="1" t="s">
        <v>269</v>
      </c>
    </row>
    <row r="487" customFormat="false" ht="15" hidden="false" customHeight="false" outlineLevel="0" collapsed="false">
      <c r="A487" s="1" t="s">
        <v>2815</v>
      </c>
      <c r="B487" s="1" t="s">
        <v>2816</v>
      </c>
      <c r="D487" s="1" t="s">
        <v>2804</v>
      </c>
      <c r="E487" s="1" t="s">
        <v>275</v>
      </c>
      <c r="F487" s="1" t="s">
        <v>260</v>
      </c>
      <c r="G487" s="1" t="s">
        <v>260</v>
      </c>
    </row>
    <row r="488" customFormat="false" ht="15" hidden="false" customHeight="false" outlineLevel="0" collapsed="false">
      <c r="A488" s="1" t="s">
        <v>2817</v>
      </c>
      <c r="B488" s="1" t="s">
        <v>2818</v>
      </c>
      <c r="D488" s="1" t="s">
        <v>2804</v>
      </c>
      <c r="E488" s="1" t="s">
        <v>13</v>
      </c>
      <c r="F488" s="1" t="s">
        <v>309</v>
      </c>
      <c r="G488" s="1" t="s">
        <v>309</v>
      </c>
    </row>
    <row r="489" customFormat="false" ht="15" hidden="false" customHeight="false" outlineLevel="0" collapsed="false">
      <c r="A489" s="1" t="s">
        <v>2819</v>
      </c>
      <c r="B489" s="1" t="s">
        <v>2820</v>
      </c>
      <c r="D489" s="1" t="s">
        <v>2804</v>
      </c>
      <c r="E489" s="1" t="s">
        <v>13</v>
      </c>
      <c r="F489" s="1" t="s">
        <v>172</v>
      </c>
      <c r="G489" s="1" t="s">
        <v>172</v>
      </c>
    </row>
    <row r="490" customFormat="false" ht="15" hidden="false" customHeight="false" outlineLevel="0" collapsed="false">
      <c r="A490" s="1" t="s">
        <v>2821</v>
      </c>
      <c r="B490" s="1" t="s">
        <v>2822</v>
      </c>
      <c r="D490" s="1" t="s">
        <v>2804</v>
      </c>
      <c r="E490" s="1" t="s">
        <v>13</v>
      </c>
      <c r="F490" s="1" t="s">
        <v>175</v>
      </c>
      <c r="G490" s="1" t="s">
        <v>175</v>
      </c>
    </row>
    <row r="491" customFormat="false" ht="15" hidden="false" customHeight="false" outlineLevel="0" collapsed="false">
      <c r="A491" s="1" t="s">
        <v>2823</v>
      </c>
      <c r="B491" s="1" t="s">
        <v>2824</v>
      </c>
      <c r="D491" s="1" t="s">
        <v>2804</v>
      </c>
      <c r="E491" s="1" t="s">
        <v>13</v>
      </c>
      <c r="F491" s="1" t="s">
        <v>2825</v>
      </c>
      <c r="G491" s="1" t="s">
        <v>2825</v>
      </c>
    </row>
    <row r="492" customFormat="false" ht="15" hidden="false" customHeight="false" outlineLevel="0" collapsed="false">
      <c r="A492" s="1" t="s">
        <v>2826</v>
      </c>
      <c r="B492" s="1" t="s">
        <v>2827</v>
      </c>
      <c r="D492" s="1" t="s">
        <v>2804</v>
      </c>
      <c r="E492" s="1" t="s">
        <v>326</v>
      </c>
      <c r="F492" s="1" t="s">
        <v>2828</v>
      </c>
      <c r="G492" s="1" t="s">
        <v>2828</v>
      </c>
    </row>
    <row r="493" customFormat="false" ht="15" hidden="false" customHeight="false" outlineLevel="0" collapsed="false">
      <c r="A493" s="1" t="s">
        <v>2829</v>
      </c>
      <c r="B493" s="1" t="s">
        <v>2830</v>
      </c>
      <c r="D493" s="1" t="s">
        <v>2804</v>
      </c>
      <c r="E493" s="1" t="s">
        <v>326</v>
      </c>
      <c r="F493" s="1" t="s">
        <v>2831</v>
      </c>
      <c r="G493" s="1" t="s">
        <v>2831</v>
      </c>
    </row>
    <row r="494" customFormat="false" ht="15" hidden="false" customHeight="false" outlineLevel="0" collapsed="false">
      <c r="A494" s="1" t="s">
        <v>2832</v>
      </c>
      <c r="B494" s="1" t="s">
        <v>2833</v>
      </c>
      <c r="D494" s="1" t="s">
        <v>2804</v>
      </c>
      <c r="E494" s="1" t="s">
        <v>326</v>
      </c>
      <c r="F494" s="1" t="s">
        <v>2834</v>
      </c>
      <c r="G494" s="1" t="s">
        <v>2834</v>
      </c>
    </row>
    <row r="497" customFormat="false" ht="15" hidden="false" customHeight="false" outlineLevel="0" collapsed="false">
      <c r="A497" s="15" t="s">
        <v>2835</v>
      </c>
      <c r="B497" s="1" t="s">
        <v>2836</v>
      </c>
      <c r="C497" s="1" t="s">
        <v>2637</v>
      </c>
      <c r="D497" s="1" t="s">
        <v>2804</v>
      </c>
      <c r="E497" s="1" t="s">
        <v>13</v>
      </c>
      <c r="F497" s="3" t="n">
        <v>2021</v>
      </c>
      <c r="G497" s="3" t="n">
        <v>2021</v>
      </c>
    </row>
    <row r="498" customFormat="false" ht="15" hidden="false" customHeight="false" outlineLevel="0" collapsed="false">
      <c r="A498" s="15" t="s">
        <v>2837</v>
      </c>
      <c r="B498" s="1" t="s">
        <v>2838</v>
      </c>
      <c r="C498" s="1" t="s">
        <v>2637</v>
      </c>
      <c r="D498" s="1" t="s">
        <v>2804</v>
      </c>
      <c r="E498" s="1" t="s">
        <v>13</v>
      </c>
      <c r="F498" s="3" t="n">
        <v>2030</v>
      </c>
      <c r="G498" s="3" t="n">
        <v>2030</v>
      </c>
    </row>
    <row r="499" customFormat="false" ht="15" hidden="false" customHeight="false" outlineLevel="0" collapsed="false">
      <c r="A499" s="1" t="s">
        <v>2839</v>
      </c>
      <c r="B499" s="1" t="s">
        <v>2840</v>
      </c>
      <c r="D499" s="1" t="s">
        <v>2804</v>
      </c>
      <c r="E499" s="1" t="s">
        <v>13</v>
      </c>
      <c r="F499" s="3" t="s">
        <v>2841</v>
      </c>
      <c r="G499" s="3" t="s">
        <v>2841</v>
      </c>
    </row>
    <row r="501" customFormat="false" ht="15" hidden="false" customHeight="false" outlineLevel="0" collapsed="false">
      <c r="A501" s="15" t="s">
        <v>2842</v>
      </c>
      <c r="B501" s="1" t="s">
        <v>2843</v>
      </c>
      <c r="C501" s="1" t="s">
        <v>2637</v>
      </c>
      <c r="D501" s="1" t="s">
        <v>2804</v>
      </c>
      <c r="E501" s="1" t="s">
        <v>13</v>
      </c>
      <c r="F501" s="1" t="s">
        <v>2844</v>
      </c>
      <c r="G501" s="1" t="s">
        <v>2844</v>
      </c>
    </row>
    <row r="502" customFormat="false" ht="15" hidden="false" customHeight="false" outlineLevel="0" collapsed="false">
      <c r="A502" s="15" t="s">
        <v>2845</v>
      </c>
      <c r="B502" s="1" t="s">
        <v>2814</v>
      </c>
      <c r="C502" s="1" t="s">
        <v>2637</v>
      </c>
      <c r="D502" s="1" t="s">
        <v>2804</v>
      </c>
      <c r="E502" s="1" t="s">
        <v>275</v>
      </c>
      <c r="F502" s="3" t="s">
        <v>2813</v>
      </c>
      <c r="G502" s="3" t="s">
        <v>2813</v>
      </c>
    </row>
    <row r="503" customFormat="false" ht="15" hidden="false" customHeight="false" outlineLevel="0" collapsed="false">
      <c r="A503" s="1" t="s">
        <v>2846</v>
      </c>
      <c r="B503" s="1" t="s">
        <v>2847</v>
      </c>
      <c r="D503" s="1" t="s">
        <v>2804</v>
      </c>
      <c r="E503" s="1" t="s">
        <v>13</v>
      </c>
      <c r="F503" s="1" t="s">
        <v>2848</v>
      </c>
      <c r="G503" s="1" t="s">
        <v>2848</v>
      </c>
    </row>
    <row r="504" customFormat="false" ht="15" hidden="false" customHeight="false" outlineLevel="0" collapsed="false">
      <c r="A504" s="15" t="s">
        <v>2849</v>
      </c>
      <c r="B504" s="1" t="s">
        <v>2850</v>
      </c>
      <c r="C504" s="1" t="s">
        <v>2637</v>
      </c>
      <c r="D504" s="1" t="s">
        <v>2804</v>
      </c>
      <c r="E504" s="1" t="s">
        <v>13</v>
      </c>
      <c r="F504" s="1" t="s">
        <v>2851</v>
      </c>
      <c r="G504" s="1" t="s">
        <v>2851</v>
      </c>
    </row>
    <row r="505" customFormat="false" ht="15" hidden="false" customHeight="false" outlineLevel="0" collapsed="false">
      <c r="A505" s="15" t="s">
        <v>2852</v>
      </c>
      <c r="B505" s="1" t="s">
        <v>2853</v>
      </c>
      <c r="C505" s="1" t="s">
        <v>2637</v>
      </c>
      <c r="D505" s="1" t="s">
        <v>2804</v>
      </c>
      <c r="E505" s="1" t="s">
        <v>13</v>
      </c>
      <c r="F505" s="1" t="s">
        <v>2854</v>
      </c>
      <c r="G505" s="1" t="s">
        <v>2854</v>
      </c>
    </row>
    <row r="506" customFormat="false" ht="15" hidden="false" customHeight="false" outlineLevel="0" collapsed="false">
      <c r="A506" s="1" t="s">
        <v>2855</v>
      </c>
      <c r="B506" s="1" t="s">
        <v>2856</v>
      </c>
      <c r="D506" s="1" t="s">
        <v>2804</v>
      </c>
      <c r="E506" s="1" t="s">
        <v>13</v>
      </c>
      <c r="F506" s="1" t="s">
        <v>2857</v>
      </c>
      <c r="G506" s="1" t="s">
        <v>2857</v>
      </c>
    </row>
    <row r="507" customFormat="false" ht="15" hidden="false" customHeight="false" outlineLevel="0" collapsed="false">
      <c r="A507" s="1" t="s">
        <v>2858</v>
      </c>
      <c r="B507" s="1" t="s">
        <v>2859</v>
      </c>
      <c r="D507" s="1" t="s">
        <v>2804</v>
      </c>
      <c r="E507" s="1" t="s">
        <v>13</v>
      </c>
      <c r="F507" s="1" t="s">
        <v>2860</v>
      </c>
      <c r="G507" s="1" t="s">
        <v>2860</v>
      </c>
    </row>
    <row r="508" customFormat="false" ht="15" hidden="false" customHeight="false" outlineLevel="0" collapsed="false">
      <c r="A508" s="1" t="s">
        <v>2861</v>
      </c>
      <c r="B508" s="1" t="s">
        <v>2862</v>
      </c>
      <c r="D508" s="1" t="s">
        <v>2804</v>
      </c>
      <c r="E508" s="1" t="s">
        <v>13</v>
      </c>
      <c r="F508" s="1" t="s">
        <v>2863</v>
      </c>
      <c r="G508" s="1" t="s">
        <v>2863</v>
      </c>
    </row>
    <row r="509" customFormat="false" ht="15" hidden="false" customHeight="false" outlineLevel="0" collapsed="false">
      <c r="A509" s="1" t="s">
        <v>2864</v>
      </c>
      <c r="B509" s="1" t="s">
        <v>2865</v>
      </c>
      <c r="D509" s="1" t="s">
        <v>2804</v>
      </c>
      <c r="E509" s="1" t="s">
        <v>13</v>
      </c>
      <c r="F509" s="1" t="s">
        <v>2866</v>
      </c>
      <c r="G509" s="1" t="s">
        <v>2866</v>
      </c>
    </row>
    <row r="510" customFormat="false" ht="15" hidden="false" customHeight="false" outlineLevel="0" collapsed="false">
      <c r="A510" s="15" t="s">
        <v>2867</v>
      </c>
      <c r="B510" s="1" t="s">
        <v>2868</v>
      </c>
      <c r="C510" s="1" t="s">
        <v>2637</v>
      </c>
      <c r="D510" s="1" t="s">
        <v>2804</v>
      </c>
      <c r="E510" s="1" t="s">
        <v>13</v>
      </c>
      <c r="F510" s="1" t="s">
        <v>2869</v>
      </c>
      <c r="G510" s="1" t="s">
        <v>2869</v>
      </c>
    </row>
    <row r="511" customFormat="false" ht="15" hidden="false" customHeight="false" outlineLevel="0" collapsed="false">
      <c r="A511" s="15" t="s">
        <v>2870</v>
      </c>
      <c r="B511" s="1" t="s">
        <v>2871</v>
      </c>
      <c r="C511" s="1" t="s">
        <v>2637</v>
      </c>
      <c r="D511" s="1" t="s">
        <v>2804</v>
      </c>
      <c r="E511" s="1" t="s">
        <v>275</v>
      </c>
      <c r="F511" s="1" t="s">
        <v>2872</v>
      </c>
      <c r="G511" s="1" t="s">
        <v>2872</v>
      </c>
    </row>
    <row r="512" customFormat="false" ht="15" hidden="false" customHeight="false" outlineLevel="0" collapsed="false">
      <c r="A512" s="1" t="s">
        <v>2873</v>
      </c>
      <c r="B512" s="1" t="s">
        <v>2871</v>
      </c>
      <c r="D512" s="1" t="s">
        <v>2804</v>
      </c>
      <c r="E512" s="1" t="s">
        <v>275</v>
      </c>
      <c r="F512" s="1" t="s">
        <v>2874</v>
      </c>
      <c r="G512" s="1" t="s">
        <v>2874</v>
      </c>
    </row>
    <row r="514" customFormat="false" ht="15" hidden="false" customHeight="false" outlineLevel="0" collapsed="false">
      <c r="A514" s="1" t="s">
        <v>2875</v>
      </c>
      <c r="B514" s="1" t="s">
        <v>2876</v>
      </c>
      <c r="D514" s="1" t="s">
        <v>2804</v>
      </c>
      <c r="E514" s="1" t="s">
        <v>13</v>
      </c>
      <c r="F514" s="1" t="s">
        <v>2877</v>
      </c>
      <c r="G514" s="1" t="s">
        <v>2877</v>
      </c>
    </row>
    <row r="515" customFormat="false" ht="15" hidden="false" customHeight="false" outlineLevel="0" collapsed="false">
      <c r="A515" s="1" t="s">
        <v>2878</v>
      </c>
      <c r="B515" s="1" t="s">
        <v>2879</v>
      </c>
      <c r="D515" s="1" t="s">
        <v>2804</v>
      </c>
      <c r="E515" s="1" t="s">
        <v>13</v>
      </c>
      <c r="F515" s="1" t="s">
        <v>2880</v>
      </c>
      <c r="G515" s="1" t="s">
        <v>2880</v>
      </c>
    </row>
    <row r="516" customFormat="false" ht="15" hidden="false" customHeight="false" outlineLevel="0" collapsed="false">
      <c r="A516" s="1" t="s">
        <v>2881</v>
      </c>
      <c r="B516" s="1" t="s">
        <v>2882</v>
      </c>
      <c r="D516" s="1" t="s">
        <v>2804</v>
      </c>
      <c r="E516" s="1" t="s">
        <v>13</v>
      </c>
      <c r="F516" s="1" t="s">
        <v>2883</v>
      </c>
      <c r="G516" s="1" t="s">
        <v>2883</v>
      </c>
    </row>
    <row r="518" customFormat="false" ht="15" hidden="false" customHeight="false" outlineLevel="0" collapsed="false">
      <c r="A518" s="15" t="s">
        <v>2884</v>
      </c>
      <c r="B518" s="1" t="s">
        <v>2885</v>
      </c>
      <c r="C518" s="1" t="s">
        <v>2637</v>
      </c>
      <c r="D518" s="1" t="s">
        <v>2804</v>
      </c>
      <c r="E518" s="1" t="s">
        <v>13</v>
      </c>
      <c r="F518" s="1" t="s">
        <v>2886</v>
      </c>
      <c r="G518" s="1" t="s">
        <v>2886</v>
      </c>
    </row>
    <row r="519" customFormat="false" ht="15" hidden="false" customHeight="false" outlineLevel="0" collapsed="false">
      <c r="A519" s="15" t="s">
        <v>2887</v>
      </c>
      <c r="B519" s="1" t="s">
        <v>2888</v>
      </c>
      <c r="C519" s="1" t="s">
        <v>2637</v>
      </c>
      <c r="D519" s="1" t="s">
        <v>2804</v>
      </c>
      <c r="E519" s="1" t="s">
        <v>13</v>
      </c>
      <c r="F519" s="1" t="s">
        <v>2889</v>
      </c>
      <c r="G519" s="1" t="s">
        <v>2889</v>
      </c>
    </row>
    <row r="520" customFormat="false" ht="15" hidden="false" customHeight="false" outlineLevel="0" collapsed="false">
      <c r="A520" s="1" t="s">
        <v>2890</v>
      </c>
      <c r="B520" s="1" t="s">
        <v>2891</v>
      </c>
      <c r="D520" s="1" t="s">
        <v>2804</v>
      </c>
      <c r="E520" s="1" t="s">
        <v>13</v>
      </c>
      <c r="F520" s="1" t="s">
        <v>2892</v>
      </c>
      <c r="G520" s="1" t="s">
        <v>2892</v>
      </c>
    </row>
    <row r="522" customFormat="false" ht="15" hidden="false" customHeight="false" outlineLevel="0" collapsed="false">
      <c r="A522" s="15" t="s">
        <v>2893</v>
      </c>
      <c r="B522" s="1" t="s">
        <v>2894</v>
      </c>
      <c r="C522" s="1" t="s">
        <v>2637</v>
      </c>
      <c r="D522" s="1" t="s">
        <v>2804</v>
      </c>
      <c r="E522" s="1" t="s">
        <v>13</v>
      </c>
      <c r="F522" s="1" t="s">
        <v>2895</v>
      </c>
      <c r="G522" s="1" t="s">
        <v>2895</v>
      </c>
    </row>
    <row r="523" customFormat="false" ht="15" hidden="false" customHeight="false" outlineLevel="0" collapsed="false">
      <c r="A523" s="15" t="s">
        <v>2896</v>
      </c>
      <c r="B523" s="1" t="s">
        <v>2897</v>
      </c>
      <c r="C523" s="1" t="s">
        <v>2637</v>
      </c>
      <c r="D523" s="1" t="s">
        <v>2804</v>
      </c>
      <c r="E523" s="1" t="s">
        <v>13</v>
      </c>
      <c r="F523" s="1" t="s">
        <v>2898</v>
      </c>
      <c r="G523" s="1" t="s">
        <v>2898</v>
      </c>
    </row>
    <row r="524" customFormat="false" ht="15" hidden="false" customHeight="false" outlineLevel="0" collapsed="false">
      <c r="A524" s="1" t="s">
        <v>2899</v>
      </c>
      <c r="B524" s="1" t="s">
        <v>2900</v>
      </c>
      <c r="D524" s="1" t="s">
        <v>2804</v>
      </c>
      <c r="E524" s="1" t="s">
        <v>13</v>
      </c>
      <c r="F524" s="1" t="s">
        <v>2901</v>
      </c>
      <c r="G524" s="1" t="s">
        <v>2901</v>
      </c>
    </row>
    <row r="526" customFormat="false" ht="15" hidden="false" customHeight="false" outlineLevel="0" collapsed="false">
      <c r="A526" s="1" t="s">
        <v>2902</v>
      </c>
      <c r="B526" s="1" t="s">
        <v>2903</v>
      </c>
      <c r="D526" s="1" t="s">
        <v>2804</v>
      </c>
      <c r="E526" s="1" t="s">
        <v>13</v>
      </c>
      <c r="F526" s="1" t="s">
        <v>2904</v>
      </c>
      <c r="G526" s="1" t="s">
        <v>2904</v>
      </c>
    </row>
    <row r="527" customFormat="false" ht="15" hidden="false" customHeight="false" outlineLevel="0" collapsed="false">
      <c r="A527" s="1" t="s">
        <v>2905</v>
      </c>
      <c r="B527" s="1" t="s">
        <v>2906</v>
      </c>
      <c r="D527" s="1" t="s">
        <v>2804</v>
      </c>
      <c r="E527" s="1" t="s">
        <v>13</v>
      </c>
      <c r="F527" s="1" t="s">
        <v>2907</v>
      </c>
      <c r="G527" s="1" t="s">
        <v>2907</v>
      </c>
    </row>
    <row r="528" customFormat="false" ht="15" hidden="false" customHeight="false" outlineLevel="0" collapsed="false">
      <c r="A528" s="1" t="s">
        <v>2908</v>
      </c>
      <c r="B528" s="1" t="s">
        <v>2909</v>
      </c>
      <c r="D528" s="1" t="s">
        <v>2804</v>
      </c>
      <c r="E528" s="1" t="s">
        <v>13</v>
      </c>
      <c r="F528" s="1" t="s">
        <v>2910</v>
      </c>
      <c r="G528" s="1" t="s">
        <v>2910</v>
      </c>
    </row>
    <row r="530" customFormat="false" ht="15" hidden="false" customHeight="false" outlineLevel="0" collapsed="false">
      <c r="A530" s="1" t="s">
        <v>2911</v>
      </c>
    </row>
    <row r="531" customFormat="false" ht="15" hidden="false" customHeight="false" outlineLevel="0" collapsed="false">
      <c r="A531" s="1" t="s">
        <v>2912</v>
      </c>
      <c r="B531" s="1" t="s">
        <v>2913</v>
      </c>
      <c r="D531" s="1" t="s">
        <v>2804</v>
      </c>
      <c r="E531" s="1" t="s">
        <v>13</v>
      </c>
      <c r="F531" s="1" t="s">
        <v>2914</v>
      </c>
      <c r="G531" s="1" t="s">
        <v>2914</v>
      </c>
    </row>
    <row r="532" customFormat="false" ht="15" hidden="false" customHeight="false" outlineLevel="0" collapsed="false">
      <c r="A532" s="1" t="s">
        <v>2915</v>
      </c>
      <c r="B532" s="1" t="s">
        <v>2916</v>
      </c>
      <c r="D532" s="1" t="s">
        <v>2804</v>
      </c>
      <c r="E532" s="1" t="s">
        <v>13</v>
      </c>
      <c r="F532" s="1" t="s">
        <v>2917</v>
      </c>
      <c r="G532" s="1" t="s">
        <v>2917</v>
      </c>
    </row>
    <row r="533" customFormat="false" ht="15" hidden="false" customHeight="false" outlineLevel="0" collapsed="false">
      <c r="A533" s="1" t="s">
        <v>2918</v>
      </c>
      <c r="B533" s="1" t="s">
        <v>2919</v>
      </c>
      <c r="D533" s="1" t="s">
        <v>2804</v>
      </c>
      <c r="E533" s="1" t="s">
        <v>13</v>
      </c>
      <c r="F533" s="3" t="s">
        <v>2920</v>
      </c>
      <c r="G533" s="3" t="s">
        <v>2921</v>
      </c>
    </row>
    <row r="534" customFormat="false" ht="15" hidden="false" customHeight="false" outlineLevel="0" collapsed="false">
      <c r="A534" s="1" t="s">
        <v>2922</v>
      </c>
      <c r="B534" s="1" t="s">
        <v>2923</v>
      </c>
      <c r="D534" s="1" t="s">
        <v>2804</v>
      </c>
      <c r="E534" s="1" t="s">
        <v>275</v>
      </c>
      <c r="F534" s="3" t="s">
        <v>2924</v>
      </c>
      <c r="G534" s="3" t="s">
        <v>2924</v>
      </c>
    </row>
    <row r="535" customFormat="false" ht="15" hidden="false" customHeight="false" outlineLevel="0" collapsed="false">
      <c r="A535" s="15" t="s">
        <v>2925</v>
      </c>
      <c r="B535" s="1" t="s">
        <v>2926</v>
      </c>
      <c r="C535" s="1" t="s">
        <v>2637</v>
      </c>
      <c r="D535" s="1" t="s">
        <v>2804</v>
      </c>
      <c r="E535" s="1" t="s">
        <v>275</v>
      </c>
      <c r="F535" s="3" t="s">
        <v>2927</v>
      </c>
      <c r="G535" s="3" t="s">
        <v>2927</v>
      </c>
    </row>
    <row r="536" customFormat="false" ht="15" hidden="false" customHeight="false" outlineLevel="0" collapsed="false">
      <c r="A536" s="15" t="s">
        <v>2928</v>
      </c>
      <c r="B536" s="1" t="s">
        <v>2929</v>
      </c>
      <c r="D536" s="1" t="s">
        <v>2804</v>
      </c>
      <c r="E536" s="1" t="s">
        <v>275</v>
      </c>
      <c r="F536" s="3" t="s">
        <v>2930</v>
      </c>
      <c r="G536" s="3" t="s">
        <v>2931</v>
      </c>
    </row>
    <row r="537" customFormat="false" ht="15" hidden="false" customHeight="false" outlineLevel="0" collapsed="false">
      <c r="F537" s="3"/>
      <c r="G537" s="3"/>
    </row>
    <row r="538" customFormat="false" ht="15" hidden="false" customHeight="false" outlineLevel="0" collapsed="false">
      <c r="A538" s="1" t="s">
        <v>2932</v>
      </c>
      <c r="B538" s="1" t="s">
        <v>2933</v>
      </c>
      <c r="D538" s="1" t="s">
        <v>2804</v>
      </c>
      <c r="E538" s="1" t="s">
        <v>13</v>
      </c>
      <c r="F538" s="3" t="s">
        <v>2934</v>
      </c>
      <c r="G538" s="3" t="s">
        <v>2934</v>
      </c>
    </row>
    <row r="539" customFormat="false" ht="15" hidden="false" customHeight="false" outlineLevel="0" collapsed="false">
      <c r="A539" s="1" t="s">
        <v>2935</v>
      </c>
      <c r="B539" s="1" t="s">
        <v>2936</v>
      </c>
      <c r="D539" s="1" t="s">
        <v>2804</v>
      </c>
      <c r="E539" s="1" t="s">
        <v>13</v>
      </c>
      <c r="F539" s="3" t="s">
        <v>2937</v>
      </c>
      <c r="G539" s="3" t="s">
        <v>2937</v>
      </c>
    </row>
    <row r="540" customFormat="false" ht="15" hidden="false" customHeight="false" outlineLevel="0" collapsed="false">
      <c r="F540" s="3"/>
      <c r="G540" s="3"/>
    </row>
    <row r="541" customFormat="false" ht="15" hidden="false" customHeight="false" outlineLevel="0" collapsed="false">
      <c r="A541" s="1" t="s">
        <v>2938</v>
      </c>
    </row>
    <row r="542" customFormat="false" ht="15" hidden="false" customHeight="false" outlineLevel="0" collapsed="false">
      <c r="A542" s="15" t="s">
        <v>2939</v>
      </c>
      <c r="B542" s="1" t="s">
        <v>2940</v>
      </c>
      <c r="C542" s="1" t="s">
        <v>2637</v>
      </c>
      <c r="D542" s="1" t="s">
        <v>2804</v>
      </c>
      <c r="E542" s="1" t="s">
        <v>13</v>
      </c>
      <c r="F542" s="3" t="n">
        <v>10</v>
      </c>
      <c r="G542" s="3" t="n">
        <v>10</v>
      </c>
    </row>
    <row r="543" customFormat="false" ht="15" hidden="false" customHeight="false" outlineLevel="0" collapsed="false">
      <c r="A543" s="15" t="s">
        <v>2941</v>
      </c>
      <c r="B543" s="1" t="s">
        <v>2942</v>
      </c>
      <c r="C543" s="1" t="s">
        <v>2637</v>
      </c>
      <c r="D543" s="1" t="s">
        <v>2804</v>
      </c>
      <c r="E543" s="1" t="s">
        <v>13</v>
      </c>
      <c r="F543" s="3" t="n">
        <v>10</v>
      </c>
      <c r="G543" s="3" t="n">
        <v>10</v>
      </c>
    </row>
    <row r="544" customFormat="false" ht="15" hidden="false" customHeight="false" outlineLevel="0" collapsed="false">
      <c r="A544" s="15" t="s">
        <v>2943</v>
      </c>
      <c r="B544" s="1" t="s">
        <v>2944</v>
      </c>
      <c r="C544" s="1" t="s">
        <v>2637</v>
      </c>
      <c r="D544" s="1" t="s">
        <v>2804</v>
      </c>
      <c r="E544" s="1" t="s">
        <v>13</v>
      </c>
      <c r="F544" s="3" t="n">
        <v>10</v>
      </c>
      <c r="G544" s="3" t="n">
        <v>10</v>
      </c>
    </row>
    <row r="545" customFormat="false" ht="15" hidden="false" customHeight="false" outlineLevel="0" collapsed="false">
      <c r="A545" s="15" t="s">
        <v>2945</v>
      </c>
      <c r="B545" s="1" t="s">
        <v>2946</v>
      </c>
      <c r="C545" s="1" t="s">
        <v>2637</v>
      </c>
      <c r="D545" s="1" t="s">
        <v>2804</v>
      </c>
      <c r="E545" s="1" t="s">
        <v>13</v>
      </c>
      <c r="F545" s="3" t="n">
        <v>20</v>
      </c>
      <c r="G545" s="3" t="n">
        <v>20</v>
      </c>
    </row>
    <row r="546" customFormat="false" ht="15" hidden="false" customHeight="false" outlineLevel="0" collapsed="false">
      <c r="A546" s="15" t="s">
        <v>2947</v>
      </c>
      <c r="B546" s="1" t="s">
        <v>2948</v>
      </c>
      <c r="C546" s="1" t="s">
        <v>2637</v>
      </c>
      <c r="D546" s="1" t="s">
        <v>2804</v>
      </c>
      <c r="E546" s="1" t="s">
        <v>13</v>
      </c>
      <c r="F546" s="3" t="n">
        <v>20</v>
      </c>
      <c r="G546" s="3" t="n">
        <v>20</v>
      </c>
    </row>
    <row r="547" customFormat="false" ht="15" hidden="false" customHeight="false" outlineLevel="0" collapsed="false">
      <c r="A547" s="1" t="s">
        <v>2949</v>
      </c>
      <c r="B547" s="1" t="s">
        <v>2950</v>
      </c>
      <c r="D547" s="1" t="s">
        <v>2804</v>
      </c>
      <c r="E547" s="1" t="s">
        <v>13</v>
      </c>
      <c r="F547" s="3" t="s">
        <v>2951</v>
      </c>
      <c r="G547" s="3" t="s">
        <v>2951</v>
      </c>
    </row>
    <row r="548" customFormat="false" ht="15" hidden="false" customHeight="false" outlineLevel="0" collapsed="false">
      <c r="A548" s="1" t="s">
        <v>2952</v>
      </c>
      <c r="B548" s="1" t="s">
        <v>2953</v>
      </c>
      <c r="D548" s="1" t="s">
        <v>2804</v>
      </c>
      <c r="E548" s="1" t="s">
        <v>13</v>
      </c>
      <c r="F548" s="3" t="n">
        <v>100</v>
      </c>
      <c r="G548" s="3" t="n">
        <v>100</v>
      </c>
    </row>
    <row r="549" customFormat="false" ht="15" hidden="false" customHeight="false" outlineLevel="0" collapsed="false">
      <c r="A549" s="15" t="s">
        <v>2954</v>
      </c>
      <c r="B549" s="1" t="s">
        <v>2955</v>
      </c>
      <c r="C549" s="1" t="s">
        <v>2637</v>
      </c>
      <c r="D549" s="1" t="s">
        <v>2804</v>
      </c>
      <c r="E549" s="1" t="s">
        <v>13</v>
      </c>
      <c r="F549" s="3" t="n">
        <v>10</v>
      </c>
      <c r="G549" s="3" t="n">
        <v>10</v>
      </c>
    </row>
    <row r="550" customFormat="false" ht="15" hidden="false" customHeight="false" outlineLevel="0" collapsed="false">
      <c r="A550" s="15" t="s">
        <v>2956</v>
      </c>
      <c r="B550" s="1" t="s">
        <v>2957</v>
      </c>
      <c r="C550" s="1" t="s">
        <v>2637</v>
      </c>
      <c r="D550" s="1" t="s">
        <v>2804</v>
      </c>
      <c r="E550" s="1" t="s">
        <v>13</v>
      </c>
      <c r="F550" s="3" t="n">
        <v>10</v>
      </c>
      <c r="G550" s="3" t="n">
        <v>10</v>
      </c>
    </row>
    <row r="551" customFormat="false" ht="15" hidden="false" customHeight="false" outlineLevel="0" collapsed="false">
      <c r="A551" s="15" t="s">
        <v>2958</v>
      </c>
      <c r="B551" s="1" t="s">
        <v>2959</v>
      </c>
      <c r="C551" s="1" t="s">
        <v>2637</v>
      </c>
      <c r="D551" s="1" t="s">
        <v>2804</v>
      </c>
      <c r="E551" s="1" t="s">
        <v>13</v>
      </c>
      <c r="F551" s="3" t="n">
        <v>15</v>
      </c>
      <c r="G551" s="3" t="n">
        <v>15</v>
      </c>
    </row>
    <row r="552" customFormat="false" ht="15" hidden="false" customHeight="false" outlineLevel="0" collapsed="false">
      <c r="A552" s="15" t="s">
        <v>2960</v>
      </c>
      <c r="B552" s="1" t="s">
        <v>2959</v>
      </c>
      <c r="C552" s="1" t="s">
        <v>2637</v>
      </c>
      <c r="D552" s="1" t="s">
        <v>2804</v>
      </c>
      <c r="E552" s="1" t="s">
        <v>13</v>
      </c>
      <c r="F552" s="3" t="n">
        <v>15</v>
      </c>
      <c r="G552" s="3" t="n">
        <v>15</v>
      </c>
    </row>
    <row r="553" customFormat="false" ht="15" hidden="false" customHeight="false" outlineLevel="0" collapsed="false">
      <c r="A553" s="15" t="s">
        <v>2961</v>
      </c>
      <c r="B553" s="1" t="s">
        <v>2962</v>
      </c>
      <c r="C553" s="1" t="s">
        <v>2637</v>
      </c>
      <c r="D553" s="1" t="s">
        <v>2804</v>
      </c>
      <c r="E553" s="1" t="s">
        <v>13</v>
      </c>
      <c r="F553" s="3" t="n">
        <v>30</v>
      </c>
      <c r="G553" s="3" t="n">
        <v>30</v>
      </c>
    </row>
    <row r="554" customFormat="false" ht="15" hidden="false" customHeight="false" outlineLevel="0" collapsed="false">
      <c r="A554" s="1" t="s">
        <v>2963</v>
      </c>
      <c r="B554" s="1" t="s">
        <v>2964</v>
      </c>
      <c r="D554" s="1" t="s">
        <v>2804</v>
      </c>
      <c r="E554" s="1" t="s">
        <v>13</v>
      </c>
      <c r="F554" s="3" t="s">
        <v>2965</v>
      </c>
      <c r="G554" s="3" t="s">
        <v>2965</v>
      </c>
    </row>
    <row r="555" customFormat="false" ht="15" hidden="false" customHeight="false" outlineLevel="0" collapsed="false">
      <c r="A555" s="1" t="s">
        <v>2966</v>
      </c>
      <c r="B555" s="1" t="s">
        <v>2967</v>
      </c>
      <c r="D555" s="1" t="s">
        <v>2804</v>
      </c>
      <c r="E555" s="1" t="s">
        <v>13</v>
      </c>
      <c r="F555" s="3" t="n">
        <v>100</v>
      </c>
      <c r="G555" s="3" t="n">
        <v>100</v>
      </c>
    </row>
    <row r="556" customFormat="false" ht="15" hidden="false" customHeight="false" outlineLevel="0" collapsed="false">
      <c r="A556" s="1" t="s">
        <v>2968</v>
      </c>
      <c r="B556" s="1" t="s">
        <v>2969</v>
      </c>
      <c r="D556" s="1" t="s">
        <v>2804</v>
      </c>
      <c r="E556" s="1" t="s">
        <v>13</v>
      </c>
      <c r="F556" s="1" t="s">
        <v>2970</v>
      </c>
      <c r="G556" s="1" t="s">
        <v>2970</v>
      </c>
    </row>
    <row r="557" customFormat="false" ht="15" hidden="false" customHeight="false" outlineLevel="0" collapsed="false">
      <c r="A557" s="1" t="s">
        <v>2971</v>
      </c>
      <c r="B557" s="1" t="s">
        <v>2972</v>
      </c>
      <c r="D557" s="1" t="s">
        <v>2804</v>
      </c>
      <c r="E557" s="1" t="s">
        <v>13</v>
      </c>
      <c r="F557" s="1" t="s">
        <v>2973</v>
      </c>
      <c r="G557" s="1" t="s">
        <v>2973</v>
      </c>
    </row>
    <row r="558" customFormat="false" ht="15" hidden="false" customHeight="false" outlineLevel="0" collapsed="false">
      <c r="A558" s="1" t="s">
        <v>2974</v>
      </c>
      <c r="B558" s="1" t="s">
        <v>2975</v>
      </c>
      <c r="D558" s="1" t="s">
        <v>2804</v>
      </c>
      <c r="E558" s="1" t="s">
        <v>13</v>
      </c>
      <c r="F558" s="1" t="s">
        <v>2976</v>
      </c>
      <c r="G558" s="1" t="s">
        <v>2976</v>
      </c>
    </row>
    <row r="559" customFormat="false" ht="15" hidden="false" customHeight="false" outlineLevel="0" collapsed="false">
      <c r="A559" s="1" t="s">
        <v>2977</v>
      </c>
      <c r="B559" s="1" t="s">
        <v>2978</v>
      </c>
      <c r="D559" s="1" t="s">
        <v>2804</v>
      </c>
      <c r="E559" s="1" t="s">
        <v>13</v>
      </c>
      <c r="F559" s="1" t="s">
        <v>2979</v>
      </c>
      <c r="G559" s="1" t="s">
        <v>2979</v>
      </c>
    </row>
    <row r="560" customFormat="false" ht="15" hidden="false" customHeight="false" outlineLevel="0" collapsed="false">
      <c r="A560" s="1" t="s">
        <v>2980</v>
      </c>
      <c r="B560" s="1" t="s">
        <v>2981</v>
      </c>
      <c r="D560" s="1" t="s">
        <v>2804</v>
      </c>
      <c r="E560" s="1" t="s">
        <v>13</v>
      </c>
      <c r="F560" s="1" t="s">
        <v>2982</v>
      </c>
      <c r="G560" s="1" t="s">
        <v>2982</v>
      </c>
    </row>
    <row r="561" customFormat="false" ht="15" hidden="false" customHeight="false" outlineLevel="0" collapsed="false">
      <c r="A561" s="1" t="s">
        <v>2983</v>
      </c>
      <c r="B561" s="1" t="s">
        <v>2984</v>
      </c>
      <c r="D561" s="1" t="s">
        <v>2804</v>
      </c>
      <c r="E561" s="1" t="s">
        <v>13</v>
      </c>
      <c r="F561" s="1" t="s">
        <v>2985</v>
      </c>
      <c r="G561" s="1" t="s">
        <v>2985</v>
      </c>
    </row>
    <row r="562" customFormat="false" ht="15" hidden="false" customHeight="false" outlineLevel="0" collapsed="false">
      <c r="A562" s="1" t="s">
        <v>2986</v>
      </c>
      <c r="B562" s="1" t="s">
        <v>2987</v>
      </c>
      <c r="D562" s="1" t="s">
        <v>2804</v>
      </c>
      <c r="E562" s="1" t="s">
        <v>13</v>
      </c>
      <c r="F562" s="1" t="s">
        <v>2988</v>
      </c>
      <c r="G562" s="1" t="s">
        <v>2988</v>
      </c>
    </row>
    <row r="564" customFormat="false" ht="15" hidden="false" customHeight="false" outlineLevel="0" collapsed="false">
      <c r="A564" s="15" t="s">
        <v>2989</v>
      </c>
      <c r="B564" s="1" t="s">
        <v>2990</v>
      </c>
      <c r="C564" s="1" t="s">
        <v>2637</v>
      </c>
      <c r="D564" s="1" t="s">
        <v>2804</v>
      </c>
      <c r="E564" s="1" t="s">
        <v>13</v>
      </c>
      <c r="F564" s="3" t="n">
        <v>0</v>
      </c>
      <c r="G564" s="3" t="n">
        <v>0</v>
      </c>
    </row>
    <row r="565" customFormat="false" ht="15" hidden="false" customHeight="false" outlineLevel="0" collapsed="false">
      <c r="A565" s="15" t="s">
        <v>2991</v>
      </c>
      <c r="B565" s="1" t="s">
        <v>2992</v>
      </c>
      <c r="C565" s="1" t="s">
        <v>2637</v>
      </c>
      <c r="D565" s="1" t="s">
        <v>2804</v>
      </c>
      <c r="E565" s="1" t="s">
        <v>13</v>
      </c>
      <c r="F565" s="3" t="n">
        <v>0</v>
      </c>
      <c r="G565" s="3" t="n">
        <v>0</v>
      </c>
    </row>
    <row r="566" customFormat="false" ht="15" hidden="false" customHeight="false" outlineLevel="0" collapsed="false">
      <c r="A566" s="15" t="s">
        <v>2993</v>
      </c>
      <c r="B566" s="1" t="s">
        <v>2994</v>
      </c>
      <c r="C566" s="1" t="s">
        <v>2637</v>
      </c>
      <c r="D566" s="1" t="s">
        <v>2804</v>
      </c>
      <c r="E566" s="1" t="s">
        <v>13</v>
      </c>
      <c r="F566" s="3" t="n">
        <v>0</v>
      </c>
      <c r="G566" s="3" t="n">
        <v>0</v>
      </c>
    </row>
    <row r="567" customFormat="false" ht="15" hidden="false" customHeight="false" outlineLevel="0" collapsed="false">
      <c r="A567" s="15" t="s">
        <v>2995</v>
      </c>
      <c r="B567" s="1" t="s">
        <v>2996</v>
      </c>
      <c r="C567" s="1" t="s">
        <v>2637</v>
      </c>
      <c r="D567" s="1" t="s">
        <v>2804</v>
      </c>
      <c r="E567" s="1" t="s">
        <v>13</v>
      </c>
      <c r="F567" s="3" t="n">
        <v>0</v>
      </c>
      <c r="G567" s="3" t="n">
        <v>0</v>
      </c>
    </row>
    <row r="568" customFormat="false" ht="15" hidden="false" customHeight="false" outlineLevel="0" collapsed="false">
      <c r="A568" s="15" t="s">
        <v>2997</v>
      </c>
      <c r="B568" s="1" t="s">
        <v>2998</v>
      </c>
      <c r="C568" s="1" t="s">
        <v>2637</v>
      </c>
      <c r="D568" s="1" t="s">
        <v>2804</v>
      </c>
      <c r="E568" s="1" t="s">
        <v>13</v>
      </c>
      <c r="F568" s="3" t="n">
        <v>0</v>
      </c>
      <c r="G568" s="3" t="n">
        <v>0</v>
      </c>
    </row>
    <row r="569" customFormat="false" ht="15" hidden="false" customHeight="false" outlineLevel="0" collapsed="false">
      <c r="A569" s="15" t="s">
        <v>2999</v>
      </c>
      <c r="B569" s="1" t="s">
        <v>3000</v>
      </c>
      <c r="C569" s="1" t="s">
        <v>2637</v>
      </c>
      <c r="D569" s="1" t="s">
        <v>2804</v>
      </c>
      <c r="E569" s="1" t="s">
        <v>13</v>
      </c>
      <c r="F569" s="3" t="n">
        <v>0</v>
      </c>
      <c r="G569" s="3" t="n">
        <v>0</v>
      </c>
    </row>
    <row r="570" customFormat="false" ht="15" hidden="false" customHeight="false" outlineLevel="0" collapsed="false">
      <c r="A570" s="1" t="s">
        <v>3001</v>
      </c>
      <c r="B570" s="1" t="s">
        <v>3002</v>
      </c>
      <c r="D570" s="1" t="s">
        <v>2804</v>
      </c>
      <c r="E570" s="1" t="s">
        <v>13</v>
      </c>
      <c r="F570" s="3" t="s">
        <v>3003</v>
      </c>
      <c r="G570" s="3" t="s">
        <v>3003</v>
      </c>
    </row>
    <row r="571" customFormat="false" ht="15" hidden="false" customHeight="false" outlineLevel="0" collapsed="false">
      <c r="A571" s="1" t="s">
        <v>3004</v>
      </c>
      <c r="B571" s="1" t="s">
        <v>3005</v>
      </c>
      <c r="D571" s="1" t="s">
        <v>2804</v>
      </c>
      <c r="E571" s="1" t="s">
        <v>13</v>
      </c>
      <c r="F571" s="16" t="s">
        <v>3006</v>
      </c>
      <c r="G571" s="16" t="s">
        <v>3007</v>
      </c>
    </row>
    <row r="572" customFormat="false" ht="15" hidden="false" customHeight="false" outlineLevel="0" collapsed="false">
      <c r="A572" s="1" t="s">
        <v>3008</v>
      </c>
      <c r="B572" s="1" t="s">
        <v>3009</v>
      </c>
      <c r="D572" s="1" t="s">
        <v>2804</v>
      </c>
      <c r="E572" s="1" t="s">
        <v>13</v>
      </c>
      <c r="F572" s="16" t="s">
        <v>3010</v>
      </c>
      <c r="G572" s="16" t="s">
        <v>3011</v>
      </c>
    </row>
    <row r="573" customFormat="false" ht="15" hidden="false" customHeight="false" outlineLevel="0" collapsed="false">
      <c r="A573" s="1" t="s">
        <v>3012</v>
      </c>
      <c r="B573" s="1" t="s">
        <v>3013</v>
      </c>
      <c r="D573" s="1" t="s">
        <v>2804</v>
      </c>
      <c r="E573" s="1" t="s">
        <v>13</v>
      </c>
      <c r="F573" s="16" t="s">
        <v>3014</v>
      </c>
      <c r="G573" s="16" t="s">
        <v>3015</v>
      </c>
    </row>
    <row r="574" customFormat="false" ht="15" hidden="false" customHeight="false" outlineLevel="0" collapsed="false">
      <c r="A574" s="1" t="s">
        <v>3016</v>
      </c>
      <c r="B574" s="1" t="s">
        <v>3017</v>
      </c>
      <c r="D574" s="1" t="s">
        <v>2804</v>
      </c>
      <c r="E574" s="1" t="s">
        <v>13</v>
      </c>
      <c r="F574" s="16" t="s">
        <v>3018</v>
      </c>
      <c r="G574" s="16" t="s">
        <v>3019</v>
      </c>
    </row>
    <row r="575" customFormat="false" ht="15" hidden="false" customHeight="false" outlineLevel="0" collapsed="false">
      <c r="A575" s="1" t="s">
        <v>3020</v>
      </c>
      <c r="B575" s="1" t="s">
        <v>3021</v>
      </c>
      <c r="D575" s="1" t="s">
        <v>2804</v>
      </c>
      <c r="E575" s="1" t="s">
        <v>13</v>
      </c>
      <c r="F575" s="16" t="s">
        <v>3022</v>
      </c>
      <c r="G575" s="16" t="s">
        <v>3023</v>
      </c>
    </row>
    <row r="576" customFormat="false" ht="15" hidden="false" customHeight="false" outlineLevel="0" collapsed="false">
      <c r="A576" s="1" t="s">
        <v>3024</v>
      </c>
      <c r="B576" s="1" t="s">
        <v>3025</v>
      </c>
      <c r="D576" s="1" t="s">
        <v>2804</v>
      </c>
      <c r="E576" s="1" t="s">
        <v>13</v>
      </c>
      <c r="F576" s="16" t="s">
        <v>3026</v>
      </c>
      <c r="G576" s="16" t="s">
        <v>3027</v>
      </c>
    </row>
    <row r="577" customFormat="false" ht="15" hidden="false" customHeight="false" outlineLevel="0" collapsed="false">
      <c r="A577" s="1" t="s">
        <v>3028</v>
      </c>
      <c r="B577" s="1" t="s">
        <v>3029</v>
      </c>
      <c r="D577" s="1" t="s">
        <v>2804</v>
      </c>
      <c r="E577" s="1" t="s">
        <v>13</v>
      </c>
      <c r="F577" s="13" t="s">
        <v>3030</v>
      </c>
      <c r="G577" s="13" t="s">
        <v>3030</v>
      </c>
    </row>
    <row r="579" customFormat="false" ht="15" hidden="false" customHeight="false" outlineLevel="0" collapsed="false">
      <c r="A579" s="15" t="s">
        <v>3031</v>
      </c>
      <c r="B579" s="1" t="s">
        <v>3032</v>
      </c>
      <c r="C579" s="1" t="s">
        <v>2637</v>
      </c>
      <c r="D579" s="1" t="s">
        <v>2804</v>
      </c>
      <c r="E579" s="1" t="s">
        <v>13</v>
      </c>
      <c r="F579" s="3" t="n">
        <v>20</v>
      </c>
      <c r="G579" s="3" t="n">
        <v>20</v>
      </c>
    </row>
    <row r="580" customFormat="false" ht="15" hidden="false" customHeight="false" outlineLevel="0" collapsed="false">
      <c r="A580" s="15" t="s">
        <v>3033</v>
      </c>
      <c r="B580" s="1" t="s">
        <v>3034</v>
      </c>
      <c r="C580" s="1" t="s">
        <v>2637</v>
      </c>
      <c r="D580" s="1" t="s">
        <v>2804</v>
      </c>
      <c r="E580" s="1" t="s">
        <v>13</v>
      </c>
      <c r="F580" s="3" t="n">
        <v>30</v>
      </c>
      <c r="G580" s="3" t="n">
        <v>30</v>
      </c>
    </row>
    <row r="581" customFormat="false" ht="15" hidden="false" customHeight="false" outlineLevel="0" collapsed="false">
      <c r="A581" s="15" t="s">
        <v>3035</v>
      </c>
      <c r="B581" s="1" t="s">
        <v>3036</v>
      </c>
      <c r="C581" s="1" t="s">
        <v>2637</v>
      </c>
      <c r="D581" s="1" t="s">
        <v>2804</v>
      </c>
      <c r="E581" s="1" t="s">
        <v>13</v>
      </c>
      <c r="F581" s="3" t="n">
        <v>40</v>
      </c>
      <c r="G581" s="3" t="n">
        <v>40</v>
      </c>
    </row>
    <row r="582" customFormat="false" ht="15" hidden="false" customHeight="false" outlineLevel="0" collapsed="false">
      <c r="A582" s="15" t="s">
        <v>3037</v>
      </c>
      <c r="B582" s="1" t="s">
        <v>3038</v>
      </c>
      <c r="C582" s="1" t="s">
        <v>2637</v>
      </c>
      <c r="D582" s="1" t="s">
        <v>2804</v>
      </c>
      <c r="E582" s="1" t="s">
        <v>13</v>
      </c>
      <c r="F582" s="3" t="n">
        <v>15</v>
      </c>
      <c r="G582" s="3" t="n">
        <v>15</v>
      </c>
    </row>
    <row r="583" customFormat="false" ht="15" hidden="false" customHeight="false" outlineLevel="0" collapsed="false">
      <c r="A583" s="15" t="s">
        <v>3039</v>
      </c>
      <c r="B583" s="1" t="s">
        <v>3040</v>
      </c>
      <c r="C583" s="1" t="s">
        <v>2637</v>
      </c>
      <c r="D583" s="1" t="s">
        <v>2804</v>
      </c>
      <c r="E583" s="1" t="s">
        <v>13</v>
      </c>
      <c r="F583" s="3" t="n">
        <v>60</v>
      </c>
      <c r="G583" s="3" t="n">
        <v>60</v>
      </c>
    </row>
    <row r="584" customFormat="false" ht="15" hidden="false" customHeight="false" outlineLevel="0" collapsed="false">
      <c r="A584" s="15" t="s">
        <v>3041</v>
      </c>
      <c r="B584" s="1" t="s">
        <v>3042</v>
      </c>
      <c r="C584" s="1" t="s">
        <v>2637</v>
      </c>
      <c r="D584" s="1" t="s">
        <v>2804</v>
      </c>
      <c r="E584" s="1" t="s">
        <v>13</v>
      </c>
      <c r="F584" s="3" t="n">
        <v>70</v>
      </c>
      <c r="G584" s="3" t="n">
        <v>70</v>
      </c>
    </row>
    <row r="585" customFormat="false" ht="15" hidden="false" customHeight="false" outlineLevel="0" collapsed="false">
      <c r="A585" s="1" t="s">
        <v>3043</v>
      </c>
      <c r="B585" s="1" t="s">
        <v>3044</v>
      </c>
      <c r="D585" s="1" t="s">
        <v>2804</v>
      </c>
      <c r="E585" s="1" t="s">
        <v>10</v>
      </c>
      <c r="F585" s="3" t="s">
        <v>3045</v>
      </c>
      <c r="G585" s="3" t="s">
        <v>3045</v>
      </c>
    </row>
    <row r="586" customFormat="false" ht="15" hidden="false" customHeight="false" outlineLevel="0" collapsed="false">
      <c r="A586" s="1" t="s">
        <v>3046</v>
      </c>
      <c r="B586" s="1" t="s">
        <v>3047</v>
      </c>
      <c r="D586" s="1" t="s">
        <v>2804</v>
      </c>
      <c r="E586" s="1" t="s">
        <v>13</v>
      </c>
      <c r="F586" s="16" t="s">
        <v>3048</v>
      </c>
      <c r="G586" s="16" t="s">
        <v>3049</v>
      </c>
    </row>
    <row r="587" customFormat="false" ht="15" hidden="false" customHeight="false" outlineLevel="0" collapsed="false">
      <c r="A587" s="1" t="s">
        <v>3050</v>
      </c>
      <c r="B587" s="1" t="s">
        <v>3051</v>
      </c>
      <c r="D587" s="1" t="s">
        <v>2804</v>
      </c>
      <c r="E587" s="1" t="s">
        <v>13</v>
      </c>
      <c r="F587" s="16" t="s">
        <v>3052</v>
      </c>
      <c r="G587" s="16" t="s">
        <v>3053</v>
      </c>
    </row>
    <row r="588" customFormat="false" ht="15" hidden="false" customHeight="false" outlineLevel="0" collapsed="false">
      <c r="A588" s="1" t="s">
        <v>3054</v>
      </c>
      <c r="B588" s="1" t="s">
        <v>3055</v>
      </c>
      <c r="D588" s="1" t="s">
        <v>2804</v>
      </c>
      <c r="E588" s="1" t="s">
        <v>13</v>
      </c>
      <c r="F588" s="16" t="s">
        <v>3056</v>
      </c>
      <c r="G588" s="16" t="s">
        <v>3057</v>
      </c>
    </row>
    <row r="589" customFormat="false" ht="15" hidden="false" customHeight="false" outlineLevel="0" collapsed="false">
      <c r="A589" s="1" t="s">
        <v>3058</v>
      </c>
      <c r="B589" s="1" t="s">
        <v>3059</v>
      </c>
      <c r="D589" s="1" t="s">
        <v>2804</v>
      </c>
      <c r="E589" s="1" t="s">
        <v>13</v>
      </c>
      <c r="F589" s="16" t="s">
        <v>3060</v>
      </c>
      <c r="G589" s="16" t="s">
        <v>3061</v>
      </c>
    </row>
    <row r="590" customFormat="false" ht="15" hidden="false" customHeight="false" outlineLevel="0" collapsed="false">
      <c r="A590" s="1" t="s">
        <v>3062</v>
      </c>
      <c r="B590" s="1" t="s">
        <v>3063</v>
      </c>
      <c r="D590" s="1" t="s">
        <v>2804</v>
      </c>
      <c r="E590" s="1" t="s">
        <v>13</v>
      </c>
      <c r="F590" s="16" t="s">
        <v>3064</v>
      </c>
      <c r="G590" s="16" t="s">
        <v>3065</v>
      </c>
    </row>
    <row r="591" customFormat="false" ht="15" hidden="false" customHeight="false" outlineLevel="0" collapsed="false">
      <c r="A591" s="1" t="s">
        <v>3066</v>
      </c>
      <c r="B591" s="1" t="s">
        <v>3067</v>
      </c>
      <c r="D591" s="1" t="s">
        <v>2804</v>
      </c>
      <c r="E591" s="1" t="s">
        <v>13</v>
      </c>
      <c r="F591" s="16" t="s">
        <v>3068</v>
      </c>
      <c r="G591" s="16" t="s">
        <v>3069</v>
      </c>
    </row>
    <row r="592" customFormat="false" ht="15" hidden="false" customHeight="false" outlineLevel="0" collapsed="false">
      <c r="A592" s="1" t="s">
        <v>3070</v>
      </c>
      <c r="B592" s="1" t="s">
        <v>3071</v>
      </c>
      <c r="D592" s="1" t="s">
        <v>2804</v>
      </c>
      <c r="E592" s="1" t="s">
        <v>13</v>
      </c>
      <c r="F592" s="1" t="s">
        <v>3072</v>
      </c>
      <c r="G592" s="1" t="s">
        <v>3072</v>
      </c>
    </row>
    <row r="593" customFormat="false" ht="15" hidden="false" customHeight="false" outlineLevel="0" collapsed="false">
      <c r="A593" s="15" t="s">
        <v>3073</v>
      </c>
      <c r="B593" s="1" t="s">
        <v>3074</v>
      </c>
      <c r="C593" s="1" t="s">
        <v>2637</v>
      </c>
      <c r="D593" s="1" t="s">
        <v>2804</v>
      </c>
      <c r="E593" s="1" t="s">
        <v>326</v>
      </c>
      <c r="F593" s="3" t="n">
        <v>5</v>
      </c>
      <c r="G593" s="3" t="n">
        <v>5</v>
      </c>
    </row>
    <row r="594" customFormat="false" ht="15" hidden="false" customHeight="false" outlineLevel="0" collapsed="false">
      <c r="A594" s="15" t="s">
        <v>3075</v>
      </c>
      <c r="B594" s="1" t="s">
        <v>3076</v>
      </c>
      <c r="C594" s="1" t="s">
        <v>2637</v>
      </c>
      <c r="D594" s="1" t="s">
        <v>2804</v>
      </c>
      <c r="E594" s="1" t="s">
        <v>326</v>
      </c>
      <c r="F594" s="3" t="n">
        <v>5</v>
      </c>
      <c r="G594" s="3" t="n">
        <v>5</v>
      </c>
    </row>
    <row r="595" customFormat="false" ht="15" hidden="false" customHeight="false" outlineLevel="0" collapsed="false">
      <c r="A595" s="15" t="s">
        <v>3077</v>
      </c>
      <c r="B595" s="1" t="s">
        <v>3078</v>
      </c>
      <c r="C595" s="1" t="s">
        <v>2637</v>
      </c>
      <c r="D595" s="1" t="s">
        <v>2804</v>
      </c>
      <c r="E595" s="1" t="s">
        <v>326</v>
      </c>
      <c r="F595" s="3" t="n">
        <v>5</v>
      </c>
      <c r="G595" s="3" t="n">
        <v>5</v>
      </c>
    </row>
    <row r="596" customFormat="false" ht="15" hidden="false" customHeight="false" outlineLevel="0" collapsed="false">
      <c r="A596" s="15" t="s">
        <v>3079</v>
      </c>
      <c r="B596" s="1" t="s">
        <v>3080</v>
      </c>
      <c r="C596" s="1" t="s">
        <v>2637</v>
      </c>
      <c r="D596" s="1" t="s">
        <v>2804</v>
      </c>
      <c r="E596" s="1" t="s">
        <v>326</v>
      </c>
      <c r="F596" s="3" t="n">
        <v>5</v>
      </c>
      <c r="G596" s="3" t="n">
        <v>5</v>
      </c>
    </row>
    <row r="597" customFormat="false" ht="15" hidden="false" customHeight="false" outlineLevel="0" collapsed="false">
      <c r="A597" s="15" t="s">
        <v>3081</v>
      </c>
      <c r="B597" s="1" t="s">
        <v>3082</v>
      </c>
      <c r="C597" s="1" t="s">
        <v>2637</v>
      </c>
      <c r="D597" s="1" t="s">
        <v>2804</v>
      </c>
      <c r="E597" s="1" t="s">
        <v>326</v>
      </c>
      <c r="F597" s="3" t="n">
        <v>10</v>
      </c>
      <c r="G597" s="3" t="n">
        <v>10</v>
      </c>
    </row>
    <row r="598" customFormat="false" ht="15" hidden="false" customHeight="false" outlineLevel="0" collapsed="false">
      <c r="A598" s="15" t="s">
        <v>3083</v>
      </c>
      <c r="B598" s="1" t="s">
        <v>3084</v>
      </c>
      <c r="C598" s="1" t="s">
        <v>2637</v>
      </c>
      <c r="D598" s="1" t="s">
        <v>2804</v>
      </c>
      <c r="E598" s="1" t="s">
        <v>326</v>
      </c>
      <c r="F598" s="3" t="n">
        <v>10</v>
      </c>
      <c r="G598" s="3" t="n">
        <v>10</v>
      </c>
    </row>
    <row r="599" customFormat="false" ht="15" hidden="false" customHeight="false" outlineLevel="0" collapsed="false">
      <c r="A599" s="1" t="s">
        <v>3085</v>
      </c>
      <c r="B599" s="1" t="s">
        <v>3086</v>
      </c>
      <c r="D599" s="1" t="s">
        <v>2804</v>
      </c>
      <c r="E599" s="1" t="s">
        <v>275</v>
      </c>
      <c r="F599" s="3" t="n">
        <v>0</v>
      </c>
      <c r="G599" s="3" t="n">
        <v>0</v>
      </c>
    </row>
    <row r="600" customFormat="false" ht="15" hidden="false" customHeight="false" outlineLevel="0" collapsed="false">
      <c r="A600" s="1" t="s">
        <v>3087</v>
      </c>
      <c r="B600" s="1" t="s">
        <v>3088</v>
      </c>
      <c r="D600" s="1" t="s">
        <v>2804</v>
      </c>
      <c r="E600" s="1" t="s">
        <v>275</v>
      </c>
      <c r="F600" s="3" t="s">
        <v>3089</v>
      </c>
      <c r="G600" s="3" t="s">
        <v>3089</v>
      </c>
    </row>
    <row r="601" customFormat="false" ht="15" hidden="false" customHeight="false" outlineLevel="0" collapsed="false">
      <c r="A601" s="1" t="s">
        <v>3090</v>
      </c>
      <c r="B601" s="1" t="s">
        <v>3091</v>
      </c>
      <c r="D601" s="1" t="s">
        <v>2804</v>
      </c>
      <c r="E601" s="1" t="s">
        <v>275</v>
      </c>
      <c r="F601" s="3" t="s">
        <v>3092</v>
      </c>
      <c r="G601" s="3" t="s">
        <v>3092</v>
      </c>
    </row>
    <row r="602" customFormat="false" ht="15" hidden="false" customHeight="false" outlineLevel="0" collapsed="false">
      <c r="A602" s="1" t="s">
        <v>3093</v>
      </c>
      <c r="B602" s="1" t="s">
        <v>3094</v>
      </c>
      <c r="D602" s="1" t="s">
        <v>2804</v>
      </c>
      <c r="E602" s="1" t="s">
        <v>275</v>
      </c>
      <c r="F602" s="3" t="s">
        <v>3095</v>
      </c>
      <c r="G602" s="3" t="s">
        <v>3095</v>
      </c>
    </row>
    <row r="603" customFormat="false" ht="15" hidden="false" customHeight="false" outlineLevel="0" collapsed="false">
      <c r="A603" s="1" t="s">
        <v>3096</v>
      </c>
      <c r="B603" s="1" t="s">
        <v>3097</v>
      </c>
      <c r="D603" s="1" t="s">
        <v>2804</v>
      </c>
      <c r="E603" s="1" t="s">
        <v>275</v>
      </c>
      <c r="F603" s="3" t="s">
        <v>3098</v>
      </c>
      <c r="G603" s="3" t="s">
        <v>3098</v>
      </c>
    </row>
    <row r="604" customFormat="false" ht="15" hidden="false" customHeight="false" outlineLevel="0" collapsed="false">
      <c r="A604" s="1" t="s">
        <v>3099</v>
      </c>
      <c r="B604" s="1" t="s">
        <v>3100</v>
      </c>
      <c r="D604" s="1" t="s">
        <v>2804</v>
      </c>
      <c r="E604" s="1" t="s">
        <v>275</v>
      </c>
      <c r="F604" s="3" t="s">
        <v>3101</v>
      </c>
      <c r="G604" s="3" t="s">
        <v>3101</v>
      </c>
    </row>
    <row r="605" customFormat="false" ht="15" hidden="false" customHeight="false" outlineLevel="0" collapsed="false">
      <c r="A605" s="1" t="s">
        <v>3102</v>
      </c>
      <c r="B605" s="1" t="s">
        <v>3103</v>
      </c>
      <c r="D605" s="1" t="s">
        <v>2804</v>
      </c>
      <c r="E605" s="1" t="s">
        <v>275</v>
      </c>
      <c r="F605" s="3" t="s">
        <v>3104</v>
      </c>
      <c r="G605" s="3" t="s">
        <v>3104</v>
      </c>
    </row>
    <row r="606" customFormat="false" ht="15" hidden="false" customHeight="false" outlineLevel="0" collapsed="false">
      <c r="A606" s="1" t="s">
        <v>3105</v>
      </c>
      <c r="B606" s="1" t="s">
        <v>3106</v>
      </c>
      <c r="D606" s="1" t="s">
        <v>2804</v>
      </c>
      <c r="E606" s="1" t="s">
        <v>275</v>
      </c>
      <c r="F606" s="3" t="s">
        <v>3107</v>
      </c>
      <c r="G606" s="3" t="s">
        <v>3107</v>
      </c>
    </row>
    <row r="607" customFormat="false" ht="15" hidden="false" customHeight="false" outlineLevel="0" collapsed="false">
      <c r="A607" s="1" t="s">
        <v>3108</v>
      </c>
      <c r="B607" s="1" t="s">
        <v>3109</v>
      </c>
      <c r="D607" s="1" t="s">
        <v>2804</v>
      </c>
      <c r="E607" s="1" t="s">
        <v>275</v>
      </c>
      <c r="F607" s="1" t="s">
        <v>3110</v>
      </c>
      <c r="G607" s="1" t="s">
        <v>3110</v>
      </c>
    </row>
    <row r="608" customFormat="false" ht="15" hidden="false" customHeight="false" outlineLevel="0" collapsed="false">
      <c r="A608" s="1" t="s">
        <v>3111</v>
      </c>
      <c r="B608" s="1" t="s">
        <v>3112</v>
      </c>
      <c r="D608" s="1" t="s">
        <v>2804</v>
      </c>
      <c r="E608" s="1" t="s">
        <v>275</v>
      </c>
      <c r="F608" s="1" t="s">
        <v>3113</v>
      </c>
      <c r="G608" s="1" t="s">
        <v>3113</v>
      </c>
    </row>
    <row r="609" customFormat="false" ht="15" hidden="false" customHeight="false" outlineLevel="0" collapsed="false">
      <c r="A609" s="1" t="s">
        <v>3114</v>
      </c>
      <c r="B609" s="1" t="s">
        <v>3115</v>
      </c>
      <c r="D609" s="1" t="s">
        <v>2804</v>
      </c>
      <c r="E609" s="1" t="s">
        <v>275</v>
      </c>
      <c r="F609" s="1" t="s">
        <v>3116</v>
      </c>
      <c r="G609" s="1" t="s">
        <v>3116</v>
      </c>
    </row>
    <row r="610" customFormat="false" ht="15" hidden="false" customHeight="false" outlineLevel="0" collapsed="false">
      <c r="A610" s="1" t="s">
        <v>3117</v>
      </c>
      <c r="B610" s="1" t="s">
        <v>3118</v>
      </c>
      <c r="D610" s="1" t="s">
        <v>2804</v>
      </c>
      <c r="E610" s="1" t="s">
        <v>275</v>
      </c>
      <c r="F610" s="1" t="s">
        <v>3119</v>
      </c>
      <c r="G610" s="1" t="s">
        <v>3119</v>
      </c>
    </row>
    <row r="611" customFormat="false" ht="15" hidden="false" customHeight="false" outlineLevel="0" collapsed="false">
      <c r="A611" s="1" t="s">
        <v>3120</v>
      </c>
      <c r="B611" s="1" t="s">
        <v>3121</v>
      </c>
      <c r="D611" s="1" t="s">
        <v>2804</v>
      </c>
      <c r="E611" s="1" t="s">
        <v>275</v>
      </c>
      <c r="F611" s="1" t="s">
        <v>3122</v>
      </c>
      <c r="G611" s="1" t="s">
        <v>3122</v>
      </c>
    </row>
    <row r="612" customFormat="false" ht="15" hidden="false" customHeight="false" outlineLevel="0" collapsed="false">
      <c r="A612" s="1" t="s">
        <v>3123</v>
      </c>
      <c r="B612" s="1" t="s">
        <v>3124</v>
      </c>
      <c r="D612" s="1" t="s">
        <v>2804</v>
      </c>
      <c r="E612" s="1" t="s">
        <v>275</v>
      </c>
      <c r="F612" s="1" t="s">
        <v>3125</v>
      </c>
      <c r="G612" s="1" t="s">
        <v>3125</v>
      </c>
    </row>
    <row r="613" customFormat="false" ht="15" hidden="false" customHeight="false" outlineLevel="0" collapsed="false">
      <c r="A613" s="1" t="s">
        <v>3126</v>
      </c>
      <c r="B613" s="1" t="s">
        <v>3127</v>
      </c>
      <c r="D613" s="1" t="s">
        <v>2804</v>
      </c>
      <c r="E613" s="1" t="s">
        <v>275</v>
      </c>
      <c r="F613" s="1" t="s">
        <v>3128</v>
      </c>
      <c r="G613" s="1" t="s">
        <v>3128</v>
      </c>
    </row>
    <row r="615" customFormat="false" ht="15" hidden="false" customHeight="false" outlineLevel="0" collapsed="false">
      <c r="A615" s="1" t="s">
        <v>3129</v>
      </c>
      <c r="B615" s="1" t="s">
        <v>3130</v>
      </c>
      <c r="D615" s="1" t="s">
        <v>2804</v>
      </c>
      <c r="E615" s="1" t="s">
        <v>275</v>
      </c>
      <c r="F615" s="1" t="s">
        <v>2729</v>
      </c>
      <c r="G615" s="1" t="s">
        <v>2729</v>
      </c>
    </row>
    <row r="616" customFormat="false" ht="15" hidden="false" customHeight="false" outlineLevel="0" collapsed="false">
      <c r="A616" s="1" t="s">
        <v>3131</v>
      </c>
      <c r="B616" s="1" t="s">
        <v>3132</v>
      </c>
      <c r="D616" s="1" t="s">
        <v>2804</v>
      </c>
      <c r="E616" s="1" t="s">
        <v>275</v>
      </c>
      <c r="F616" s="1" t="s">
        <v>3133</v>
      </c>
      <c r="G616" s="1" t="s">
        <v>3133</v>
      </c>
    </row>
    <row r="617" customFormat="false" ht="15" hidden="false" customHeight="false" outlineLevel="0" collapsed="false">
      <c r="A617" s="1" t="s">
        <v>3134</v>
      </c>
      <c r="B617" s="1" t="s">
        <v>3135</v>
      </c>
      <c r="D617" s="1" t="s">
        <v>2804</v>
      </c>
      <c r="E617" s="1" t="s">
        <v>275</v>
      </c>
      <c r="F617" s="16" t="s">
        <v>3136</v>
      </c>
      <c r="G617" s="16" t="s">
        <v>3137</v>
      </c>
    </row>
    <row r="618" customFormat="false" ht="15" hidden="false" customHeight="false" outlineLevel="0" collapsed="false">
      <c r="A618" s="1" t="s">
        <v>3138</v>
      </c>
      <c r="B618" s="1" t="s">
        <v>3139</v>
      </c>
      <c r="D618" s="1" t="s">
        <v>2804</v>
      </c>
      <c r="E618" s="1" t="s">
        <v>275</v>
      </c>
      <c r="F618" s="16" t="s">
        <v>3140</v>
      </c>
      <c r="G618" s="16" t="s">
        <v>3141</v>
      </c>
    </row>
    <row r="619" customFormat="false" ht="15" hidden="false" customHeight="false" outlineLevel="0" collapsed="false">
      <c r="A619" s="1" t="s">
        <v>3142</v>
      </c>
      <c r="B619" s="1" t="s">
        <v>3143</v>
      </c>
      <c r="D619" s="1" t="s">
        <v>2804</v>
      </c>
      <c r="E619" s="1" t="s">
        <v>10</v>
      </c>
      <c r="F619" s="16" t="s">
        <v>3144</v>
      </c>
      <c r="G619" s="16" t="s">
        <v>3145</v>
      </c>
    </row>
    <row r="620" customFormat="false" ht="15" hidden="false" customHeight="false" outlineLevel="0" collapsed="false">
      <c r="A620" s="1" t="s">
        <v>3146</v>
      </c>
      <c r="B620" s="1" t="s">
        <v>3143</v>
      </c>
      <c r="D620" s="1" t="s">
        <v>2804</v>
      </c>
      <c r="E620" s="1" t="s">
        <v>10</v>
      </c>
      <c r="F620" s="16" t="s">
        <v>3147</v>
      </c>
      <c r="G620" s="16" t="s">
        <v>3148</v>
      </c>
    </row>
    <row r="621" customFormat="false" ht="15" hidden="false" customHeight="false" outlineLevel="0" collapsed="false">
      <c r="A621" s="1" t="s">
        <v>3149</v>
      </c>
      <c r="B621" s="1" t="s">
        <v>3143</v>
      </c>
      <c r="D621" s="1" t="s">
        <v>2804</v>
      </c>
      <c r="E621" s="1" t="s">
        <v>10</v>
      </c>
      <c r="F621" s="16" t="s">
        <v>3150</v>
      </c>
      <c r="G621" s="16" t="s">
        <v>3151</v>
      </c>
    </row>
    <row r="622" customFormat="false" ht="15" hidden="false" customHeight="false" outlineLevel="0" collapsed="false">
      <c r="A622" s="1" t="s">
        <v>3152</v>
      </c>
      <c r="B622" s="1" t="s">
        <v>3143</v>
      </c>
      <c r="D622" s="1" t="s">
        <v>2804</v>
      </c>
      <c r="E622" s="1" t="s">
        <v>10</v>
      </c>
      <c r="F622" s="16" t="s">
        <v>3153</v>
      </c>
      <c r="G622" s="16" t="s">
        <v>3154</v>
      </c>
    </row>
    <row r="623" customFormat="false" ht="15" hidden="false" customHeight="false" outlineLevel="0" collapsed="false">
      <c r="A623" s="1" t="s">
        <v>3155</v>
      </c>
      <c r="B623" s="1" t="s">
        <v>3143</v>
      </c>
      <c r="D623" s="1" t="s">
        <v>2804</v>
      </c>
      <c r="E623" s="1" t="s">
        <v>10</v>
      </c>
      <c r="F623" s="1" t="s">
        <v>3152</v>
      </c>
      <c r="G623" s="1" t="s">
        <v>3152</v>
      </c>
    </row>
  </sheetData>
  <hyperlinks>
    <hyperlink ref="F410" r:id="rId1" display="&quot;https://www.objectif-zan.com/&quot;+&quot;&quot;"/>
    <hyperlink ref="G410" r:id="rId2" display="&quot;https://www.objectif-zan.com/&quot;+&quot;&quo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7"/>
  <sheetViews>
    <sheetView showFormulas="false" showGridLines="true" showRowColHeaders="true" showZeros="true" rightToLeft="false" tabSelected="false" showOutlineSymbols="true" defaultGridColor="true" view="normal" topLeftCell="F1" colorId="64" zoomScale="145" zoomScaleNormal="145" zoomScalePageLayoutView="100" workbookViewId="0">
      <selection pane="topLeft" activeCell="F15" activeCellId="0" sqref="F15"/>
    </sheetView>
  </sheetViews>
  <sheetFormatPr defaultColWidth="8.6875" defaultRowHeight="15" zeroHeight="false" outlineLevelRow="0" outlineLevelCol="0"/>
  <cols>
    <col collapsed="false" customWidth="true" hidden="false" outlineLevel="0" max="1" min="1" style="0" width="26.71"/>
    <col collapsed="false" customWidth="true" hidden="false" outlineLevel="0" max="2" min="2" style="0" width="17.86"/>
    <col collapsed="false" customWidth="true" hidden="false" outlineLevel="0" max="3" min="3" style="0" width="11.42"/>
    <col collapsed="false" customWidth="true" hidden="false" outlineLevel="0" max="4" min="4" style="0" width="61.71"/>
    <col collapsed="false" customWidth="true" hidden="false" outlineLevel="0" max="5" min="5" style="0" width="26.71"/>
    <col collapsed="false" customWidth="true" hidden="false" outlineLevel="0" max="6" min="6" style="0" width="58.14"/>
    <col collapsed="false" customWidth="true" hidden="false" outlineLevel="0" max="7" min="7" style="0" width="45.99"/>
  </cols>
  <sheetData>
    <row r="1" s="17" customFormat="true" ht="15" hidden="false" customHeight="false" outlineLevel="0" collapsed="false">
      <c r="A1" s="15" t="s">
        <v>0</v>
      </c>
      <c r="B1" s="15" t="s">
        <v>3</v>
      </c>
      <c r="C1" s="15" t="s">
        <v>3156</v>
      </c>
      <c r="D1" s="15" t="s">
        <v>1</v>
      </c>
      <c r="E1" s="15" t="s">
        <v>1717</v>
      </c>
      <c r="F1" s="15" t="s">
        <v>3157</v>
      </c>
      <c r="G1" s="15" t="s">
        <v>3158</v>
      </c>
      <c r="H1" s="17" t="s">
        <v>6</v>
      </c>
    </row>
    <row r="2" s="17" customFormat="true" ht="15" hidden="false" customHeight="false" outlineLevel="0" collapsed="false">
      <c r="A2" s="15" t="s">
        <v>3159</v>
      </c>
      <c r="B2" s="15"/>
      <c r="C2" s="15"/>
      <c r="D2" s="15"/>
      <c r="E2" s="15"/>
      <c r="F2" s="15"/>
      <c r="G2" s="15"/>
    </row>
    <row r="3" s="17" customFormat="true" ht="15" hidden="false" customHeight="false" outlineLevel="0" collapsed="false">
      <c r="A3" s="15" t="s">
        <v>3160</v>
      </c>
      <c r="B3" s="15"/>
      <c r="C3" s="15"/>
      <c r="D3" s="15"/>
      <c r="E3" s="15"/>
      <c r="F3" s="15"/>
      <c r="G3" s="15"/>
    </row>
    <row r="4" s="17" customFormat="true" ht="15" hidden="false" customHeight="false" outlineLevel="0" collapsed="false">
      <c r="A4" s="15" t="s">
        <v>3161</v>
      </c>
      <c r="B4" s="15"/>
      <c r="C4" s="15"/>
      <c r="D4" s="15"/>
      <c r="E4" s="15"/>
      <c r="F4" s="15"/>
      <c r="G4" s="15"/>
    </row>
    <row r="5" s="1" customFormat="true" ht="15" hidden="false" customHeight="false" outlineLevel="0" collapsed="false">
      <c r="A5" s="2" t="s">
        <v>3162</v>
      </c>
      <c r="B5" s="2"/>
      <c r="C5" s="2"/>
      <c r="D5" s="2"/>
      <c r="E5" s="2"/>
      <c r="F5" s="2"/>
      <c r="G5" s="2"/>
      <c r="H5" s="2"/>
      <c r="I5" s="2"/>
      <c r="J5" s="2"/>
      <c r="K5" s="2"/>
    </row>
    <row r="6" customFormat="false" ht="15" hidden="false" customHeight="false" outlineLevel="0" collapsed="false">
      <c r="A6" s="1" t="s">
        <v>3163</v>
      </c>
      <c r="B6" s="1" t="s">
        <v>9</v>
      </c>
      <c r="C6" s="1" t="s">
        <v>9</v>
      </c>
      <c r="D6" s="1" t="s">
        <v>3164</v>
      </c>
      <c r="E6" s="18" t="b">
        <f aca="false">TRUE()</f>
        <v>1</v>
      </c>
      <c r="F6" s="1" t="s">
        <v>3165</v>
      </c>
      <c r="G6" s="1" t="s">
        <v>3166</v>
      </c>
      <c r="H6" s="1" t="s">
        <v>1717</v>
      </c>
    </row>
    <row r="7" customFormat="false" ht="15" hidden="false" customHeight="false" outlineLevel="0" collapsed="false">
      <c r="A7" s="1" t="s">
        <v>3167</v>
      </c>
      <c r="B7" s="1" t="s">
        <v>9</v>
      </c>
      <c r="C7" s="1" t="s">
        <v>9</v>
      </c>
      <c r="D7" s="1" t="s">
        <v>3168</v>
      </c>
      <c r="E7" s="18" t="b">
        <f aca="false">FALSE()</f>
        <v>0</v>
      </c>
      <c r="F7" s="1" t="s">
        <v>3169</v>
      </c>
      <c r="G7" s="1" t="s">
        <v>3166</v>
      </c>
      <c r="H7" s="1" t="s">
        <v>1717</v>
      </c>
    </row>
    <row r="8" customFormat="false" ht="15" hidden="false" customHeight="false" outlineLevel="0" collapsed="false">
      <c r="A8" s="1" t="s">
        <v>3170</v>
      </c>
      <c r="B8" s="1" t="s">
        <v>9</v>
      </c>
      <c r="C8" s="1" t="s">
        <v>9</v>
      </c>
      <c r="D8" s="1" t="s">
        <v>3171</v>
      </c>
      <c r="E8" s="1" t="s">
        <v>3172</v>
      </c>
      <c r="F8" s="1" t="s">
        <v>3173</v>
      </c>
      <c r="G8" s="1" t="s">
        <v>3174</v>
      </c>
      <c r="H8" s="1" t="s">
        <v>1717</v>
      </c>
    </row>
    <row r="9" customFormat="false" ht="15" hidden="false" customHeight="false" outlineLevel="0" collapsed="false">
      <c r="A9" s="1" t="s">
        <v>3175</v>
      </c>
      <c r="B9" s="1" t="s">
        <v>9</v>
      </c>
      <c r="C9" s="1" t="s">
        <v>9</v>
      </c>
      <c r="D9" s="1" t="s">
        <v>3176</v>
      </c>
      <c r="E9" s="0" t="s">
        <v>3177</v>
      </c>
      <c r="F9" s="1" t="s">
        <v>3178</v>
      </c>
      <c r="G9" s="1" t="s">
        <v>3179</v>
      </c>
      <c r="H9" s="1" t="s">
        <v>1717</v>
      </c>
    </row>
    <row r="10" customFormat="false" ht="15" hidden="false" customHeight="false" outlineLevel="0" collapsed="false">
      <c r="A10" s="1" t="s">
        <v>3180</v>
      </c>
      <c r="B10" s="1" t="s">
        <v>9</v>
      </c>
      <c r="C10" s="1" t="s">
        <v>9</v>
      </c>
      <c r="D10" s="1" t="s">
        <v>3181</v>
      </c>
      <c r="E10" s="0" t="s">
        <v>3182</v>
      </c>
      <c r="F10" s="0" t="s">
        <v>3183</v>
      </c>
      <c r="G10" s="0" t="s">
        <v>3184</v>
      </c>
      <c r="H10" s="1" t="s">
        <v>1717</v>
      </c>
    </row>
    <row r="11" customFormat="false" ht="15" hidden="false" customHeight="false" outlineLevel="0" collapsed="false">
      <c r="A11" s="1"/>
      <c r="B11" s="1"/>
      <c r="C11" s="1"/>
      <c r="D11" s="1"/>
      <c r="H11" s="1"/>
    </row>
    <row r="12" s="1" customFormat="true" ht="15" hidden="false" customHeight="false" outlineLevel="0" collapsed="false">
      <c r="A12" s="2" t="s">
        <v>3185</v>
      </c>
      <c r="B12" s="2"/>
      <c r="C12" s="2"/>
      <c r="D12" s="2"/>
      <c r="E12" s="2"/>
      <c r="F12" s="2"/>
      <c r="G12" s="2"/>
      <c r="H12" s="2"/>
      <c r="I12" s="2"/>
      <c r="J12" s="2"/>
      <c r="K12" s="2"/>
    </row>
    <row r="13" customFormat="false" ht="15" hidden="false" customHeight="false" outlineLevel="0" collapsed="false">
      <c r="A13" s="1" t="s">
        <v>3186</v>
      </c>
      <c r="B13" s="1" t="s">
        <v>3187</v>
      </c>
      <c r="C13" s="1" t="s">
        <v>114</v>
      </c>
      <c r="D13" s="1" t="s">
        <v>3188</v>
      </c>
      <c r="E13" s="0" t="s">
        <v>3189</v>
      </c>
      <c r="F13" s="0" t="s">
        <v>3190</v>
      </c>
      <c r="G13" s="0" t="s">
        <v>3191</v>
      </c>
    </row>
    <row r="14" customFormat="false" ht="15" hidden="false" customHeight="false" outlineLevel="0" collapsed="false">
      <c r="A14" s="1"/>
      <c r="B14" s="1"/>
      <c r="C14" s="1"/>
      <c r="D14" s="1"/>
    </row>
    <row r="15" s="1" customFormat="true" ht="15" hidden="false" customHeight="false" outlineLevel="0" collapsed="false">
      <c r="A15" s="2" t="s">
        <v>3192</v>
      </c>
      <c r="B15" s="2"/>
      <c r="C15" s="2"/>
      <c r="D15" s="2"/>
      <c r="E15" s="2"/>
      <c r="F15" s="2"/>
      <c r="G15" s="2"/>
      <c r="H15" s="2"/>
      <c r="I15" s="2"/>
      <c r="J15" s="2"/>
      <c r="K15" s="2"/>
    </row>
    <row r="16" customFormat="false" ht="15" hidden="false" customHeight="false" outlineLevel="0" collapsed="false">
      <c r="A16" s="1" t="s">
        <v>3193</v>
      </c>
      <c r="B16" s="1" t="s">
        <v>3194</v>
      </c>
      <c r="C16" s="1" t="s">
        <v>110</v>
      </c>
      <c r="D16" s="1" t="s">
        <v>3195</v>
      </c>
      <c r="E16" s="1" t="s">
        <v>3196</v>
      </c>
      <c r="F16" s="1"/>
      <c r="G16" s="1" t="s">
        <v>3197</v>
      </c>
    </row>
    <row r="17" customFormat="false" ht="15" hidden="false" customHeight="false" outlineLevel="0" collapsed="false">
      <c r="A17" s="1" t="s">
        <v>3198</v>
      </c>
      <c r="B17" s="1" t="s">
        <v>3187</v>
      </c>
      <c r="C17" s="1" t="s">
        <v>110</v>
      </c>
      <c r="D17" s="1" t="s">
        <v>3199</v>
      </c>
      <c r="E17" s="1" t="s">
        <v>3200</v>
      </c>
      <c r="F17" s="1"/>
      <c r="G17" s="1" t="s">
        <v>3201</v>
      </c>
    </row>
    <row r="18" customFormat="false" ht="15" hidden="false" customHeight="false" outlineLevel="0" collapsed="false">
      <c r="A18" s="1" t="s">
        <v>3202</v>
      </c>
      <c r="B18" s="1" t="s">
        <v>3194</v>
      </c>
      <c r="C18" s="1" t="s">
        <v>110</v>
      </c>
      <c r="D18" s="1" t="s">
        <v>3203</v>
      </c>
      <c r="E18" s="1" t="s">
        <v>3204</v>
      </c>
      <c r="F18" s="1"/>
      <c r="G18" s="1" t="s">
        <v>3205</v>
      </c>
    </row>
    <row r="19" customFormat="false" ht="15" hidden="false" customHeight="false" outlineLevel="0" collapsed="false">
      <c r="A19" s="1" t="s">
        <v>3206</v>
      </c>
      <c r="B19" s="1" t="s">
        <v>3187</v>
      </c>
      <c r="C19" s="1" t="s">
        <v>110</v>
      </c>
      <c r="D19" s="1" t="s">
        <v>3207</v>
      </c>
      <c r="E19" s="1" t="s">
        <v>3208</v>
      </c>
      <c r="F19" s="1"/>
      <c r="G19" s="1" t="s">
        <v>3209</v>
      </c>
    </row>
    <row r="20" customFormat="false" ht="15" hidden="false" customHeight="false" outlineLevel="0" collapsed="false">
      <c r="A20" s="1" t="s">
        <v>3210</v>
      </c>
      <c r="B20" s="1" t="s">
        <v>3187</v>
      </c>
      <c r="C20" s="1" t="s">
        <v>110</v>
      </c>
      <c r="D20" s="1" t="s">
        <v>3211</v>
      </c>
      <c r="E20" s="1" t="s">
        <v>3212</v>
      </c>
      <c r="F20" s="1"/>
      <c r="G20" s="1" t="s">
        <v>3213</v>
      </c>
    </row>
    <row r="21" customFormat="false" ht="15" hidden="false" customHeight="false" outlineLevel="0" collapsed="false">
      <c r="A21" s="1" t="s">
        <v>3214</v>
      </c>
      <c r="B21" s="1" t="s">
        <v>3194</v>
      </c>
      <c r="C21" s="1" t="s">
        <v>110</v>
      </c>
      <c r="D21" s="1" t="s">
        <v>3215</v>
      </c>
      <c r="E21" s="1" t="s">
        <v>3216</v>
      </c>
      <c r="F21" s="1"/>
      <c r="G21" s="1" t="s">
        <v>3217</v>
      </c>
    </row>
    <row r="22" customFormat="false" ht="15" hidden="false" customHeight="false" outlineLevel="0" collapsed="false">
      <c r="A22" s="1" t="s">
        <v>3218</v>
      </c>
      <c r="B22" s="1" t="s">
        <v>3187</v>
      </c>
      <c r="C22" s="1" t="s">
        <v>110</v>
      </c>
      <c r="D22" s="1" t="s">
        <v>3219</v>
      </c>
      <c r="E22" s="1" t="s">
        <v>3220</v>
      </c>
      <c r="F22" s="1"/>
      <c r="G22" s="1" t="s">
        <v>3221</v>
      </c>
    </row>
    <row r="24" s="1" customFormat="true" ht="15" hidden="false" customHeight="false" outlineLevel="0" collapsed="false">
      <c r="A24" s="2" t="s">
        <v>3222</v>
      </c>
      <c r="B24" s="2"/>
      <c r="C24" s="2"/>
      <c r="D24" s="2"/>
      <c r="E24" s="2"/>
      <c r="F24" s="2"/>
      <c r="G24" s="2"/>
      <c r="H24" s="2"/>
      <c r="I24" s="2"/>
      <c r="J24" s="2"/>
      <c r="K24" s="2"/>
    </row>
    <row r="25" customFormat="false" ht="15" hidden="false" customHeight="false" outlineLevel="0" collapsed="false">
      <c r="A25" s="1" t="s">
        <v>3223</v>
      </c>
      <c r="B25" s="1" t="s">
        <v>3194</v>
      </c>
      <c r="C25" s="1" t="s">
        <v>3224</v>
      </c>
      <c r="D25" s="1" t="s">
        <v>3225</v>
      </c>
      <c r="E25" s="1" t="s">
        <v>3226</v>
      </c>
      <c r="F25" s="1"/>
      <c r="G25" s="1" t="s">
        <v>3227</v>
      </c>
    </row>
    <row r="26" customFormat="false" ht="15" hidden="false" customHeight="false" outlineLevel="0" collapsed="false">
      <c r="A26" s="1" t="s">
        <v>3228</v>
      </c>
      <c r="B26" s="1" t="s">
        <v>3187</v>
      </c>
      <c r="C26" s="1" t="s">
        <v>3224</v>
      </c>
      <c r="D26" s="1" t="s">
        <v>3229</v>
      </c>
      <c r="E26" s="1" t="s">
        <v>3230</v>
      </c>
      <c r="F26" s="1"/>
      <c r="G26" s="1" t="s">
        <v>3231</v>
      </c>
    </row>
    <row r="27" customFormat="false" ht="15" hidden="false" customHeight="false" outlineLevel="0" collapsed="false">
      <c r="A27" s="1" t="s">
        <v>3232</v>
      </c>
      <c r="B27" s="1" t="s">
        <v>3187</v>
      </c>
      <c r="C27" s="1" t="s">
        <v>3224</v>
      </c>
      <c r="D27" s="1" t="s">
        <v>3233</v>
      </c>
      <c r="E27" s="1" t="s">
        <v>3234</v>
      </c>
      <c r="F27" s="1"/>
      <c r="G27" s="1" t="s">
        <v>3235</v>
      </c>
    </row>
    <row r="28" customFormat="false" ht="15" hidden="false" customHeight="false" outlineLevel="0" collapsed="false">
      <c r="A28" s="1" t="s">
        <v>3236</v>
      </c>
      <c r="B28" s="1" t="s">
        <v>3187</v>
      </c>
      <c r="C28" s="1" t="s">
        <v>3224</v>
      </c>
      <c r="D28" s="1" t="s">
        <v>3237</v>
      </c>
      <c r="E28" s="1" t="s">
        <v>3238</v>
      </c>
      <c r="F28" s="1" t="s">
        <v>3239</v>
      </c>
      <c r="G28" s="1"/>
    </row>
    <row r="29" customFormat="false" ht="15" hidden="false" customHeight="false" outlineLevel="0" collapsed="false">
      <c r="A29" s="1" t="s">
        <v>3240</v>
      </c>
      <c r="B29" s="1" t="s">
        <v>3194</v>
      </c>
      <c r="C29" s="1" t="s">
        <v>3224</v>
      </c>
      <c r="D29" s="1" t="s">
        <v>3241</v>
      </c>
      <c r="E29" s="1" t="s">
        <v>3242</v>
      </c>
      <c r="F29" s="1"/>
      <c r="G29" s="1" t="s">
        <v>3243</v>
      </c>
    </row>
    <row r="30" customFormat="false" ht="15" hidden="false" customHeight="false" outlineLevel="0" collapsed="false">
      <c r="A30" s="1" t="s">
        <v>3244</v>
      </c>
      <c r="B30" s="1" t="s">
        <v>3187</v>
      </c>
      <c r="C30" s="1" t="s">
        <v>3224</v>
      </c>
      <c r="D30" s="1" t="s">
        <v>3245</v>
      </c>
      <c r="E30" s="1" t="s">
        <v>3246</v>
      </c>
      <c r="F30" s="1"/>
      <c r="G30" s="1" t="s">
        <v>3247</v>
      </c>
    </row>
    <row r="31" customFormat="false" ht="15" hidden="false" customHeight="false" outlineLevel="0" collapsed="false">
      <c r="A31" s="1" t="s">
        <v>3248</v>
      </c>
      <c r="B31" s="1" t="s">
        <v>3187</v>
      </c>
      <c r="C31" s="1" t="s">
        <v>3224</v>
      </c>
      <c r="D31" s="1" t="s">
        <v>3249</v>
      </c>
      <c r="E31" s="1" t="s">
        <v>3250</v>
      </c>
      <c r="F31" s="1"/>
      <c r="G31" s="1" t="s">
        <v>3251</v>
      </c>
    </row>
    <row r="32" customFormat="false" ht="15" hidden="false" customHeight="false" outlineLevel="0" collapsed="false">
      <c r="A32" s="1" t="s">
        <v>3252</v>
      </c>
      <c r="B32" s="1" t="s">
        <v>3187</v>
      </c>
      <c r="C32" s="1" t="s">
        <v>3224</v>
      </c>
      <c r="D32" s="1" t="s">
        <v>3253</v>
      </c>
      <c r="E32" s="1" t="s">
        <v>3254</v>
      </c>
      <c r="F32" s="1" t="s">
        <v>3255</v>
      </c>
      <c r="G32" s="1"/>
    </row>
    <row r="34" s="1" customFormat="true" ht="15" hidden="false" customHeight="false" outlineLevel="0" collapsed="false">
      <c r="A34" s="2" t="s">
        <v>3222</v>
      </c>
      <c r="B34" s="2"/>
      <c r="C34" s="2"/>
      <c r="D34" s="2"/>
      <c r="E34" s="2"/>
      <c r="F34" s="2"/>
      <c r="G34" s="2"/>
      <c r="H34" s="2"/>
      <c r="I34" s="2"/>
      <c r="J34" s="2"/>
      <c r="K34" s="2"/>
    </row>
    <row r="35" customFormat="false" ht="15" hidden="false" customHeight="false" outlineLevel="0" collapsed="false">
      <c r="A35" s="0" t="s">
        <v>3256</v>
      </c>
      <c r="B35" s="1" t="s">
        <v>3187</v>
      </c>
      <c r="C35" s="0" t="s">
        <v>3257</v>
      </c>
      <c r="D35" s="0" t="s">
        <v>3258</v>
      </c>
      <c r="E35" s="1" t="s">
        <v>3259</v>
      </c>
      <c r="F35" s="1"/>
      <c r="G35" s="1" t="s">
        <v>3260</v>
      </c>
    </row>
    <row r="36" customFormat="false" ht="15" hidden="false" customHeight="false" outlineLevel="0" collapsed="false">
      <c r="A36" s="0" t="s">
        <v>3261</v>
      </c>
      <c r="B36" s="1" t="s">
        <v>3194</v>
      </c>
      <c r="C36" s="0" t="s">
        <v>3257</v>
      </c>
      <c r="D36" s="0" t="s">
        <v>3262</v>
      </c>
      <c r="E36" s="0" t="s">
        <v>3263</v>
      </c>
      <c r="F36" s="1" t="s">
        <v>3264</v>
      </c>
      <c r="G36" s="1"/>
    </row>
    <row r="37" customFormat="false" ht="15" hidden="false" customHeight="false" outlineLevel="0" collapsed="false">
      <c r="A37" s="0" t="s">
        <v>3265</v>
      </c>
      <c r="B37" s="1" t="s">
        <v>3187</v>
      </c>
      <c r="C37" s="0" t="s">
        <v>3257</v>
      </c>
      <c r="D37" s="0" t="s">
        <v>3262</v>
      </c>
      <c r="E37" s="0" t="s">
        <v>3266</v>
      </c>
      <c r="F37" s="1" t="s">
        <v>3267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F18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34" activeCellId="0" sqref="B634"/>
    </sheetView>
  </sheetViews>
  <sheetFormatPr defaultColWidth="8.6875" defaultRowHeight="15" zeroHeight="false" outlineLevelRow="0" outlineLevelCol="0"/>
  <cols>
    <col collapsed="false" customWidth="true" hidden="false" outlineLevel="0" max="1" min="1" style="19" width="9.14"/>
    <col collapsed="false" customWidth="true" hidden="false" outlineLevel="0" max="2" min="2" style="0" width="34.29"/>
    <col collapsed="false" customWidth="true" hidden="false" outlineLevel="0" max="4" min="3" style="0" width="81.14"/>
    <col collapsed="false" customWidth="true" hidden="false" outlineLevel="0" max="5" min="5" style="0" width="12.29"/>
    <col collapsed="false" customWidth="true" hidden="false" outlineLevel="0" max="6" min="6" style="0" width="52.58"/>
  </cols>
  <sheetData>
    <row r="1" customFormat="false" ht="15" hidden="false" customHeight="false" outlineLevel="0" collapsed="false">
      <c r="A1" s="20" t="s">
        <v>3268</v>
      </c>
      <c r="B1" s="21" t="s">
        <v>3269</v>
      </c>
      <c r="C1" s="21" t="s">
        <v>3270</v>
      </c>
      <c r="D1" s="21" t="s">
        <v>3271</v>
      </c>
      <c r="E1" s="21" t="s">
        <v>3272</v>
      </c>
      <c r="F1" s="21" t="s">
        <v>3273</v>
      </c>
    </row>
    <row r="2" customFormat="false" ht="15" hidden="false" customHeight="false" outlineLevel="0" collapsed="false">
      <c r="A2" s="19" t="s">
        <v>3274</v>
      </c>
      <c r="B2" s="0" t="s">
        <v>139</v>
      </c>
      <c r="C2" s="0" t="s">
        <v>3275</v>
      </c>
      <c r="D2" s="0" t="s">
        <v>140</v>
      </c>
      <c r="E2" s="0" t="s">
        <v>3276</v>
      </c>
      <c r="F2" s="22" t="str">
        <f aca="false">"dossierComplet['"&amp;meta_dossier_complet[[#This Row],[COD_VAR]]&amp;"'][code_insee]"</f>
        <v>dossierComplet['P18_POP'][code_insee]</v>
      </c>
    </row>
    <row r="3" customFormat="false" ht="15" hidden="true" customHeight="false" outlineLevel="0" collapsed="false">
      <c r="B3" s="0" t="s">
        <v>3277</v>
      </c>
      <c r="C3" s="0" t="s">
        <v>3278</v>
      </c>
      <c r="D3" s="0" t="s">
        <v>3279</v>
      </c>
      <c r="E3" s="0" t="s">
        <v>3276</v>
      </c>
      <c r="F3" s="22" t="str">
        <f aca="false">"dossierComplet['"&amp;meta_dossier_complet[[#This Row],[COD_VAR]]&amp;"'][code_insee]"</f>
        <v>dossierComplet['P18_POP0014'][code_insee]</v>
      </c>
    </row>
    <row r="4" customFormat="false" ht="15" hidden="true" customHeight="false" outlineLevel="0" collapsed="false">
      <c r="B4" s="0" t="s">
        <v>3280</v>
      </c>
      <c r="C4" s="0" t="s">
        <v>3281</v>
      </c>
      <c r="D4" s="0" t="s">
        <v>3282</v>
      </c>
      <c r="E4" s="0" t="s">
        <v>3276</v>
      </c>
      <c r="F4" s="22" t="str">
        <f aca="false">"dossierComplet['"&amp;meta_dossier_complet[[#This Row],[COD_VAR]]&amp;"'][code_insee]"</f>
        <v>dossierComplet['P18_POP1529'][code_insee]</v>
      </c>
    </row>
    <row r="5" customFormat="false" ht="15" hidden="true" customHeight="false" outlineLevel="0" collapsed="false">
      <c r="B5" s="0" t="s">
        <v>3283</v>
      </c>
      <c r="C5" s="0" t="s">
        <v>3284</v>
      </c>
      <c r="D5" s="0" t="s">
        <v>3285</v>
      </c>
      <c r="E5" s="0" t="s">
        <v>3276</v>
      </c>
      <c r="F5" s="22" t="str">
        <f aca="false">"dossierComplet['"&amp;meta_dossier_complet[[#This Row],[COD_VAR]]&amp;"'][code_insee]"</f>
        <v>dossierComplet['P18_POP3044'][code_insee]</v>
      </c>
    </row>
    <row r="6" customFormat="false" ht="15" hidden="true" customHeight="false" outlineLevel="0" collapsed="false">
      <c r="B6" s="0" t="s">
        <v>3286</v>
      </c>
      <c r="C6" s="0" t="s">
        <v>3287</v>
      </c>
      <c r="D6" s="0" t="s">
        <v>3288</v>
      </c>
      <c r="E6" s="0" t="s">
        <v>3276</v>
      </c>
      <c r="F6" s="22" t="str">
        <f aca="false">"dossierComplet['"&amp;meta_dossier_complet[[#This Row],[COD_VAR]]&amp;"'][code_insee]"</f>
        <v>dossierComplet['P18_POP4559'][code_insee]</v>
      </c>
    </row>
    <row r="7" customFormat="false" ht="15" hidden="true" customHeight="false" outlineLevel="0" collapsed="false">
      <c r="B7" s="0" t="s">
        <v>3289</v>
      </c>
      <c r="C7" s="0" t="s">
        <v>3290</v>
      </c>
      <c r="D7" s="0" t="s">
        <v>3291</v>
      </c>
      <c r="E7" s="0" t="s">
        <v>3276</v>
      </c>
      <c r="F7" s="22" t="str">
        <f aca="false">"dossierComplet['"&amp;meta_dossier_complet[[#This Row],[COD_VAR]]&amp;"'][code_insee]"</f>
        <v>dossierComplet['P18_POP6074'][code_insee]</v>
      </c>
    </row>
    <row r="8" customFormat="false" ht="15" hidden="true" customHeight="false" outlineLevel="0" collapsed="false">
      <c r="B8" s="0" t="s">
        <v>3292</v>
      </c>
      <c r="C8" s="0" t="s">
        <v>3293</v>
      </c>
      <c r="D8" s="0" t="s">
        <v>3294</v>
      </c>
      <c r="E8" s="0" t="s">
        <v>3276</v>
      </c>
      <c r="F8" s="22" t="str">
        <f aca="false">"dossierComplet['"&amp;meta_dossier_complet[[#This Row],[COD_VAR]]&amp;"'][code_insee]"</f>
        <v>dossierComplet['P18_POP7589'][code_insee]</v>
      </c>
    </row>
    <row r="9" customFormat="false" ht="15" hidden="true" customHeight="false" outlineLevel="0" collapsed="false">
      <c r="B9" s="0" t="s">
        <v>3295</v>
      </c>
      <c r="C9" s="0" t="s">
        <v>3296</v>
      </c>
      <c r="D9" s="0" t="s">
        <v>3297</v>
      </c>
      <c r="E9" s="0" t="s">
        <v>3276</v>
      </c>
      <c r="F9" s="22" t="str">
        <f aca="false">"dossierComplet['"&amp;meta_dossier_complet[[#This Row],[COD_VAR]]&amp;"'][code_insee]"</f>
        <v>dossierComplet['P18_POP90P'][code_insee]</v>
      </c>
    </row>
    <row r="10" customFormat="false" ht="15" hidden="true" customHeight="false" outlineLevel="0" collapsed="false">
      <c r="B10" s="0" t="s">
        <v>3298</v>
      </c>
      <c r="C10" s="0" t="s">
        <v>3299</v>
      </c>
      <c r="D10" s="0" t="s">
        <v>3300</v>
      </c>
      <c r="E10" s="0" t="s">
        <v>3276</v>
      </c>
      <c r="F10" s="22" t="str">
        <f aca="false">"dossierComplet['"&amp;meta_dossier_complet[[#This Row],[COD_VAR]]&amp;"'][code_insee]"</f>
        <v>dossierComplet['P18_POPH'][code_insee]</v>
      </c>
    </row>
    <row r="11" customFormat="false" ht="15" hidden="true" customHeight="false" outlineLevel="0" collapsed="false">
      <c r="B11" s="0" t="s">
        <v>3301</v>
      </c>
      <c r="C11" s="0" t="s">
        <v>3302</v>
      </c>
      <c r="D11" s="0" t="s">
        <v>3303</v>
      </c>
      <c r="E11" s="0" t="s">
        <v>3276</v>
      </c>
      <c r="F11" s="22" t="str">
        <f aca="false">"dossierComplet['"&amp;meta_dossier_complet[[#This Row],[COD_VAR]]&amp;"'][code_insee]"</f>
        <v>dossierComplet['P18_H0014'][code_insee]</v>
      </c>
    </row>
    <row r="12" customFormat="false" ht="15" hidden="true" customHeight="false" outlineLevel="0" collapsed="false">
      <c r="B12" s="0" t="s">
        <v>3304</v>
      </c>
      <c r="C12" s="0" t="s">
        <v>3305</v>
      </c>
      <c r="D12" s="0" t="s">
        <v>3306</v>
      </c>
      <c r="E12" s="0" t="s">
        <v>3276</v>
      </c>
      <c r="F12" s="22" t="str">
        <f aca="false">"dossierComplet['"&amp;meta_dossier_complet[[#This Row],[COD_VAR]]&amp;"'][code_insee]"</f>
        <v>dossierComplet['P18_H1529'][code_insee]</v>
      </c>
    </row>
    <row r="13" customFormat="false" ht="15" hidden="true" customHeight="false" outlineLevel="0" collapsed="false">
      <c r="B13" s="0" t="s">
        <v>3307</v>
      </c>
      <c r="C13" s="0" t="s">
        <v>3308</v>
      </c>
      <c r="D13" s="0" t="s">
        <v>3309</v>
      </c>
      <c r="E13" s="0" t="s">
        <v>3276</v>
      </c>
      <c r="F13" s="22" t="str">
        <f aca="false">"dossierComplet['"&amp;meta_dossier_complet[[#This Row],[COD_VAR]]&amp;"'][code_insee]"</f>
        <v>dossierComplet['P18_H3044'][code_insee]</v>
      </c>
    </row>
    <row r="14" customFormat="false" ht="15" hidden="true" customHeight="false" outlineLevel="0" collapsed="false">
      <c r="B14" s="0" t="s">
        <v>3310</v>
      </c>
      <c r="C14" s="0" t="s">
        <v>3311</v>
      </c>
      <c r="D14" s="0" t="s">
        <v>3312</v>
      </c>
      <c r="E14" s="0" t="s">
        <v>3276</v>
      </c>
      <c r="F14" s="22" t="str">
        <f aca="false">"dossierComplet['"&amp;meta_dossier_complet[[#This Row],[COD_VAR]]&amp;"'][code_insee]"</f>
        <v>dossierComplet['P18_H4559'][code_insee]</v>
      </c>
    </row>
    <row r="15" customFormat="false" ht="15" hidden="true" customHeight="false" outlineLevel="0" collapsed="false">
      <c r="B15" s="0" t="s">
        <v>3313</v>
      </c>
      <c r="C15" s="0" t="s">
        <v>3314</v>
      </c>
      <c r="D15" s="0" t="s">
        <v>3315</v>
      </c>
      <c r="E15" s="0" t="s">
        <v>3276</v>
      </c>
      <c r="F15" s="22" t="str">
        <f aca="false">"dossierComplet['"&amp;meta_dossier_complet[[#This Row],[COD_VAR]]&amp;"'][code_insee]"</f>
        <v>dossierComplet['P18_H6074'][code_insee]</v>
      </c>
    </row>
    <row r="16" customFormat="false" ht="15" hidden="true" customHeight="false" outlineLevel="0" collapsed="false">
      <c r="B16" s="0" t="s">
        <v>3316</v>
      </c>
      <c r="C16" s="0" t="s">
        <v>3317</v>
      </c>
      <c r="D16" s="0" t="s">
        <v>3318</v>
      </c>
      <c r="E16" s="0" t="s">
        <v>3276</v>
      </c>
      <c r="F16" s="22" t="str">
        <f aca="false">"dossierComplet['"&amp;meta_dossier_complet[[#This Row],[COD_VAR]]&amp;"'][code_insee]"</f>
        <v>dossierComplet['P18_H7589'][code_insee]</v>
      </c>
    </row>
    <row r="17" customFormat="false" ht="15" hidden="true" customHeight="false" outlineLevel="0" collapsed="false">
      <c r="B17" s="0" t="s">
        <v>3319</v>
      </c>
      <c r="C17" s="0" t="s">
        <v>3320</v>
      </c>
      <c r="D17" s="0" t="s">
        <v>3321</v>
      </c>
      <c r="E17" s="0" t="s">
        <v>3276</v>
      </c>
      <c r="F17" s="22" t="str">
        <f aca="false">"dossierComplet['"&amp;meta_dossier_complet[[#This Row],[COD_VAR]]&amp;"'][code_insee]"</f>
        <v>dossierComplet['P18_H90P'][code_insee]</v>
      </c>
    </row>
    <row r="18" customFormat="false" ht="15" hidden="true" customHeight="false" outlineLevel="0" collapsed="false">
      <c r="B18" s="0" t="s">
        <v>3322</v>
      </c>
      <c r="C18" s="0" t="s">
        <v>3323</v>
      </c>
      <c r="D18" s="0" t="s">
        <v>3324</v>
      </c>
      <c r="E18" s="0" t="s">
        <v>3276</v>
      </c>
      <c r="F18" s="22" t="str">
        <f aca="false">"dossierComplet['"&amp;meta_dossier_complet[[#This Row],[COD_VAR]]&amp;"'][code_insee]"</f>
        <v>dossierComplet['P18_H0019'][code_insee]</v>
      </c>
    </row>
    <row r="19" customFormat="false" ht="15" hidden="true" customHeight="false" outlineLevel="0" collapsed="false">
      <c r="B19" s="0" t="s">
        <v>3325</v>
      </c>
      <c r="C19" s="0" t="s">
        <v>3326</v>
      </c>
      <c r="D19" s="0" t="s">
        <v>3327</v>
      </c>
      <c r="E19" s="0" t="s">
        <v>3276</v>
      </c>
      <c r="F19" s="22" t="str">
        <f aca="false">"dossierComplet['"&amp;meta_dossier_complet[[#This Row],[COD_VAR]]&amp;"'][code_insee]"</f>
        <v>dossierComplet['P18_H2064'][code_insee]</v>
      </c>
    </row>
    <row r="20" customFormat="false" ht="15" hidden="true" customHeight="false" outlineLevel="0" collapsed="false">
      <c r="B20" s="0" t="s">
        <v>3328</v>
      </c>
      <c r="C20" s="0" t="s">
        <v>3329</v>
      </c>
      <c r="D20" s="0" t="s">
        <v>3330</v>
      </c>
      <c r="E20" s="0" t="s">
        <v>3276</v>
      </c>
      <c r="F20" s="22" t="str">
        <f aca="false">"dossierComplet['"&amp;meta_dossier_complet[[#This Row],[COD_VAR]]&amp;"'][code_insee]"</f>
        <v>dossierComplet['P18_H65P'][code_insee]</v>
      </c>
    </row>
    <row r="21" customFormat="false" ht="15" hidden="true" customHeight="false" outlineLevel="0" collapsed="false">
      <c r="B21" s="0" t="s">
        <v>3331</v>
      </c>
      <c r="C21" s="0" t="s">
        <v>3332</v>
      </c>
      <c r="D21" s="0" t="s">
        <v>3333</v>
      </c>
      <c r="E21" s="0" t="s">
        <v>3276</v>
      </c>
      <c r="F21" s="22" t="str">
        <f aca="false">"dossierComplet['"&amp;meta_dossier_complet[[#This Row],[COD_VAR]]&amp;"'][code_insee]"</f>
        <v>dossierComplet['P18_POPF'][code_insee]</v>
      </c>
    </row>
    <row r="22" customFormat="false" ht="15" hidden="true" customHeight="false" outlineLevel="0" collapsed="false">
      <c r="B22" s="0" t="s">
        <v>3334</v>
      </c>
      <c r="C22" s="0" t="s">
        <v>3335</v>
      </c>
      <c r="D22" s="0" t="s">
        <v>3336</v>
      </c>
      <c r="E22" s="0" t="s">
        <v>3276</v>
      </c>
      <c r="F22" s="22" t="str">
        <f aca="false">"dossierComplet['"&amp;meta_dossier_complet[[#This Row],[COD_VAR]]&amp;"'][code_insee]"</f>
        <v>dossierComplet['P18_F0014'][code_insee]</v>
      </c>
    </row>
    <row r="23" customFormat="false" ht="15" hidden="true" customHeight="false" outlineLevel="0" collapsed="false">
      <c r="B23" s="0" t="s">
        <v>3337</v>
      </c>
      <c r="C23" s="0" t="s">
        <v>3338</v>
      </c>
      <c r="D23" s="0" t="s">
        <v>3339</v>
      </c>
      <c r="E23" s="0" t="s">
        <v>3276</v>
      </c>
      <c r="F23" s="22" t="str">
        <f aca="false">"dossierComplet['"&amp;meta_dossier_complet[[#This Row],[COD_VAR]]&amp;"'][code_insee]"</f>
        <v>dossierComplet['P18_F1529'][code_insee]</v>
      </c>
    </row>
    <row r="24" customFormat="false" ht="15" hidden="true" customHeight="false" outlineLevel="0" collapsed="false">
      <c r="B24" s="0" t="s">
        <v>3340</v>
      </c>
      <c r="C24" s="0" t="s">
        <v>3341</v>
      </c>
      <c r="D24" s="0" t="s">
        <v>3342</v>
      </c>
      <c r="E24" s="0" t="s">
        <v>3276</v>
      </c>
      <c r="F24" s="22" t="str">
        <f aca="false">"dossierComplet['"&amp;meta_dossier_complet[[#This Row],[COD_VAR]]&amp;"'][code_insee]"</f>
        <v>dossierComplet['P18_F3044'][code_insee]</v>
      </c>
    </row>
    <row r="25" customFormat="false" ht="15" hidden="true" customHeight="false" outlineLevel="0" collapsed="false">
      <c r="B25" s="0" t="s">
        <v>3343</v>
      </c>
      <c r="C25" s="0" t="s">
        <v>3344</v>
      </c>
      <c r="D25" s="0" t="s">
        <v>3345</v>
      </c>
      <c r="E25" s="0" t="s">
        <v>3276</v>
      </c>
      <c r="F25" s="22" t="str">
        <f aca="false">"dossierComplet['"&amp;meta_dossier_complet[[#This Row],[COD_VAR]]&amp;"'][code_insee]"</f>
        <v>dossierComplet['P18_F4559'][code_insee]</v>
      </c>
    </row>
    <row r="26" customFormat="false" ht="15" hidden="true" customHeight="false" outlineLevel="0" collapsed="false">
      <c r="B26" s="0" t="s">
        <v>3346</v>
      </c>
      <c r="C26" s="0" t="s">
        <v>3347</v>
      </c>
      <c r="D26" s="0" t="s">
        <v>3348</v>
      </c>
      <c r="E26" s="0" t="s">
        <v>3276</v>
      </c>
      <c r="F26" s="22" t="str">
        <f aca="false">"dossierComplet['"&amp;meta_dossier_complet[[#This Row],[COD_VAR]]&amp;"'][code_insee]"</f>
        <v>dossierComplet['P18_F6074'][code_insee]</v>
      </c>
    </row>
    <row r="27" customFormat="false" ht="15" hidden="true" customHeight="false" outlineLevel="0" collapsed="false">
      <c r="B27" s="0" t="s">
        <v>3349</v>
      </c>
      <c r="C27" s="0" t="s">
        <v>3350</v>
      </c>
      <c r="D27" s="0" t="s">
        <v>3351</v>
      </c>
      <c r="E27" s="0" t="s">
        <v>3276</v>
      </c>
      <c r="F27" s="22" t="str">
        <f aca="false">"dossierComplet['"&amp;meta_dossier_complet[[#This Row],[COD_VAR]]&amp;"'][code_insee]"</f>
        <v>dossierComplet['P18_F7589'][code_insee]</v>
      </c>
    </row>
    <row r="28" customFormat="false" ht="15" hidden="true" customHeight="false" outlineLevel="0" collapsed="false">
      <c r="B28" s="0" t="s">
        <v>3352</v>
      </c>
      <c r="C28" s="0" t="s">
        <v>3353</v>
      </c>
      <c r="D28" s="0" t="s">
        <v>3354</v>
      </c>
      <c r="E28" s="0" t="s">
        <v>3276</v>
      </c>
      <c r="F28" s="22" t="str">
        <f aca="false">"dossierComplet['"&amp;meta_dossier_complet[[#This Row],[COD_VAR]]&amp;"'][code_insee]"</f>
        <v>dossierComplet['P18_F90P'][code_insee]</v>
      </c>
    </row>
    <row r="29" customFormat="false" ht="15" hidden="true" customHeight="false" outlineLevel="0" collapsed="false">
      <c r="B29" s="0" t="s">
        <v>3355</v>
      </c>
      <c r="C29" s="0" t="s">
        <v>3356</v>
      </c>
      <c r="D29" s="0" t="s">
        <v>3357</v>
      </c>
      <c r="E29" s="0" t="s">
        <v>3276</v>
      </c>
      <c r="F29" s="22" t="str">
        <f aca="false">"dossierComplet['"&amp;meta_dossier_complet[[#This Row],[COD_VAR]]&amp;"'][code_insee]"</f>
        <v>dossierComplet['P18_F0019'][code_insee]</v>
      </c>
    </row>
    <row r="30" customFormat="false" ht="15" hidden="true" customHeight="false" outlineLevel="0" collapsed="false">
      <c r="B30" s="0" t="s">
        <v>3358</v>
      </c>
      <c r="C30" s="0" t="s">
        <v>3359</v>
      </c>
      <c r="D30" s="0" t="s">
        <v>3360</v>
      </c>
      <c r="E30" s="0" t="s">
        <v>3276</v>
      </c>
      <c r="F30" s="22" t="str">
        <f aca="false">"dossierComplet['"&amp;meta_dossier_complet[[#This Row],[COD_VAR]]&amp;"'][code_insee]"</f>
        <v>dossierComplet['P18_F2064'][code_insee]</v>
      </c>
    </row>
    <row r="31" customFormat="false" ht="15" hidden="true" customHeight="false" outlineLevel="0" collapsed="false">
      <c r="B31" s="0" t="s">
        <v>3361</v>
      </c>
      <c r="C31" s="0" t="s">
        <v>3362</v>
      </c>
      <c r="D31" s="0" t="s">
        <v>3363</v>
      </c>
      <c r="E31" s="0" t="s">
        <v>3276</v>
      </c>
      <c r="F31" s="22" t="str">
        <f aca="false">"dossierComplet['"&amp;meta_dossier_complet[[#This Row],[COD_VAR]]&amp;"'][code_insee]"</f>
        <v>dossierComplet['P18_F65P'][code_insee]</v>
      </c>
    </row>
    <row r="32" customFormat="false" ht="15" hidden="true" customHeight="false" outlineLevel="0" collapsed="false">
      <c r="B32" s="0" t="s">
        <v>3364</v>
      </c>
      <c r="C32" s="0" t="s">
        <v>3365</v>
      </c>
      <c r="D32" s="0" t="s">
        <v>3366</v>
      </c>
      <c r="E32" s="0" t="s">
        <v>3276</v>
      </c>
      <c r="F32" s="22" t="str">
        <f aca="false">"dossierComplet['"&amp;meta_dossier_complet[[#This Row],[COD_VAR]]&amp;"'][code_insee]"</f>
        <v>dossierComplet['P18_POP01P'][code_insee]</v>
      </c>
    </row>
    <row r="33" customFormat="false" ht="15" hidden="true" customHeight="false" outlineLevel="0" collapsed="false">
      <c r="B33" s="0" t="s">
        <v>3367</v>
      </c>
      <c r="C33" s="0" t="s">
        <v>3368</v>
      </c>
      <c r="D33" s="0" t="s">
        <v>3369</v>
      </c>
      <c r="E33" s="0" t="s">
        <v>3276</v>
      </c>
      <c r="F33" s="22" t="str">
        <f aca="false">"dossierComplet['"&amp;meta_dossier_complet[[#This Row],[COD_VAR]]&amp;"'][code_insee]"</f>
        <v>dossierComplet['P18_POP01P_IRAN1'][code_insee]</v>
      </c>
    </row>
    <row r="34" customFormat="false" ht="15" hidden="true" customHeight="false" outlineLevel="0" collapsed="false">
      <c r="B34" s="0" t="s">
        <v>3370</v>
      </c>
      <c r="C34" s="0" t="s">
        <v>3371</v>
      </c>
      <c r="D34" s="0" t="s">
        <v>3372</v>
      </c>
      <c r="E34" s="0" t="s">
        <v>3276</v>
      </c>
      <c r="F34" s="22" t="str">
        <f aca="false">"dossierComplet['"&amp;meta_dossier_complet[[#This Row],[COD_VAR]]&amp;"'][code_insee]"</f>
        <v>dossierComplet['P18_POP01P_IRAN2'][code_insee]</v>
      </c>
    </row>
    <row r="35" customFormat="false" ht="15" hidden="true" customHeight="false" outlineLevel="0" collapsed="false">
      <c r="B35" s="0" t="s">
        <v>3373</v>
      </c>
      <c r="C35" s="0" t="s">
        <v>3374</v>
      </c>
      <c r="D35" s="0" t="s">
        <v>3375</v>
      </c>
      <c r="E35" s="0" t="s">
        <v>3276</v>
      </c>
      <c r="F35" s="22" t="str">
        <f aca="false">"dossierComplet['"&amp;meta_dossier_complet[[#This Row],[COD_VAR]]&amp;"'][code_insee]"</f>
        <v>dossierComplet['P18_POP01P_IRAN3'][code_insee]</v>
      </c>
    </row>
    <row r="36" customFormat="false" ht="15" hidden="true" customHeight="false" outlineLevel="0" collapsed="false">
      <c r="B36" s="0" t="s">
        <v>3376</v>
      </c>
      <c r="C36" s="0" t="s">
        <v>3377</v>
      </c>
      <c r="D36" s="0" t="s">
        <v>3378</v>
      </c>
      <c r="E36" s="0" t="s">
        <v>3276</v>
      </c>
      <c r="F36" s="22" t="str">
        <f aca="false">"dossierComplet['"&amp;meta_dossier_complet[[#This Row],[COD_VAR]]&amp;"'][code_insee]"</f>
        <v>dossierComplet['P18_POP01P_IRAN4'][code_insee]</v>
      </c>
    </row>
    <row r="37" customFormat="false" ht="15" hidden="true" customHeight="false" outlineLevel="0" collapsed="false">
      <c r="B37" s="0" t="s">
        <v>3379</v>
      </c>
      <c r="C37" s="0" t="s">
        <v>3380</v>
      </c>
      <c r="D37" s="0" t="s">
        <v>3381</v>
      </c>
      <c r="E37" s="0" t="s">
        <v>3276</v>
      </c>
      <c r="F37" s="22" t="str">
        <f aca="false">"dossierComplet['"&amp;meta_dossier_complet[[#This Row],[COD_VAR]]&amp;"'][code_insee]"</f>
        <v>dossierComplet['P18_POP01P_IRAN5'][code_insee]</v>
      </c>
    </row>
    <row r="38" customFormat="false" ht="15" hidden="true" customHeight="false" outlineLevel="0" collapsed="false">
      <c r="B38" s="0" t="s">
        <v>3382</v>
      </c>
      <c r="C38" s="0" t="s">
        <v>3383</v>
      </c>
      <c r="D38" s="0" t="s">
        <v>3384</v>
      </c>
      <c r="E38" s="0" t="s">
        <v>3276</v>
      </c>
      <c r="F38" s="22" t="str">
        <f aca="false">"dossierComplet['"&amp;meta_dossier_complet[[#This Row],[COD_VAR]]&amp;"'][code_insee]"</f>
        <v>dossierComplet['P18_POP01P_IRAN6'][code_insee]</v>
      </c>
    </row>
    <row r="39" customFormat="false" ht="15" hidden="true" customHeight="false" outlineLevel="0" collapsed="false">
      <c r="B39" s="0" t="s">
        <v>3385</v>
      </c>
      <c r="C39" s="0" t="s">
        <v>3386</v>
      </c>
      <c r="D39" s="0" t="s">
        <v>3387</v>
      </c>
      <c r="E39" s="0" t="s">
        <v>3276</v>
      </c>
      <c r="F39" s="22" t="str">
        <f aca="false">"dossierComplet['"&amp;meta_dossier_complet[[#This Row],[COD_VAR]]&amp;"'][code_insee]"</f>
        <v>dossierComplet['P18_POP01P_IRAN7'][code_insee]</v>
      </c>
    </row>
    <row r="40" customFormat="false" ht="15" hidden="true" customHeight="false" outlineLevel="0" collapsed="false">
      <c r="B40" s="0" t="s">
        <v>3388</v>
      </c>
      <c r="C40" s="0" t="s">
        <v>3389</v>
      </c>
      <c r="D40" s="0" t="s">
        <v>3390</v>
      </c>
      <c r="E40" s="0" t="s">
        <v>3276</v>
      </c>
      <c r="F40" s="22" t="str">
        <f aca="false">"dossierComplet['"&amp;meta_dossier_complet[[#This Row],[COD_VAR]]&amp;"'][code_insee]"</f>
        <v>dossierComplet['P18_POP0114_IRAN2P'][code_insee]</v>
      </c>
    </row>
    <row r="41" customFormat="false" ht="15" hidden="true" customHeight="false" outlineLevel="0" collapsed="false">
      <c r="B41" s="0" t="s">
        <v>3391</v>
      </c>
      <c r="C41" s="0" t="s">
        <v>3392</v>
      </c>
      <c r="D41" s="0" t="s">
        <v>3393</v>
      </c>
      <c r="E41" s="0" t="s">
        <v>3276</v>
      </c>
      <c r="F41" s="22" t="str">
        <f aca="false">"dossierComplet['"&amp;meta_dossier_complet[[#This Row],[COD_VAR]]&amp;"'][code_insee]"</f>
        <v>dossierComplet['P18_POP0114_IRAN2'][code_insee]</v>
      </c>
    </row>
    <row r="42" customFormat="false" ht="15" hidden="true" customHeight="false" outlineLevel="0" collapsed="false">
      <c r="B42" s="0" t="s">
        <v>3394</v>
      </c>
      <c r="C42" s="0" t="s">
        <v>3395</v>
      </c>
      <c r="D42" s="0" t="s">
        <v>3396</v>
      </c>
      <c r="E42" s="0" t="s">
        <v>3276</v>
      </c>
      <c r="F42" s="22" t="str">
        <f aca="false">"dossierComplet['"&amp;meta_dossier_complet[[#This Row],[COD_VAR]]&amp;"'][code_insee]"</f>
        <v>dossierComplet['P18_POP0114_IRAN3P'][code_insee]</v>
      </c>
    </row>
    <row r="43" customFormat="false" ht="15" hidden="true" customHeight="false" outlineLevel="0" collapsed="false">
      <c r="B43" s="0" t="s">
        <v>3397</v>
      </c>
      <c r="C43" s="0" t="s">
        <v>3398</v>
      </c>
      <c r="D43" s="0" t="s">
        <v>3399</v>
      </c>
      <c r="E43" s="0" t="s">
        <v>3276</v>
      </c>
      <c r="F43" s="22" t="str">
        <f aca="false">"dossierComplet['"&amp;meta_dossier_complet[[#This Row],[COD_VAR]]&amp;"'][code_insee]"</f>
        <v>dossierComplet['P18_POP1524_IRAN2P'][code_insee]</v>
      </c>
    </row>
    <row r="44" customFormat="false" ht="15" hidden="true" customHeight="false" outlineLevel="0" collapsed="false">
      <c r="B44" s="0" t="s">
        <v>3400</v>
      </c>
      <c r="C44" s="0" t="s">
        <v>3401</v>
      </c>
      <c r="D44" s="0" t="s">
        <v>3402</v>
      </c>
      <c r="E44" s="0" t="s">
        <v>3276</v>
      </c>
      <c r="F44" s="22" t="str">
        <f aca="false">"dossierComplet['"&amp;meta_dossier_complet[[#This Row],[COD_VAR]]&amp;"'][code_insee]"</f>
        <v>dossierComplet['P18_POP1524_IRAN2'][code_insee]</v>
      </c>
    </row>
    <row r="45" customFormat="false" ht="15" hidden="true" customHeight="false" outlineLevel="0" collapsed="false">
      <c r="B45" s="0" t="s">
        <v>3403</v>
      </c>
      <c r="C45" s="0" t="s">
        <v>3404</v>
      </c>
      <c r="D45" s="0" t="s">
        <v>3405</v>
      </c>
      <c r="E45" s="0" t="s">
        <v>3276</v>
      </c>
      <c r="F45" s="22" t="str">
        <f aca="false">"dossierComplet['"&amp;meta_dossier_complet[[#This Row],[COD_VAR]]&amp;"'][code_insee]"</f>
        <v>dossierComplet['P18_POP1524_IRAN3P'][code_insee]</v>
      </c>
    </row>
    <row r="46" customFormat="false" ht="15" hidden="true" customHeight="false" outlineLevel="0" collapsed="false">
      <c r="B46" s="0" t="s">
        <v>3406</v>
      </c>
      <c r="C46" s="0" t="s">
        <v>3407</v>
      </c>
      <c r="D46" s="0" t="s">
        <v>3408</v>
      </c>
      <c r="E46" s="0" t="s">
        <v>3276</v>
      </c>
      <c r="F46" s="22" t="str">
        <f aca="false">"dossierComplet['"&amp;meta_dossier_complet[[#This Row],[COD_VAR]]&amp;"'][code_insee]"</f>
        <v>dossierComplet['P18_POP2554_IRAN2P'][code_insee]</v>
      </c>
    </row>
    <row r="47" customFormat="false" ht="15" hidden="true" customHeight="false" outlineLevel="0" collapsed="false">
      <c r="B47" s="0" t="s">
        <v>3409</v>
      </c>
      <c r="C47" s="0" t="s">
        <v>3410</v>
      </c>
      <c r="D47" s="0" t="s">
        <v>3411</v>
      </c>
      <c r="E47" s="0" t="s">
        <v>3276</v>
      </c>
      <c r="F47" s="22" t="str">
        <f aca="false">"dossierComplet['"&amp;meta_dossier_complet[[#This Row],[COD_VAR]]&amp;"'][code_insee]"</f>
        <v>dossierComplet['P18_POP2554_IRAN2'][code_insee]</v>
      </c>
    </row>
    <row r="48" customFormat="false" ht="15" hidden="true" customHeight="false" outlineLevel="0" collapsed="false">
      <c r="B48" s="0" t="s">
        <v>3412</v>
      </c>
      <c r="C48" s="0" t="s">
        <v>3413</v>
      </c>
      <c r="D48" s="0" t="s">
        <v>3414</v>
      </c>
      <c r="E48" s="0" t="s">
        <v>3276</v>
      </c>
      <c r="F48" s="22" t="str">
        <f aca="false">"dossierComplet['"&amp;meta_dossier_complet[[#This Row],[COD_VAR]]&amp;"'][code_insee]"</f>
        <v>dossierComplet['P18_POP2554_IRAN3P'][code_insee]</v>
      </c>
    </row>
    <row r="49" customFormat="false" ht="15" hidden="true" customHeight="false" outlineLevel="0" collapsed="false">
      <c r="B49" s="0" t="s">
        <v>3415</v>
      </c>
      <c r="C49" s="0" t="s">
        <v>3416</v>
      </c>
      <c r="D49" s="0" t="s">
        <v>3417</v>
      </c>
      <c r="E49" s="0" t="s">
        <v>3276</v>
      </c>
      <c r="F49" s="22" t="str">
        <f aca="false">"dossierComplet['"&amp;meta_dossier_complet[[#This Row],[COD_VAR]]&amp;"'][code_insee]"</f>
        <v>dossierComplet['P18_POP55P_IRAN2P'][code_insee]</v>
      </c>
    </row>
    <row r="50" customFormat="false" ht="15" hidden="true" customHeight="false" outlineLevel="0" collapsed="false">
      <c r="B50" s="0" t="s">
        <v>3418</v>
      </c>
      <c r="C50" s="0" t="s">
        <v>3419</v>
      </c>
      <c r="D50" s="0" t="s">
        <v>3420</v>
      </c>
      <c r="E50" s="0" t="s">
        <v>3276</v>
      </c>
      <c r="F50" s="22" t="str">
        <f aca="false">"dossierComplet['"&amp;meta_dossier_complet[[#This Row],[COD_VAR]]&amp;"'][code_insee]"</f>
        <v>dossierComplet['P18_POP55P_IRAN2'][code_insee]</v>
      </c>
    </row>
    <row r="51" customFormat="false" ht="15" hidden="true" customHeight="false" outlineLevel="0" collapsed="false">
      <c r="B51" s="0" t="s">
        <v>3421</v>
      </c>
      <c r="C51" s="0" t="s">
        <v>3422</v>
      </c>
      <c r="D51" s="0" t="s">
        <v>3423</v>
      </c>
      <c r="E51" s="0" t="s">
        <v>3276</v>
      </c>
      <c r="F51" s="22" t="str">
        <f aca="false">"dossierComplet['"&amp;meta_dossier_complet[[#This Row],[COD_VAR]]&amp;"'][code_insee]"</f>
        <v>dossierComplet['P18_POP55P_IRAN3P'][code_insee]</v>
      </c>
    </row>
    <row r="52" customFormat="false" ht="15" hidden="true" customHeight="false" outlineLevel="0" collapsed="false">
      <c r="B52" s="0" t="s">
        <v>3424</v>
      </c>
      <c r="C52" s="0" t="s">
        <v>3425</v>
      </c>
      <c r="D52" s="0" t="s">
        <v>3426</v>
      </c>
      <c r="E52" s="0" t="s">
        <v>3276</v>
      </c>
      <c r="F52" s="22" t="str">
        <f aca="false">"dossierComplet['"&amp;meta_dossier_complet[[#This Row],[COD_VAR]]&amp;"'][code_insee]"</f>
        <v>dossierComplet['C18_POP15P'][code_insee]</v>
      </c>
    </row>
    <row r="53" customFormat="false" ht="15" hidden="true" customHeight="false" outlineLevel="0" collapsed="false">
      <c r="B53" s="0" t="s">
        <v>3427</v>
      </c>
      <c r="C53" s="0" t="s">
        <v>3428</v>
      </c>
      <c r="D53" s="0" t="s">
        <v>3429</v>
      </c>
      <c r="E53" s="0" t="s">
        <v>3276</v>
      </c>
      <c r="F53" s="22" t="str">
        <f aca="false">"dossierComplet['"&amp;meta_dossier_complet[[#This Row],[COD_VAR]]&amp;"'][code_insee]"</f>
        <v>dossierComplet['C18_POP15P_CS1'][code_insee]</v>
      </c>
    </row>
    <row r="54" customFormat="false" ht="15" hidden="true" customHeight="false" outlineLevel="0" collapsed="false">
      <c r="B54" s="0" t="s">
        <v>3430</v>
      </c>
      <c r="C54" s="0" t="s">
        <v>3431</v>
      </c>
      <c r="D54" s="0" t="s">
        <v>3432</v>
      </c>
      <c r="E54" s="0" t="s">
        <v>3276</v>
      </c>
      <c r="F54" s="22" t="str">
        <f aca="false">"dossierComplet['"&amp;meta_dossier_complet[[#This Row],[COD_VAR]]&amp;"'][code_insee]"</f>
        <v>dossierComplet['C18_POP15P_CS2'][code_insee]</v>
      </c>
    </row>
    <row r="55" customFormat="false" ht="15" hidden="true" customHeight="false" outlineLevel="0" collapsed="false">
      <c r="B55" s="0" t="s">
        <v>3433</v>
      </c>
      <c r="C55" s="0" t="s">
        <v>3434</v>
      </c>
      <c r="D55" s="0" t="s">
        <v>3435</v>
      </c>
      <c r="E55" s="0" t="s">
        <v>3276</v>
      </c>
      <c r="F55" s="22" t="str">
        <f aca="false">"dossierComplet['"&amp;meta_dossier_complet[[#This Row],[COD_VAR]]&amp;"'][code_insee]"</f>
        <v>dossierComplet['C18_POP15P_CS3'][code_insee]</v>
      </c>
    </row>
    <row r="56" customFormat="false" ht="15" hidden="true" customHeight="false" outlineLevel="0" collapsed="false">
      <c r="B56" s="0" t="s">
        <v>3436</v>
      </c>
      <c r="C56" s="0" t="s">
        <v>3437</v>
      </c>
      <c r="D56" s="0" t="s">
        <v>3438</v>
      </c>
      <c r="E56" s="0" t="s">
        <v>3276</v>
      </c>
      <c r="F56" s="22" t="str">
        <f aca="false">"dossierComplet['"&amp;meta_dossier_complet[[#This Row],[COD_VAR]]&amp;"'][code_insee]"</f>
        <v>dossierComplet['C18_POP15P_CS4'][code_insee]</v>
      </c>
    </row>
    <row r="57" customFormat="false" ht="15" hidden="true" customHeight="false" outlineLevel="0" collapsed="false">
      <c r="B57" s="0" t="s">
        <v>3439</v>
      </c>
      <c r="C57" s="0" t="s">
        <v>3440</v>
      </c>
      <c r="D57" s="0" t="s">
        <v>3441</v>
      </c>
      <c r="E57" s="0" t="s">
        <v>3276</v>
      </c>
      <c r="F57" s="22" t="str">
        <f aca="false">"dossierComplet['"&amp;meta_dossier_complet[[#This Row],[COD_VAR]]&amp;"'][code_insee]"</f>
        <v>dossierComplet['C18_POP15P_CS5'][code_insee]</v>
      </c>
    </row>
    <row r="58" customFormat="false" ht="15" hidden="true" customHeight="false" outlineLevel="0" collapsed="false">
      <c r="B58" s="0" t="s">
        <v>3442</v>
      </c>
      <c r="C58" s="0" t="s">
        <v>3443</v>
      </c>
      <c r="D58" s="0" t="s">
        <v>3444</v>
      </c>
      <c r="E58" s="0" t="s">
        <v>3276</v>
      </c>
      <c r="F58" s="22" t="str">
        <f aca="false">"dossierComplet['"&amp;meta_dossier_complet[[#This Row],[COD_VAR]]&amp;"'][code_insee]"</f>
        <v>dossierComplet['C18_POP15P_CS6'][code_insee]</v>
      </c>
    </row>
    <row r="59" customFormat="false" ht="15" hidden="true" customHeight="false" outlineLevel="0" collapsed="false">
      <c r="B59" s="0" t="s">
        <v>3445</v>
      </c>
      <c r="C59" s="0" t="s">
        <v>3446</v>
      </c>
      <c r="D59" s="0" t="s">
        <v>3447</v>
      </c>
      <c r="E59" s="0" t="s">
        <v>3276</v>
      </c>
      <c r="F59" s="22" t="str">
        <f aca="false">"dossierComplet['"&amp;meta_dossier_complet[[#This Row],[COD_VAR]]&amp;"'][code_insee]"</f>
        <v>dossierComplet['C18_POP15P_CS7'][code_insee]</v>
      </c>
    </row>
    <row r="60" customFormat="false" ht="15" hidden="true" customHeight="false" outlineLevel="0" collapsed="false">
      <c r="B60" s="0" t="s">
        <v>3448</v>
      </c>
      <c r="C60" s="0" t="s">
        <v>3449</v>
      </c>
      <c r="D60" s="0" t="s">
        <v>3450</v>
      </c>
      <c r="E60" s="0" t="s">
        <v>3276</v>
      </c>
      <c r="F60" s="22" t="str">
        <f aca="false">"dossierComplet['"&amp;meta_dossier_complet[[#This Row],[COD_VAR]]&amp;"'][code_insee]"</f>
        <v>dossierComplet['C18_POP15P_CS8'][code_insee]</v>
      </c>
    </row>
    <row r="61" customFormat="false" ht="15" hidden="true" customHeight="false" outlineLevel="0" collapsed="false">
      <c r="B61" s="0" t="s">
        <v>3451</v>
      </c>
      <c r="C61" s="0" t="s">
        <v>3452</v>
      </c>
      <c r="D61" s="0" t="s">
        <v>3453</v>
      </c>
      <c r="E61" s="0" t="s">
        <v>3276</v>
      </c>
      <c r="F61" s="22" t="str">
        <f aca="false">"dossierComplet['"&amp;meta_dossier_complet[[#This Row],[COD_VAR]]&amp;"'][code_insee]"</f>
        <v>dossierComplet['C18_H15P'][code_insee]</v>
      </c>
    </row>
    <row r="62" customFormat="false" ht="15" hidden="true" customHeight="false" outlineLevel="0" collapsed="false">
      <c r="B62" s="0" t="s">
        <v>3454</v>
      </c>
      <c r="C62" s="0" t="s">
        <v>3455</v>
      </c>
      <c r="D62" s="0" t="s">
        <v>3456</v>
      </c>
      <c r="E62" s="0" t="s">
        <v>3276</v>
      </c>
      <c r="F62" s="22" t="str">
        <f aca="false">"dossierComplet['"&amp;meta_dossier_complet[[#This Row],[COD_VAR]]&amp;"'][code_insee]"</f>
        <v>dossierComplet['C18_H15P_CS1'][code_insee]</v>
      </c>
    </row>
    <row r="63" customFormat="false" ht="15" hidden="true" customHeight="false" outlineLevel="0" collapsed="false">
      <c r="B63" s="0" t="s">
        <v>3457</v>
      </c>
      <c r="C63" s="0" t="s">
        <v>3458</v>
      </c>
      <c r="D63" s="0" t="s">
        <v>3459</v>
      </c>
      <c r="E63" s="0" t="s">
        <v>3276</v>
      </c>
      <c r="F63" s="22" t="str">
        <f aca="false">"dossierComplet['"&amp;meta_dossier_complet[[#This Row],[COD_VAR]]&amp;"'][code_insee]"</f>
        <v>dossierComplet['C18_H15P_CS2'][code_insee]</v>
      </c>
    </row>
    <row r="64" customFormat="false" ht="15" hidden="true" customHeight="false" outlineLevel="0" collapsed="false">
      <c r="B64" s="0" t="s">
        <v>3460</v>
      </c>
      <c r="C64" s="0" t="s">
        <v>3461</v>
      </c>
      <c r="D64" s="0" t="s">
        <v>3462</v>
      </c>
      <c r="E64" s="0" t="s">
        <v>3276</v>
      </c>
      <c r="F64" s="22" t="str">
        <f aca="false">"dossierComplet['"&amp;meta_dossier_complet[[#This Row],[COD_VAR]]&amp;"'][code_insee]"</f>
        <v>dossierComplet['C18_H15P_CS3'][code_insee]</v>
      </c>
    </row>
    <row r="65" customFormat="false" ht="15" hidden="true" customHeight="false" outlineLevel="0" collapsed="false">
      <c r="B65" s="0" t="s">
        <v>3463</v>
      </c>
      <c r="C65" s="0" t="s">
        <v>3464</v>
      </c>
      <c r="D65" s="0" t="s">
        <v>3465</v>
      </c>
      <c r="E65" s="0" t="s">
        <v>3276</v>
      </c>
      <c r="F65" s="22" t="str">
        <f aca="false">"dossierComplet['"&amp;meta_dossier_complet[[#This Row],[COD_VAR]]&amp;"'][code_insee]"</f>
        <v>dossierComplet['C18_H15P_CS4'][code_insee]</v>
      </c>
    </row>
    <row r="66" customFormat="false" ht="15" hidden="true" customHeight="false" outlineLevel="0" collapsed="false">
      <c r="B66" s="0" t="s">
        <v>3466</v>
      </c>
      <c r="C66" s="0" t="s">
        <v>3467</v>
      </c>
      <c r="D66" s="0" t="s">
        <v>3468</v>
      </c>
      <c r="E66" s="0" t="s">
        <v>3276</v>
      </c>
      <c r="F66" s="22" t="str">
        <f aca="false">"dossierComplet['"&amp;meta_dossier_complet[[#This Row],[COD_VAR]]&amp;"'][code_insee]"</f>
        <v>dossierComplet['C18_H15P_CS5'][code_insee]</v>
      </c>
    </row>
    <row r="67" customFormat="false" ht="15" hidden="true" customHeight="false" outlineLevel="0" collapsed="false">
      <c r="B67" s="0" t="s">
        <v>3469</v>
      </c>
      <c r="C67" s="0" t="s">
        <v>3470</v>
      </c>
      <c r="D67" s="0" t="s">
        <v>3471</v>
      </c>
      <c r="E67" s="0" t="s">
        <v>3276</v>
      </c>
      <c r="F67" s="22" t="str">
        <f aca="false">"dossierComplet['"&amp;meta_dossier_complet[[#This Row],[COD_VAR]]&amp;"'][code_insee]"</f>
        <v>dossierComplet['C18_H15P_CS6'][code_insee]</v>
      </c>
    </row>
    <row r="68" customFormat="false" ht="15" hidden="true" customHeight="false" outlineLevel="0" collapsed="false">
      <c r="B68" s="0" t="s">
        <v>3472</v>
      </c>
      <c r="C68" s="0" t="s">
        <v>3473</v>
      </c>
      <c r="D68" s="0" t="s">
        <v>3474</v>
      </c>
      <c r="E68" s="0" t="s">
        <v>3276</v>
      </c>
      <c r="F68" s="22" t="str">
        <f aca="false">"dossierComplet['"&amp;meta_dossier_complet[[#This Row],[COD_VAR]]&amp;"'][code_insee]"</f>
        <v>dossierComplet['C18_H15P_CS7'][code_insee]</v>
      </c>
    </row>
    <row r="69" customFormat="false" ht="15" hidden="true" customHeight="false" outlineLevel="0" collapsed="false">
      <c r="B69" s="0" t="s">
        <v>3475</v>
      </c>
      <c r="C69" s="0" t="s">
        <v>3476</v>
      </c>
      <c r="D69" s="0" t="s">
        <v>3477</v>
      </c>
      <c r="E69" s="0" t="s">
        <v>3276</v>
      </c>
      <c r="F69" s="22" t="str">
        <f aca="false">"dossierComplet['"&amp;meta_dossier_complet[[#This Row],[COD_VAR]]&amp;"'][code_insee]"</f>
        <v>dossierComplet['C18_H15P_CS8'][code_insee]</v>
      </c>
    </row>
    <row r="70" customFormat="false" ht="15" hidden="true" customHeight="false" outlineLevel="0" collapsed="false">
      <c r="B70" s="0" t="s">
        <v>3478</v>
      </c>
      <c r="C70" s="0" t="s">
        <v>3479</v>
      </c>
      <c r="D70" s="0" t="s">
        <v>3480</v>
      </c>
      <c r="E70" s="0" t="s">
        <v>3276</v>
      </c>
      <c r="F70" s="22" t="str">
        <f aca="false">"dossierComplet['"&amp;meta_dossier_complet[[#This Row],[COD_VAR]]&amp;"'][code_insee]"</f>
        <v>dossierComplet['C18_F15P'][code_insee]</v>
      </c>
    </row>
    <row r="71" customFormat="false" ht="15" hidden="true" customHeight="false" outlineLevel="0" collapsed="false">
      <c r="B71" s="0" t="s">
        <v>3481</v>
      </c>
      <c r="C71" s="0" t="s">
        <v>3482</v>
      </c>
      <c r="D71" s="0" t="s">
        <v>3483</v>
      </c>
      <c r="E71" s="0" t="s">
        <v>3276</v>
      </c>
      <c r="F71" s="22" t="str">
        <f aca="false">"dossierComplet['"&amp;meta_dossier_complet[[#This Row],[COD_VAR]]&amp;"'][code_insee]"</f>
        <v>dossierComplet['C18_F15P_CS1'][code_insee]</v>
      </c>
    </row>
    <row r="72" customFormat="false" ht="15" hidden="true" customHeight="false" outlineLevel="0" collapsed="false">
      <c r="B72" s="0" t="s">
        <v>3484</v>
      </c>
      <c r="C72" s="0" t="s">
        <v>3485</v>
      </c>
      <c r="D72" s="0" t="s">
        <v>3486</v>
      </c>
      <c r="E72" s="0" t="s">
        <v>3276</v>
      </c>
      <c r="F72" s="22" t="str">
        <f aca="false">"dossierComplet['"&amp;meta_dossier_complet[[#This Row],[COD_VAR]]&amp;"'][code_insee]"</f>
        <v>dossierComplet['C18_F15P_CS2'][code_insee]</v>
      </c>
    </row>
    <row r="73" customFormat="false" ht="15" hidden="true" customHeight="false" outlineLevel="0" collapsed="false">
      <c r="B73" s="0" t="s">
        <v>3487</v>
      </c>
      <c r="C73" s="0" t="s">
        <v>3488</v>
      </c>
      <c r="D73" s="0" t="s">
        <v>3489</v>
      </c>
      <c r="E73" s="0" t="s">
        <v>3276</v>
      </c>
      <c r="F73" s="22" t="str">
        <f aca="false">"dossierComplet['"&amp;meta_dossier_complet[[#This Row],[COD_VAR]]&amp;"'][code_insee]"</f>
        <v>dossierComplet['C18_F15P_CS3'][code_insee]</v>
      </c>
    </row>
    <row r="74" customFormat="false" ht="15" hidden="true" customHeight="false" outlineLevel="0" collapsed="false">
      <c r="B74" s="0" t="s">
        <v>3490</v>
      </c>
      <c r="C74" s="0" t="s">
        <v>3491</v>
      </c>
      <c r="D74" s="0" t="s">
        <v>3492</v>
      </c>
      <c r="E74" s="0" t="s">
        <v>3276</v>
      </c>
      <c r="F74" s="22" t="str">
        <f aca="false">"dossierComplet['"&amp;meta_dossier_complet[[#This Row],[COD_VAR]]&amp;"'][code_insee]"</f>
        <v>dossierComplet['C18_F15P_CS4'][code_insee]</v>
      </c>
    </row>
    <row r="75" customFormat="false" ht="15" hidden="true" customHeight="false" outlineLevel="0" collapsed="false">
      <c r="B75" s="0" t="s">
        <v>3493</v>
      </c>
      <c r="C75" s="0" t="s">
        <v>3494</v>
      </c>
      <c r="D75" s="0" t="s">
        <v>3495</v>
      </c>
      <c r="E75" s="0" t="s">
        <v>3276</v>
      </c>
      <c r="F75" s="22" t="str">
        <f aca="false">"dossierComplet['"&amp;meta_dossier_complet[[#This Row],[COD_VAR]]&amp;"'][code_insee]"</f>
        <v>dossierComplet['C18_F15P_CS5'][code_insee]</v>
      </c>
    </row>
    <row r="76" customFormat="false" ht="15" hidden="true" customHeight="false" outlineLevel="0" collapsed="false">
      <c r="B76" s="0" t="s">
        <v>3496</v>
      </c>
      <c r="C76" s="0" t="s">
        <v>3497</v>
      </c>
      <c r="D76" s="0" t="s">
        <v>3498</v>
      </c>
      <c r="E76" s="0" t="s">
        <v>3276</v>
      </c>
      <c r="F76" s="22" t="str">
        <f aca="false">"dossierComplet['"&amp;meta_dossier_complet[[#This Row],[COD_VAR]]&amp;"'][code_insee]"</f>
        <v>dossierComplet['C18_F15P_CS6'][code_insee]</v>
      </c>
    </row>
    <row r="77" customFormat="false" ht="15" hidden="true" customHeight="false" outlineLevel="0" collapsed="false">
      <c r="B77" s="0" t="s">
        <v>3499</v>
      </c>
      <c r="C77" s="0" t="s">
        <v>3500</v>
      </c>
      <c r="D77" s="0" t="s">
        <v>3501</v>
      </c>
      <c r="E77" s="0" t="s">
        <v>3276</v>
      </c>
      <c r="F77" s="22" t="str">
        <f aca="false">"dossierComplet['"&amp;meta_dossier_complet[[#This Row],[COD_VAR]]&amp;"'][code_insee]"</f>
        <v>dossierComplet['C18_F15P_CS7'][code_insee]</v>
      </c>
    </row>
    <row r="78" customFormat="false" ht="15" hidden="true" customHeight="false" outlineLevel="0" collapsed="false">
      <c r="B78" s="0" t="s">
        <v>3502</v>
      </c>
      <c r="C78" s="0" t="s">
        <v>3503</v>
      </c>
      <c r="D78" s="0" t="s">
        <v>3504</v>
      </c>
      <c r="E78" s="0" t="s">
        <v>3276</v>
      </c>
      <c r="F78" s="22" t="str">
        <f aca="false">"dossierComplet['"&amp;meta_dossier_complet[[#This Row],[COD_VAR]]&amp;"'][code_insee]"</f>
        <v>dossierComplet['C18_F15P_CS8'][code_insee]</v>
      </c>
    </row>
    <row r="79" customFormat="false" ht="15" hidden="true" customHeight="false" outlineLevel="0" collapsed="false">
      <c r="B79" s="0" t="s">
        <v>3505</v>
      </c>
      <c r="C79" s="0" t="s">
        <v>3506</v>
      </c>
      <c r="D79" s="0" t="s">
        <v>3507</v>
      </c>
      <c r="E79" s="0" t="s">
        <v>3276</v>
      </c>
      <c r="F79" s="22" t="str">
        <f aca="false">"dossierComplet['"&amp;meta_dossier_complet[[#This Row],[COD_VAR]]&amp;"'][code_insee]"</f>
        <v>dossierComplet['C18_POP1524'][code_insee]</v>
      </c>
    </row>
    <row r="80" customFormat="false" ht="15" hidden="true" customHeight="false" outlineLevel="0" collapsed="false">
      <c r="B80" s="0" t="s">
        <v>3508</v>
      </c>
      <c r="C80" s="0" t="s">
        <v>3509</v>
      </c>
      <c r="D80" s="0" t="s">
        <v>3510</v>
      </c>
      <c r="E80" s="0" t="s">
        <v>3276</v>
      </c>
      <c r="F80" s="22" t="str">
        <f aca="false">"dossierComplet['"&amp;meta_dossier_complet[[#This Row],[COD_VAR]]&amp;"'][code_insee]"</f>
        <v>dossierComplet['C18_POP1524_CS1'][code_insee]</v>
      </c>
    </row>
    <row r="81" customFormat="false" ht="15" hidden="true" customHeight="false" outlineLevel="0" collapsed="false">
      <c r="B81" s="0" t="s">
        <v>3511</v>
      </c>
      <c r="C81" s="0" t="s">
        <v>3512</v>
      </c>
      <c r="D81" s="0" t="s">
        <v>3513</v>
      </c>
      <c r="E81" s="0" t="s">
        <v>3276</v>
      </c>
      <c r="F81" s="22" t="str">
        <f aca="false">"dossierComplet['"&amp;meta_dossier_complet[[#This Row],[COD_VAR]]&amp;"'][code_insee]"</f>
        <v>dossierComplet['C18_POP1524_CS2'][code_insee]</v>
      </c>
    </row>
    <row r="82" customFormat="false" ht="15" hidden="true" customHeight="false" outlineLevel="0" collapsed="false">
      <c r="B82" s="0" t="s">
        <v>3514</v>
      </c>
      <c r="C82" s="0" t="s">
        <v>3515</v>
      </c>
      <c r="D82" s="0" t="s">
        <v>3516</v>
      </c>
      <c r="E82" s="0" t="s">
        <v>3276</v>
      </c>
      <c r="F82" s="22" t="str">
        <f aca="false">"dossierComplet['"&amp;meta_dossier_complet[[#This Row],[COD_VAR]]&amp;"'][code_insee]"</f>
        <v>dossierComplet['C18_POP1524_CS3'][code_insee]</v>
      </c>
    </row>
    <row r="83" customFormat="false" ht="15" hidden="true" customHeight="false" outlineLevel="0" collapsed="false">
      <c r="B83" s="0" t="s">
        <v>3517</v>
      </c>
      <c r="C83" s="0" t="s">
        <v>3518</v>
      </c>
      <c r="D83" s="0" t="s">
        <v>3519</v>
      </c>
      <c r="E83" s="0" t="s">
        <v>3276</v>
      </c>
      <c r="F83" s="22" t="str">
        <f aca="false">"dossierComplet['"&amp;meta_dossier_complet[[#This Row],[COD_VAR]]&amp;"'][code_insee]"</f>
        <v>dossierComplet['C18_POP1524_CS4'][code_insee]</v>
      </c>
    </row>
    <row r="84" customFormat="false" ht="15" hidden="true" customHeight="false" outlineLevel="0" collapsed="false">
      <c r="B84" s="0" t="s">
        <v>3520</v>
      </c>
      <c r="C84" s="0" t="s">
        <v>3521</v>
      </c>
      <c r="D84" s="0" t="s">
        <v>3522</v>
      </c>
      <c r="E84" s="0" t="s">
        <v>3276</v>
      </c>
      <c r="F84" s="22" t="str">
        <f aca="false">"dossierComplet['"&amp;meta_dossier_complet[[#This Row],[COD_VAR]]&amp;"'][code_insee]"</f>
        <v>dossierComplet['C18_POP1524_CS5'][code_insee]</v>
      </c>
    </row>
    <row r="85" customFormat="false" ht="15" hidden="true" customHeight="false" outlineLevel="0" collapsed="false">
      <c r="B85" s="0" t="s">
        <v>3523</v>
      </c>
      <c r="C85" s="0" t="s">
        <v>3524</v>
      </c>
      <c r="D85" s="0" t="s">
        <v>3525</v>
      </c>
      <c r="E85" s="0" t="s">
        <v>3276</v>
      </c>
      <c r="F85" s="22" t="str">
        <f aca="false">"dossierComplet['"&amp;meta_dossier_complet[[#This Row],[COD_VAR]]&amp;"'][code_insee]"</f>
        <v>dossierComplet['C18_POP1524_CS6'][code_insee]</v>
      </c>
    </row>
    <row r="86" customFormat="false" ht="15" hidden="true" customHeight="false" outlineLevel="0" collapsed="false">
      <c r="B86" s="0" t="s">
        <v>3526</v>
      </c>
      <c r="C86" s="0" t="s">
        <v>3527</v>
      </c>
      <c r="D86" s="0" t="s">
        <v>3528</v>
      </c>
      <c r="E86" s="0" t="s">
        <v>3276</v>
      </c>
      <c r="F86" s="22" t="str">
        <f aca="false">"dossierComplet['"&amp;meta_dossier_complet[[#This Row],[COD_VAR]]&amp;"'][code_insee]"</f>
        <v>dossierComplet['C18_POP1524_CS7'][code_insee]</v>
      </c>
    </row>
    <row r="87" customFormat="false" ht="15" hidden="true" customHeight="false" outlineLevel="0" collapsed="false">
      <c r="B87" s="0" t="s">
        <v>3529</v>
      </c>
      <c r="C87" s="0" t="s">
        <v>3530</v>
      </c>
      <c r="D87" s="0" t="s">
        <v>3531</v>
      </c>
      <c r="E87" s="0" t="s">
        <v>3276</v>
      </c>
      <c r="F87" s="22" t="str">
        <f aca="false">"dossierComplet['"&amp;meta_dossier_complet[[#This Row],[COD_VAR]]&amp;"'][code_insee]"</f>
        <v>dossierComplet['C18_POP1524_CS8'][code_insee]</v>
      </c>
    </row>
    <row r="88" customFormat="false" ht="15" hidden="true" customHeight="false" outlineLevel="0" collapsed="false">
      <c r="B88" s="0" t="s">
        <v>3532</v>
      </c>
      <c r="C88" s="0" t="s">
        <v>3533</v>
      </c>
      <c r="D88" s="0" t="s">
        <v>3534</v>
      </c>
      <c r="E88" s="0" t="s">
        <v>3276</v>
      </c>
      <c r="F88" s="22" t="str">
        <f aca="false">"dossierComplet['"&amp;meta_dossier_complet[[#This Row],[COD_VAR]]&amp;"'][code_insee]"</f>
        <v>dossierComplet['C18_POP2554'][code_insee]</v>
      </c>
    </row>
    <row r="89" customFormat="false" ht="15" hidden="true" customHeight="false" outlineLevel="0" collapsed="false">
      <c r="B89" s="0" t="s">
        <v>3535</v>
      </c>
      <c r="C89" s="0" t="s">
        <v>3536</v>
      </c>
      <c r="D89" s="0" t="s">
        <v>3537</v>
      </c>
      <c r="E89" s="0" t="s">
        <v>3276</v>
      </c>
      <c r="F89" s="22" t="str">
        <f aca="false">"dossierComplet['"&amp;meta_dossier_complet[[#This Row],[COD_VAR]]&amp;"'][code_insee]"</f>
        <v>dossierComplet['C18_POP2554_CS1'][code_insee]</v>
      </c>
    </row>
    <row r="90" customFormat="false" ht="15" hidden="true" customHeight="false" outlineLevel="0" collapsed="false">
      <c r="B90" s="0" t="s">
        <v>3538</v>
      </c>
      <c r="C90" s="0" t="s">
        <v>3539</v>
      </c>
      <c r="D90" s="0" t="s">
        <v>3540</v>
      </c>
      <c r="E90" s="0" t="s">
        <v>3276</v>
      </c>
      <c r="F90" s="22" t="str">
        <f aca="false">"dossierComplet['"&amp;meta_dossier_complet[[#This Row],[COD_VAR]]&amp;"'][code_insee]"</f>
        <v>dossierComplet['C18_POP2554_CS2'][code_insee]</v>
      </c>
    </row>
    <row r="91" customFormat="false" ht="15" hidden="true" customHeight="false" outlineLevel="0" collapsed="false">
      <c r="B91" s="0" t="s">
        <v>3541</v>
      </c>
      <c r="C91" s="0" t="s">
        <v>3542</v>
      </c>
      <c r="D91" s="0" t="s">
        <v>3543</v>
      </c>
      <c r="E91" s="0" t="s">
        <v>3276</v>
      </c>
      <c r="F91" s="22" t="str">
        <f aca="false">"dossierComplet['"&amp;meta_dossier_complet[[#This Row],[COD_VAR]]&amp;"'][code_insee]"</f>
        <v>dossierComplet['C18_POP2554_CS3'][code_insee]</v>
      </c>
    </row>
    <row r="92" customFormat="false" ht="15" hidden="true" customHeight="false" outlineLevel="0" collapsed="false">
      <c r="B92" s="0" t="s">
        <v>3544</v>
      </c>
      <c r="C92" s="0" t="s">
        <v>3545</v>
      </c>
      <c r="D92" s="0" t="s">
        <v>3546</v>
      </c>
      <c r="E92" s="0" t="s">
        <v>3276</v>
      </c>
      <c r="F92" s="22" t="str">
        <f aca="false">"dossierComplet['"&amp;meta_dossier_complet[[#This Row],[COD_VAR]]&amp;"'][code_insee]"</f>
        <v>dossierComplet['C18_POP2554_CS4'][code_insee]</v>
      </c>
    </row>
    <row r="93" customFormat="false" ht="15" hidden="true" customHeight="false" outlineLevel="0" collapsed="false">
      <c r="B93" s="0" t="s">
        <v>3547</v>
      </c>
      <c r="C93" s="0" t="s">
        <v>3548</v>
      </c>
      <c r="D93" s="0" t="s">
        <v>3549</v>
      </c>
      <c r="E93" s="0" t="s">
        <v>3276</v>
      </c>
      <c r="F93" s="22" t="str">
        <f aca="false">"dossierComplet['"&amp;meta_dossier_complet[[#This Row],[COD_VAR]]&amp;"'][code_insee]"</f>
        <v>dossierComplet['C18_POP2554_CS5'][code_insee]</v>
      </c>
    </row>
    <row r="94" customFormat="false" ht="15" hidden="true" customHeight="false" outlineLevel="0" collapsed="false">
      <c r="B94" s="0" t="s">
        <v>3550</v>
      </c>
      <c r="C94" s="0" t="s">
        <v>3551</v>
      </c>
      <c r="D94" s="0" t="s">
        <v>3552</v>
      </c>
      <c r="E94" s="0" t="s">
        <v>3276</v>
      </c>
      <c r="F94" s="22" t="str">
        <f aca="false">"dossierComplet['"&amp;meta_dossier_complet[[#This Row],[COD_VAR]]&amp;"'][code_insee]"</f>
        <v>dossierComplet['C18_POP2554_CS6'][code_insee]</v>
      </c>
    </row>
    <row r="95" customFormat="false" ht="15" hidden="true" customHeight="false" outlineLevel="0" collapsed="false">
      <c r="B95" s="0" t="s">
        <v>3553</v>
      </c>
      <c r="C95" s="0" t="s">
        <v>3554</v>
      </c>
      <c r="D95" s="0" t="s">
        <v>3555</v>
      </c>
      <c r="E95" s="0" t="s">
        <v>3276</v>
      </c>
      <c r="F95" s="22" t="str">
        <f aca="false">"dossierComplet['"&amp;meta_dossier_complet[[#This Row],[COD_VAR]]&amp;"'][code_insee]"</f>
        <v>dossierComplet['C18_POP2554_CS7'][code_insee]</v>
      </c>
    </row>
    <row r="96" customFormat="false" ht="15" hidden="true" customHeight="false" outlineLevel="0" collapsed="false">
      <c r="B96" s="0" t="s">
        <v>3556</v>
      </c>
      <c r="C96" s="0" t="s">
        <v>3557</v>
      </c>
      <c r="D96" s="0" t="s">
        <v>3558</v>
      </c>
      <c r="E96" s="0" t="s">
        <v>3276</v>
      </c>
      <c r="F96" s="22" t="str">
        <f aca="false">"dossierComplet['"&amp;meta_dossier_complet[[#This Row],[COD_VAR]]&amp;"'][code_insee]"</f>
        <v>dossierComplet['C18_POP2554_CS8'][code_insee]</v>
      </c>
    </row>
    <row r="97" customFormat="false" ht="15" hidden="true" customHeight="false" outlineLevel="0" collapsed="false">
      <c r="B97" s="0" t="s">
        <v>3559</v>
      </c>
      <c r="C97" s="0" t="s">
        <v>3560</v>
      </c>
      <c r="D97" s="0" t="s">
        <v>3561</v>
      </c>
      <c r="E97" s="0" t="s">
        <v>3276</v>
      </c>
      <c r="F97" s="22" t="str">
        <f aca="false">"dossierComplet['"&amp;meta_dossier_complet[[#This Row],[COD_VAR]]&amp;"'][code_insee]"</f>
        <v>dossierComplet['C18_POP55P'][code_insee]</v>
      </c>
    </row>
    <row r="98" customFormat="false" ht="15" hidden="true" customHeight="false" outlineLevel="0" collapsed="false">
      <c r="B98" s="0" t="s">
        <v>3562</v>
      </c>
      <c r="C98" s="0" t="s">
        <v>3563</v>
      </c>
      <c r="D98" s="0" t="s">
        <v>3564</v>
      </c>
      <c r="E98" s="0" t="s">
        <v>3276</v>
      </c>
      <c r="F98" s="22" t="str">
        <f aca="false">"dossierComplet['"&amp;meta_dossier_complet[[#This Row],[COD_VAR]]&amp;"'][code_insee]"</f>
        <v>dossierComplet['C18_POP55P_CS1'][code_insee]</v>
      </c>
    </row>
    <row r="99" customFormat="false" ht="15" hidden="true" customHeight="false" outlineLevel="0" collapsed="false">
      <c r="B99" s="0" t="s">
        <v>3565</v>
      </c>
      <c r="C99" s="0" t="s">
        <v>3566</v>
      </c>
      <c r="D99" s="0" t="s">
        <v>3567</v>
      </c>
      <c r="E99" s="0" t="s">
        <v>3276</v>
      </c>
      <c r="F99" s="22" t="str">
        <f aca="false">"dossierComplet['"&amp;meta_dossier_complet[[#This Row],[COD_VAR]]&amp;"'][code_insee]"</f>
        <v>dossierComplet['C18_POP55P_CS2'][code_insee]</v>
      </c>
    </row>
    <row r="100" customFormat="false" ht="15" hidden="true" customHeight="false" outlineLevel="0" collapsed="false">
      <c r="B100" s="0" t="s">
        <v>3568</v>
      </c>
      <c r="C100" s="0" t="s">
        <v>3569</v>
      </c>
      <c r="D100" s="0" t="s">
        <v>3570</v>
      </c>
      <c r="E100" s="0" t="s">
        <v>3276</v>
      </c>
      <c r="F100" s="22" t="str">
        <f aca="false">"dossierComplet['"&amp;meta_dossier_complet[[#This Row],[COD_VAR]]&amp;"'][code_insee]"</f>
        <v>dossierComplet['C18_POP55P_CS3'][code_insee]</v>
      </c>
    </row>
    <row r="101" customFormat="false" ht="15" hidden="true" customHeight="false" outlineLevel="0" collapsed="false">
      <c r="B101" s="0" t="s">
        <v>3571</v>
      </c>
      <c r="C101" s="0" t="s">
        <v>3572</v>
      </c>
      <c r="D101" s="0" t="s">
        <v>3573</v>
      </c>
      <c r="E101" s="0" t="s">
        <v>3276</v>
      </c>
      <c r="F101" s="22" t="str">
        <f aca="false">"dossierComplet['"&amp;meta_dossier_complet[[#This Row],[COD_VAR]]&amp;"'][code_insee]"</f>
        <v>dossierComplet['C18_POP55P_CS4'][code_insee]</v>
      </c>
    </row>
    <row r="102" customFormat="false" ht="15" hidden="true" customHeight="false" outlineLevel="0" collapsed="false">
      <c r="B102" s="0" t="s">
        <v>3574</v>
      </c>
      <c r="C102" s="0" t="s">
        <v>3575</v>
      </c>
      <c r="D102" s="0" t="s">
        <v>3576</v>
      </c>
      <c r="E102" s="0" t="s">
        <v>3276</v>
      </c>
      <c r="F102" s="22" t="str">
        <f aca="false">"dossierComplet['"&amp;meta_dossier_complet[[#This Row],[COD_VAR]]&amp;"'][code_insee]"</f>
        <v>dossierComplet['C18_POP55P_CS5'][code_insee]</v>
      </c>
    </row>
    <row r="103" customFormat="false" ht="15" hidden="true" customHeight="false" outlineLevel="0" collapsed="false">
      <c r="B103" s="0" t="s">
        <v>3577</v>
      </c>
      <c r="C103" s="0" t="s">
        <v>3578</v>
      </c>
      <c r="D103" s="0" t="s">
        <v>3579</v>
      </c>
      <c r="E103" s="0" t="s">
        <v>3276</v>
      </c>
      <c r="F103" s="22" t="str">
        <f aca="false">"dossierComplet['"&amp;meta_dossier_complet[[#This Row],[COD_VAR]]&amp;"'][code_insee]"</f>
        <v>dossierComplet['C18_POP55P_CS6'][code_insee]</v>
      </c>
    </row>
    <row r="104" customFormat="false" ht="15" hidden="true" customHeight="false" outlineLevel="0" collapsed="false">
      <c r="B104" s="0" t="s">
        <v>3580</v>
      </c>
      <c r="C104" s="0" t="s">
        <v>3581</v>
      </c>
      <c r="D104" s="0" t="s">
        <v>3582</v>
      </c>
      <c r="E104" s="0" t="s">
        <v>3276</v>
      </c>
      <c r="F104" s="22" t="str">
        <f aca="false">"dossierComplet['"&amp;meta_dossier_complet[[#This Row],[COD_VAR]]&amp;"'][code_insee]"</f>
        <v>dossierComplet['C18_POP55P_CS7'][code_insee]</v>
      </c>
    </row>
    <row r="105" customFormat="false" ht="15" hidden="true" customHeight="false" outlineLevel="0" collapsed="false">
      <c r="B105" s="0" t="s">
        <v>3583</v>
      </c>
      <c r="C105" s="0" t="s">
        <v>3584</v>
      </c>
      <c r="D105" s="0" t="s">
        <v>3585</v>
      </c>
      <c r="E105" s="0" t="s">
        <v>3276</v>
      </c>
      <c r="F105" s="22" t="str">
        <f aca="false">"dossierComplet['"&amp;meta_dossier_complet[[#This Row],[COD_VAR]]&amp;"'][code_insee]"</f>
        <v>dossierComplet['C18_POP55P_CS8'][code_insee]</v>
      </c>
    </row>
    <row r="106" customFormat="false" ht="15" hidden="false" customHeight="false" outlineLevel="0" collapsed="false">
      <c r="A106" s="19" t="s">
        <v>3274</v>
      </c>
      <c r="B106" s="0" t="s">
        <v>142</v>
      </c>
      <c r="C106" s="0" t="s">
        <v>3586</v>
      </c>
      <c r="D106" s="0" t="s">
        <v>143</v>
      </c>
      <c r="E106" s="0" t="s">
        <v>3276</v>
      </c>
      <c r="F106" s="22" t="str">
        <f aca="false">"dossierComplet['"&amp;meta_dossier_complet[[#This Row],[COD_VAR]]&amp;"'][code_insee]"</f>
        <v>dossierComplet['P13_POP'][code_insee]</v>
      </c>
    </row>
    <row r="107" customFormat="false" ht="15" hidden="true" customHeight="false" outlineLevel="0" collapsed="false">
      <c r="B107" s="0" t="s">
        <v>3587</v>
      </c>
      <c r="C107" s="0" t="s">
        <v>3588</v>
      </c>
      <c r="D107" s="0" t="s">
        <v>3589</v>
      </c>
      <c r="E107" s="0" t="s">
        <v>3276</v>
      </c>
      <c r="F107" s="22" t="str">
        <f aca="false">"dossierComplet['"&amp;meta_dossier_complet[[#This Row],[COD_VAR]]&amp;"'][code_insee]"</f>
        <v>dossierComplet['P13_POP0014'][code_insee]</v>
      </c>
    </row>
    <row r="108" customFormat="false" ht="15" hidden="true" customHeight="false" outlineLevel="0" collapsed="false">
      <c r="B108" s="0" t="s">
        <v>3590</v>
      </c>
      <c r="C108" s="0" t="s">
        <v>3591</v>
      </c>
      <c r="D108" s="0" t="s">
        <v>3592</v>
      </c>
      <c r="E108" s="0" t="s">
        <v>3276</v>
      </c>
      <c r="F108" s="22" t="str">
        <f aca="false">"dossierComplet['"&amp;meta_dossier_complet[[#This Row],[COD_VAR]]&amp;"'][code_insee]"</f>
        <v>dossierComplet['P13_POP1529'][code_insee]</v>
      </c>
    </row>
    <row r="109" customFormat="false" ht="15" hidden="true" customHeight="false" outlineLevel="0" collapsed="false">
      <c r="B109" s="0" t="s">
        <v>3593</v>
      </c>
      <c r="C109" s="0" t="s">
        <v>3594</v>
      </c>
      <c r="D109" s="0" t="s">
        <v>3595</v>
      </c>
      <c r="E109" s="0" t="s">
        <v>3276</v>
      </c>
      <c r="F109" s="22" t="str">
        <f aca="false">"dossierComplet['"&amp;meta_dossier_complet[[#This Row],[COD_VAR]]&amp;"'][code_insee]"</f>
        <v>dossierComplet['P13_POP3044'][code_insee]</v>
      </c>
    </row>
    <row r="110" customFormat="false" ht="15" hidden="true" customHeight="false" outlineLevel="0" collapsed="false">
      <c r="B110" s="0" t="s">
        <v>3596</v>
      </c>
      <c r="C110" s="0" t="s">
        <v>3597</v>
      </c>
      <c r="D110" s="0" t="s">
        <v>3598</v>
      </c>
      <c r="E110" s="0" t="s">
        <v>3276</v>
      </c>
      <c r="F110" s="22" t="str">
        <f aca="false">"dossierComplet['"&amp;meta_dossier_complet[[#This Row],[COD_VAR]]&amp;"'][code_insee]"</f>
        <v>dossierComplet['P13_POP4559'][code_insee]</v>
      </c>
    </row>
    <row r="111" customFormat="false" ht="15" hidden="true" customHeight="false" outlineLevel="0" collapsed="false">
      <c r="B111" s="0" t="s">
        <v>3599</v>
      </c>
      <c r="C111" s="0" t="s">
        <v>3600</v>
      </c>
      <c r="D111" s="0" t="s">
        <v>3601</v>
      </c>
      <c r="E111" s="0" t="s">
        <v>3276</v>
      </c>
      <c r="F111" s="22" t="str">
        <f aca="false">"dossierComplet['"&amp;meta_dossier_complet[[#This Row],[COD_VAR]]&amp;"'][code_insee]"</f>
        <v>dossierComplet['P13_POP6074'][code_insee]</v>
      </c>
    </row>
    <row r="112" customFormat="false" ht="15" hidden="true" customHeight="false" outlineLevel="0" collapsed="false">
      <c r="B112" s="0" t="s">
        <v>3602</v>
      </c>
      <c r="C112" s="0" t="s">
        <v>3603</v>
      </c>
      <c r="D112" s="0" t="s">
        <v>3604</v>
      </c>
      <c r="E112" s="0" t="s">
        <v>3276</v>
      </c>
      <c r="F112" s="22" t="str">
        <f aca="false">"dossierComplet['"&amp;meta_dossier_complet[[#This Row],[COD_VAR]]&amp;"'][code_insee]"</f>
        <v>dossierComplet['P13_POP7589'][code_insee]</v>
      </c>
    </row>
    <row r="113" customFormat="false" ht="15" hidden="true" customHeight="false" outlineLevel="0" collapsed="false">
      <c r="B113" s="0" t="s">
        <v>3605</v>
      </c>
      <c r="C113" s="0" t="s">
        <v>3606</v>
      </c>
      <c r="D113" s="0" t="s">
        <v>3607</v>
      </c>
      <c r="E113" s="0" t="s">
        <v>3276</v>
      </c>
      <c r="F113" s="22" t="str">
        <f aca="false">"dossierComplet['"&amp;meta_dossier_complet[[#This Row],[COD_VAR]]&amp;"'][code_insee]"</f>
        <v>dossierComplet['P13_POP90P'][code_insee]</v>
      </c>
    </row>
    <row r="114" customFormat="false" ht="15" hidden="true" customHeight="false" outlineLevel="0" collapsed="false">
      <c r="B114" s="0" t="s">
        <v>3608</v>
      </c>
      <c r="C114" s="0" t="s">
        <v>3609</v>
      </c>
      <c r="D114" s="0" t="s">
        <v>3610</v>
      </c>
      <c r="E114" s="0" t="s">
        <v>3276</v>
      </c>
      <c r="F114" s="22" t="str">
        <f aca="false">"dossierComplet['"&amp;meta_dossier_complet[[#This Row],[COD_VAR]]&amp;"'][code_insee]"</f>
        <v>dossierComplet['P13_POPH'][code_insee]</v>
      </c>
    </row>
    <row r="115" customFormat="false" ht="15" hidden="true" customHeight="false" outlineLevel="0" collapsed="false">
      <c r="B115" s="0" t="s">
        <v>3611</v>
      </c>
      <c r="C115" s="0" t="s">
        <v>3612</v>
      </c>
      <c r="D115" s="0" t="s">
        <v>3613</v>
      </c>
      <c r="E115" s="0" t="s">
        <v>3276</v>
      </c>
      <c r="F115" s="22" t="str">
        <f aca="false">"dossierComplet['"&amp;meta_dossier_complet[[#This Row],[COD_VAR]]&amp;"'][code_insee]"</f>
        <v>dossierComplet['P13_H0014'][code_insee]</v>
      </c>
    </row>
    <row r="116" customFormat="false" ht="15" hidden="true" customHeight="false" outlineLevel="0" collapsed="false">
      <c r="B116" s="0" t="s">
        <v>3614</v>
      </c>
      <c r="C116" s="0" t="s">
        <v>3615</v>
      </c>
      <c r="D116" s="0" t="s">
        <v>3616</v>
      </c>
      <c r="E116" s="0" t="s">
        <v>3276</v>
      </c>
      <c r="F116" s="22" t="str">
        <f aca="false">"dossierComplet['"&amp;meta_dossier_complet[[#This Row],[COD_VAR]]&amp;"'][code_insee]"</f>
        <v>dossierComplet['P13_H1529'][code_insee]</v>
      </c>
    </row>
    <row r="117" customFormat="false" ht="15" hidden="true" customHeight="false" outlineLevel="0" collapsed="false">
      <c r="B117" s="0" t="s">
        <v>3617</v>
      </c>
      <c r="C117" s="0" t="s">
        <v>3618</v>
      </c>
      <c r="D117" s="0" t="s">
        <v>3619</v>
      </c>
      <c r="E117" s="0" t="s">
        <v>3276</v>
      </c>
      <c r="F117" s="22" t="str">
        <f aca="false">"dossierComplet['"&amp;meta_dossier_complet[[#This Row],[COD_VAR]]&amp;"'][code_insee]"</f>
        <v>dossierComplet['P13_H3044'][code_insee]</v>
      </c>
    </row>
    <row r="118" customFormat="false" ht="15" hidden="true" customHeight="false" outlineLevel="0" collapsed="false">
      <c r="B118" s="0" t="s">
        <v>3620</v>
      </c>
      <c r="C118" s="0" t="s">
        <v>3621</v>
      </c>
      <c r="D118" s="0" t="s">
        <v>3622</v>
      </c>
      <c r="E118" s="0" t="s">
        <v>3276</v>
      </c>
      <c r="F118" s="22" t="str">
        <f aca="false">"dossierComplet['"&amp;meta_dossier_complet[[#This Row],[COD_VAR]]&amp;"'][code_insee]"</f>
        <v>dossierComplet['P13_H4559'][code_insee]</v>
      </c>
    </row>
    <row r="119" customFormat="false" ht="15" hidden="true" customHeight="false" outlineLevel="0" collapsed="false">
      <c r="B119" s="0" t="s">
        <v>3623</v>
      </c>
      <c r="C119" s="0" t="s">
        <v>3624</v>
      </c>
      <c r="D119" s="0" t="s">
        <v>3625</v>
      </c>
      <c r="E119" s="0" t="s">
        <v>3276</v>
      </c>
      <c r="F119" s="22" t="str">
        <f aca="false">"dossierComplet['"&amp;meta_dossier_complet[[#This Row],[COD_VAR]]&amp;"'][code_insee]"</f>
        <v>dossierComplet['P13_H6074'][code_insee]</v>
      </c>
    </row>
    <row r="120" customFormat="false" ht="15" hidden="true" customHeight="false" outlineLevel="0" collapsed="false">
      <c r="B120" s="0" t="s">
        <v>3626</v>
      </c>
      <c r="C120" s="0" t="s">
        <v>3627</v>
      </c>
      <c r="D120" s="0" t="s">
        <v>3628</v>
      </c>
      <c r="E120" s="0" t="s">
        <v>3276</v>
      </c>
      <c r="F120" s="22" t="str">
        <f aca="false">"dossierComplet['"&amp;meta_dossier_complet[[#This Row],[COD_VAR]]&amp;"'][code_insee]"</f>
        <v>dossierComplet['P13_H7589'][code_insee]</v>
      </c>
    </row>
    <row r="121" customFormat="false" ht="15" hidden="true" customHeight="false" outlineLevel="0" collapsed="false">
      <c r="B121" s="0" t="s">
        <v>3629</v>
      </c>
      <c r="C121" s="0" t="s">
        <v>3630</v>
      </c>
      <c r="D121" s="0" t="s">
        <v>3631</v>
      </c>
      <c r="E121" s="0" t="s">
        <v>3276</v>
      </c>
      <c r="F121" s="22" t="str">
        <f aca="false">"dossierComplet['"&amp;meta_dossier_complet[[#This Row],[COD_VAR]]&amp;"'][code_insee]"</f>
        <v>dossierComplet['P13_H90P'][code_insee]</v>
      </c>
    </row>
    <row r="122" customFormat="false" ht="15" hidden="true" customHeight="false" outlineLevel="0" collapsed="false">
      <c r="B122" s="0" t="s">
        <v>3632</v>
      </c>
      <c r="C122" s="0" t="s">
        <v>3633</v>
      </c>
      <c r="D122" s="0" t="s">
        <v>3634</v>
      </c>
      <c r="E122" s="0" t="s">
        <v>3276</v>
      </c>
      <c r="F122" s="22" t="str">
        <f aca="false">"dossierComplet['"&amp;meta_dossier_complet[[#This Row],[COD_VAR]]&amp;"'][code_insee]"</f>
        <v>dossierComplet['P13_H0019'][code_insee]</v>
      </c>
    </row>
    <row r="123" customFormat="false" ht="15" hidden="true" customHeight="false" outlineLevel="0" collapsed="false">
      <c r="B123" s="0" t="s">
        <v>3635</v>
      </c>
      <c r="C123" s="0" t="s">
        <v>3636</v>
      </c>
      <c r="D123" s="0" t="s">
        <v>3637</v>
      </c>
      <c r="E123" s="0" t="s">
        <v>3276</v>
      </c>
      <c r="F123" s="22" t="str">
        <f aca="false">"dossierComplet['"&amp;meta_dossier_complet[[#This Row],[COD_VAR]]&amp;"'][code_insee]"</f>
        <v>dossierComplet['P13_H2064'][code_insee]</v>
      </c>
    </row>
    <row r="124" customFormat="false" ht="15" hidden="true" customHeight="false" outlineLevel="0" collapsed="false">
      <c r="B124" s="0" t="s">
        <v>3638</v>
      </c>
      <c r="C124" s="0" t="s">
        <v>3639</v>
      </c>
      <c r="D124" s="0" t="s">
        <v>3640</v>
      </c>
      <c r="E124" s="0" t="s">
        <v>3276</v>
      </c>
      <c r="F124" s="22" t="str">
        <f aca="false">"dossierComplet['"&amp;meta_dossier_complet[[#This Row],[COD_VAR]]&amp;"'][code_insee]"</f>
        <v>dossierComplet['P13_H65P'][code_insee]</v>
      </c>
    </row>
    <row r="125" customFormat="false" ht="15" hidden="true" customHeight="false" outlineLevel="0" collapsed="false">
      <c r="B125" s="0" t="s">
        <v>3641</v>
      </c>
      <c r="C125" s="0" t="s">
        <v>3642</v>
      </c>
      <c r="D125" s="0" t="s">
        <v>3643</v>
      </c>
      <c r="E125" s="0" t="s">
        <v>3276</v>
      </c>
      <c r="F125" s="22" t="str">
        <f aca="false">"dossierComplet['"&amp;meta_dossier_complet[[#This Row],[COD_VAR]]&amp;"'][code_insee]"</f>
        <v>dossierComplet['P13_POPF'][code_insee]</v>
      </c>
    </row>
    <row r="126" customFormat="false" ht="15" hidden="true" customHeight="false" outlineLevel="0" collapsed="false">
      <c r="B126" s="0" t="s">
        <v>3644</v>
      </c>
      <c r="C126" s="0" t="s">
        <v>3645</v>
      </c>
      <c r="D126" s="0" t="s">
        <v>3646</v>
      </c>
      <c r="E126" s="0" t="s">
        <v>3276</v>
      </c>
      <c r="F126" s="22" t="str">
        <f aca="false">"dossierComplet['"&amp;meta_dossier_complet[[#This Row],[COD_VAR]]&amp;"'][code_insee]"</f>
        <v>dossierComplet['P13_F0014'][code_insee]</v>
      </c>
    </row>
    <row r="127" customFormat="false" ht="15" hidden="true" customHeight="false" outlineLevel="0" collapsed="false">
      <c r="B127" s="0" t="s">
        <v>3647</v>
      </c>
      <c r="C127" s="0" t="s">
        <v>3648</v>
      </c>
      <c r="D127" s="0" t="s">
        <v>3649</v>
      </c>
      <c r="E127" s="0" t="s">
        <v>3276</v>
      </c>
      <c r="F127" s="22" t="str">
        <f aca="false">"dossierComplet['"&amp;meta_dossier_complet[[#This Row],[COD_VAR]]&amp;"'][code_insee]"</f>
        <v>dossierComplet['P13_F1529'][code_insee]</v>
      </c>
    </row>
    <row r="128" customFormat="false" ht="15" hidden="true" customHeight="false" outlineLevel="0" collapsed="false">
      <c r="B128" s="0" t="s">
        <v>3650</v>
      </c>
      <c r="C128" s="0" t="s">
        <v>3651</v>
      </c>
      <c r="D128" s="0" t="s">
        <v>3652</v>
      </c>
      <c r="E128" s="0" t="s">
        <v>3276</v>
      </c>
      <c r="F128" s="22" t="str">
        <f aca="false">"dossierComplet['"&amp;meta_dossier_complet[[#This Row],[COD_VAR]]&amp;"'][code_insee]"</f>
        <v>dossierComplet['P13_F3044'][code_insee]</v>
      </c>
    </row>
    <row r="129" customFormat="false" ht="15" hidden="true" customHeight="false" outlineLevel="0" collapsed="false">
      <c r="B129" s="0" t="s">
        <v>3653</v>
      </c>
      <c r="C129" s="0" t="s">
        <v>3654</v>
      </c>
      <c r="D129" s="0" t="s">
        <v>3655</v>
      </c>
      <c r="E129" s="0" t="s">
        <v>3276</v>
      </c>
      <c r="F129" s="22" t="str">
        <f aca="false">"dossierComplet['"&amp;meta_dossier_complet[[#This Row],[COD_VAR]]&amp;"'][code_insee]"</f>
        <v>dossierComplet['P13_F4559'][code_insee]</v>
      </c>
    </row>
    <row r="130" customFormat="false" ht="15" hidden="true" customHeight="false" outlineLevel="0" collapsed="false">
      <c r="B130" s="0" t="s">
        <v>3656</v>
      </c>
      <c r="C130" s="0" t="s">
        <v>3657</v>
      </c>
      <c r="D130" s="0" t="s">
        <v>3658</v>
      </c>
      <c r="E130" s="0" t="s">
        <v>3276</v>
      </c>
      <c r="F130" s="22" t="str">
        <f aca="false">"dossierComplet['"&amp;meta_dossier_complet[[#This Row],[COD_VAR]]&amp;"'][code_insee]"</f>
        <v>dossierComplet['P13_F6074'][code_insee]</v>
      </c>
    </row>
    <row r="131" customFormat="false" ht="15" hidden="true" customHeight="false" outlineLevel="0" collapsed="false">
      <c r="B131" s="0" t="s">
        <v>3659</v>
      </c>
      <c r="C131" s="0" t="s">
        <v>3660</v>
      </c>
      <c r="D131" s="0" t="s">
        <v>3661</v>
      </c>
      <c r="E131" s="0" t="s">
        <v>3276</v>
      </c>
      <c r="F131" s="22" t="str">
        <f aca="false">"dossierComplet['"&amp;meta_dossier_complet[[#This Row],[COD_VAR]]&amp;"'][code_insee]"</f>
        <v>dossierComplet['P13_F7589'][code_insee]</v>
      </c>
    </row>
    <row r="132" customFormat="false" ht="15" hidden="true" customHeight="false" outlineLevel="0" collapsed="false">
      <c r="B132" s="0" t="s">
        <v>3662</v>
      </c>
      <c r="C132" s="0" t="s">
        <v>3663</v>
      </c>
      <c r="D132" s="0" t="s">
        <v>3664</v>
      </c>
      <c r="E132" s="0" t="s">
        <v>3276</v>
      </c>
      <c r="F132" s="22" t="str">
        <f aca="false">"dossierComplet['"&amp;meta_dossier_complet[[#This Row],[COD_VAR]]&amp;"'][code_insee]"</f>
        <v>dossierComplet['P13_F90P'][code_insee]</v>
      </c>
    </row>
    <row r="133" customFormat="false" ht="15" hidden="true" customHeight="false" outlineLevel="0" collapsed="false">
      <c r="B133" s="0" t="s">
        <v>3665</v>
      </c>
      <c r="C133" s="0" t="s">
        <v>3666</v>
      </c>
      <c r="D133" s="0" t="s">
        <v>3667</v>
      </c>
      <c r="E133" s="0" t="s">
        <v>3276</v>
      </c>
      <c r="F133" s="22" t="str">
        <f aca="false">"dossierComplet['"&amp;meta_dossier_complet[[#This Row],[COD_VAR]]&amp;"'][code_insee]"</f>
        <v>dossierComplet['P13_F0019'][code_insee]</v>
      </c>
    </row>
    <row r="134" customFormat="false" ht="15" hidden="true" customHeight="false" outlineLevel="0" collapsed="false">
      <c r="B134" s="0" t="s">
        <v>3668</v>
      </c>
      <c r="C134" s="0" t="s">
        <v>3669</v>
      </c>
      <c r="D134" s="0" t="s">
        <v>3670</v>
      </c>
      <c r="E134" s="0" t="s">
        <v>3276</v>
      </c>
      <c r="F134" s="22" t="str">
        <f aca="false">"dossierComplet['"&amp;meta_dossier_complet[[#This Row],[COD_VAR]]&amp;"'][code_insee]"</f>
        <v>dossierComplet['P13_F2064'][code_insee]</v>
      </c>
    </row>
    <row r="135" customFormat="false" ht="15" hidden="true" customHeight="false" outlineLevel="0" collapsed="false">
      <c r="B135" s="0" t="s">
        <v>3671</v>
      </c>
      <c r="C135" s="0" t="s">
        <v>3672</v>
      </c>
      <c r="D135" s="0" t="s">
        <v>3673</v>
      </c>
      <c r="E135" s="0" t="s">
        <v>3276</v>
      </c>
      <c r="F135" s="22" t="str">
        <f aca="false">"dossierComplet['"&amp;meta_dossier_complet[[#This Row],[COD_VAR]]&amp;"'][code_insee]"</f>
        <v>dossierComplet['P13_F65P'][code_insee]</v>
      </c>
    </row>
    <row r="136" customFormat="false" ht="15" hidden="true" customHeight="false" outlineLevel="0" collapsed="false">
      <c r="B136" s="0" t="s">
        <v>3674</v>
      </c>
      <c r="C136" s="0" t="s">
        <v>3675</v>
      </c>
      <c r="D136" s="0" t="s">
        <v>3676</v>
      </c>
      <c r="E136" s="0" t="s">
        <v>3276</v>
      </c>
      <c r="F136" s="22" t="str">
        <f aca="false">"dossierComplet['"&amp;meta_dossier_complet[[#This Row],[COD_VAR]]&amp;"'][code_insee]"</f>
        <v>dossierComplet['P13_POP01P'][code_insee]</v>
      </c>
    </row>
    <row r="137" customFormat="false" ht="15" hidden="true" customHeight="false" outlineLevel="0" collapsed="false">
      <c r="B137" s="0" t="s">
        <v>3677</v>
      </c>
      <c r="C137" s="0" t="s">
        <v>3678</v>
      </c>
      <c r="D137" s="0" t="s">
        <v>3679</v>
      </c>
      <c r="E137" s="0" t="s">
        <v>3276</v>
      </c>
      <c r="F137" s="22" t="str">
        <f aca="false">"dossierComplet['"&amp;meta_dossier_complet[[#This Row],[COD_VAR]]&amp;"'][code_insee]"</f>
        <v>dossierComplet['P13_POP01P_IRAN1'][code_insee]</v>
      </c>
    </row>
    <row r="138" customFormat="false" ht="15" hidden="true" customHeight="false" outlineLevel="0" collapsed="false">
      <c r="B138" s="0" t="s">
        <v>3680</v>
      </c>
      <c r="C138" s="0" t="s">
        <v>3681</v>
      </c>
      <c r="D138" s="0" t="s">
        <v>3682</v>
      </c>
      <c r="E138" s="0" t="s">
        <v>3276</v>
      </c>
      <c r="F138" s="22" t="str">
        <f aca="false">"dossierComplet['"&amp;meta_dossier_complet[[#This Row],[COD_VAR]]&amp;"'][code_insee]"</f>
        <v>dossierComplet['P13_POP01P_IRAN2'][code_insee]</v>
      </c>
    </row>
    <row r="139" customFormat="false" ht="15" hidden="true" customHeight="false" outlineLevel="0" collapsed="false">
      <c r="B139" s="0" t="s">
        <v>3683</v>
      </c>
      <c r="C139" s="0" t="s">
        <v>3684</v>
      </c>
      <c r="D139" s="0" t="s">
        <v>3685</v>
      </c>
      <c r="E139" s="0" t="s">
        <v>3276</v>
      </c>
      <c r="F139" s="22" t="str">
        <f aca="false">"dossierComplet['"&amp;meta_dossier_complet[[#This Row],[COD_VAR]]&amp;"'][code_insee]"</f>
        <v>dossierComplet['P13_POP01P_IRAN3'][code_insee]</v>
      </c>
    </row>
    <row r="140" customFormat="false" ht="15" hidden="true" customHeight="false" outlineLevel="0" collapsed="false">
      <c r="B140" s="0" t="s">
        <v>3686</v>
      </c>
      <c r="C140" s="0" t="s">
        <v>3687</v>
      </c>
      <c r="D140" s="0" t="s">
        <v>3688</v>
      </c>
      <c r="E140" s="0" t="s">
        <v>3276</v>
      </c>
      <c r="F140" s="22" t="str">
        <f aca="false">"dossierComplet['"&amp;meta_dossier_complet[[#This Row],[COD_VAR]]&amp;"'][code_insee]"</f>
        <v>dossierComplet['P13_POP01P_IRAN4'][code_insee]</v>
      </c>
    </row>
    <row r="141" customFormat="false" ht="15" hidden="true" customHeight="false" outlineLevel="0" collapsed="false">
      <c r="B141" s="0" t="s">
        <v>3689</v>
      </c>
      <c r="C141" s="0" t="s">
        <v>3690</v>
      </c>
      <c r="D141" s="0" t="s">
        <v>3691</v>
      </c>
      <c r="E141" s="0" t="s">
        <v>3276</v>
      </c>
      <c r="F141" s="22" t="str">
        <f aca="false">"dossierComplet['"&amp;meta_dossier_complet[[#This Row],[COD_VAR]]&amp;"'][code_insee]"</f>
        <v>dossierComplet['P13_POP01P_IRAN5'][code_insee]</v>
      </c>
    </row>
    <row r="142" customFormat="false" ht="15" hidden="true" customHeight="false" outlineLevel="0" collapsed="false">
      <c r="B142" s="0" t="s">
        <v>3692</v>
      </c>
      <c r="C142" s="0" t="s">
        <v>3693</v>
      </c>
      <c r="D142" s="0" t="s">
        <v>3694</v>
      </c>
      <c r="E142" s="0" t="s">
        <v>3276</v>
      </c>
      <c r="F142" s="22" t="str">
        <f aca="false">"dossierComplet['"&amp;meta_dossier_complet[[#This Row],[COD_VAR]]&amp;"'][code_insee]"</f>
        <v>dossierComplet['P13_POP01P_IRAN6'][code_insee]</v>
      </c>
    </row>
    <row r="143" customFormat="false" ht="15" hidden="true" customHeight="false" outlineLevel="0" collapsed="false">
      <c r="B143" s="0" t="s">
        <v>3695</v>
      </c>
      <c r="C143" s="0" t="s">
        <v>3696</v>
      </c>
      <c r="D143" s="0" t="s">
        <v>3697</v>
      </c>
      <c r="E143" s="0" t="s">
        <v>3276</v>
      </c>
      <c r="F143" s="22" t="str">
        <f aca="false">"dossierComplet['"&amp;meta_dossier_complet[[#This Row],[COD_VAR]]&amp;"'][code_insee]"</f>
        <v>dossierComplet['P13_POP01P_IRAN7'][code_insee]</v>
      </c>
    </row>
    <row r="144" customFormat="false" ht="15" hidden="true" customHeight="false" outlineLevel="0" collapsed="false">
      <c r="B144" s="0" t="s">
        <v>3698</v>
      </c>
      <c r="C144" s="0" t="s">
        <v>3699</v>
      </c>
      <c r="D144" s="0" t="s">
        <v>3700</v>
      </c>
      <c r="E144" s="0" t="s">
        <v>3276</v>
      </c>
      <c r="F144" s="22" t="str">
        <f aca="false">"dossierComplet['"&amp;meta_dossier_complet[[#This Row],[COD_VAR]]&amp;"'][code_insee]"</f>
        <v>dossierComplet['P13_POP0114_IRAN2P'][code_insee]</v>
      </c>
    </row>
    <row r="145" customFormat="false" ht="15" hidden="true" customHeight="false" outlineLevel="0" collapsed="false">
      <c r="B145" s="0" t="s">
        <v>3701</v>
      </c>
      <c r="C145" s="0" t="s">
        <v>3702</v>
      </c>
      <c r="D145" s="0" t="s">
        <v>3703</v>
      </c>
      <c r="E145" s="0" t="s">
        <v>3276</v>
      </c>
      <c r="F145" s="22" t="str">
        <f aca="false">"dossierComplet['"&amp;meta_dossier_complet[[#This Row],[COD_VAR]]&amp;"'][code_insee]"</f>
        <v>dossierComplet['P13_POP0114_IRAN2'][code_insee]</v>
      </c>
    </row>
    <row r="146" customFormat="false" ht="15" hidden="true" customHeight="false" outlineLevel="0" collapsed="false">
      <c r="B146" s="0" t="s">
        <v>3704</v>
      </c>
      <c r="C146" s="0" t="s">
        <v>3705</v>
      </c>
      <c r="D146" s="0" t="s">
        <v>3706</v>
      </c>
      <c r="E146" s="0" t="s">
        <v>3276</v>
      </c>
      <c r="F146" s="22" t="str">
        <f aca="false">"dossierComplet['"&amp;meta_dossier_complet[[#This Row],[COD_VAR]]&amp;"'][code_insee]"</f>
        <v>dossierComplet['P13_POP0114_IRAN3P'][code_insee]</v>
      </c>
    </row>
    <row r="147" customFormat="false" ht="15" hidden="true" customHeight="false" outlineLevel="0" collapsed="false">
      <c r="B147" s="0" t="s">
        <v>3707</v>
      </c>
      <c r="C147" s="0" t="s">
        <v>3708</v>
      </c>
      <c r="D147" s="0" t="s">
        <v>3709</v>
      </c>
      <c r="E147" s="0" t="s">
        <v>3276</v>
      </c>
      <c r="F147" s="22" t="str">
        <f aca="false">"dossierComplet['"&amp;meta_dossier_complet[[#This Row],[COD_VAR]]&amp;"'][code_insee]"</f>
        <v>dossierComplet['P13_POP1524_IRAN2P'][code_insee]</v>
      </c>
    </row>
    <row r="148" customFormat="false" ht="15" hidden="true" customHeight="false" outlineLevel="0" collapsed="false">
      <c r="B148" s="0" t="s">
        <v>3710</v>
      </c>
      <c r="C148" s="0" t="s">
        <v>3711</v>
      </c>
      <c r="D148" s="0" t="s">
        <v>3712</v>
      </c>
      <c r="E148" s="0" t="s">
        <v>3276</v>
      </c>
      <c r="F148" s="22" t="str">
        <f aca="false">"dossierComplet['"&amp;meta_dossier_complet[[#This Row],[COD_VAR]]&amp;"'][code_insee]"</f>
        <v>dossierComplet['P13_POP1524_IRAN2'][code_insee]</v>
      </c>
    </row>
    <row r="149" customFormat="false" ht="15" hidden="true" customHeight="false" outlineLevel="0" collapsed="false">
      <c r="B149" s="0" t="s">
        <v>3713</v>
      </c>
      <c r="C149" s="0" t="s">
        <v>3714</v>
      </c>
      <c r="D149" s="0" t="s">
        <v>3715</v>
      </c>
      <c r="E149" s="0" t="s">
        <v>3276</v>
      </c>
      <c r="F149" s="22" t="str">
        <f aca="false">"dossierComplet['"&amp;meta_dossier_complet[[#This Row],[COD_VAR]]&amp;"'][code_insee]"</f>
        <v>dossierComplet['P13_POP1524_IRAN3P'][code_insee]</v>
      </c>
    </row>
    <row r="150" customFormat="false" ht="15" hidden="true" customHeight="false" outlineLevel="0" collapsed="false">
      <c r="B150" s="0" t="s">
        <v>3716</v>
      </c>
      <c r="C150" s="0" t="s">
        <v>3717</v>
      </c>
      <c r="D150" s="0" t="s">
        <v>3718</v>
      </c>
      <c r="E150" s="0" t="s">
        <v>3276</v>
      </c>
      <c r="F150" s="22" t="str">
        <f aca="false">"dossierComplet['"&amp;meta_dossier_complet[[#This Row],[COD_VAR]]&amp;"'][code_insee]"</f>
        <v>dossierComplet['P13_POP2554_IRAN2P'][code_insee]</v>
      </c>
    </row>
    <row r="151" customFormat="false" ht="15" hidden="true" customHeight="false" outlineLevel="0" collapsed="false">
      <c r="B151" s="0" t="s">
        <v>3719</v>
      </c>
      <c r="C151" s="0" t="s">
        <v>3720</v>
      </c>
      <c r="D151" s="0" t="s">
        <v>3721</v>
      </c>
      <c r="E151" s="0" t="s">
        <v>3276</v>
      </c>
      <c r="F151" s="22" t="str">
        <f aca="false">"dossierComplet['"&amp;meta_dossier_complet[[#This Row],[COD_VAR]]&amp;"'][code_insee]"</f>
        <v>dossierComplet['P13_POP2554_IRAN2'][code_insee]</v>
      </c>
    </row>
    <row r="152" customFormat="false" ht="15" hidden="true" customHeight="false" outlineLevel="0" collapsed="false">
      <c r="B152" s="0" t="s">
        <v>3722</v>
      </c>
      <c r="C152" s="0" t="s">
        <v>3723</v>
      </c>
      <c r="D152" s="0" t="s">
        <v>3724</v>
      </c>
      <c r="E152" s="0" t="s">
        <v>3276</v>
      </c>
      <c r="F152" s="22" t="str">
        <f aca="false">"dossierComplet['"&amp;meta_dossier_complet[[#This Row],[COD_VAR]]&amp;"'][code_insee]"</f>
        <v>dossierComplet['P13_POP2554_IRAN3P'][code_insee]</v>
      </c>
    </row>
    <row r="153" customFormat="false" ht="15" hidden="true" customHeight="false" outlineLevel="0" collapsed="false">
      <c r="B153" s="0" t="s">
        <v>3725</v>
      </c>
      <c r="C153" s="0" t="s">
        <v>3726</v>
      </c>
      <c r="D153" s="0" t="s">
        <v>3727</v>
      </c>
      <c r="E153" s="0" t="s">
        <v>3276</v>
      </c>
      <c r="F153" s="22" t="str">
        <f aca="false">"dossierComplet['"&amp;meta_dossier_complet[[#This Row],[COD_VAR]]&amp;"'][code_insee]"</f>
        <v>dossierComplet['P13_POP55P_IRAN2P'][code_insee]</v>
      </c>
    </row>
    <row r="154" customFormat="false" ht="15" hidden="true" customHeight="false" outlineLevel="0" collapsed="false">
      <c r="B154" s="0" t="s">
        <v>3728</v>
      </c>
      <c r="C154" s="0" t="s">
        <v>3729</v>
      </c>
      <c r="D154" s="0" t="s">
        <v>3730</v>
      </c>
      <c r="E154" s="0" t="s">
        <v>3276</v>
      </c>
      <c r="F154" s="22" t="str">
        <f aca="false">"dossierComplet['"&amp;meta_dossier_complet[[#This Row],[COD_VAR]]&amp;"'][code_insee]"</f>
        <v>dossierComplet['P13_POP55P_IRAN2'][code_insee]</v>
      </c>
    </row>
    <row r="155" customFormat="false" ht="15" hidden="true" customHeight="false" outlineLevel="0" collapsed="false">
      <c r="B155" s="0" t="s">
        <v>3731</v>
      </c>
      <c r="C155" s="0" t="s">
        <v>3732</v>
      </c>
      <c r="D155" s="0" t="s">
        <v>3733</v>
      </c>
      <c r="E155" s="0" t="s">
        <v>3276</v>
      </c>
      <c r="F155" s="22" t="str">
        <f aca="false">"dossierComplet['"&amp;meta_dossier_complet[[#This Row],[COD_VAR]]&amp;"'][code_insee]"</f>
        <v>dossierComplet['P13_POP55P_IRAN3P'][code_insee]</v>
      </c>
    </row>
    <row r="156" customFormat="false" ht="15" hidden="true" customHeight="false" outlineLevel="0" collapsed="false">
      <c r="B156" s="0" t="s">
        <v>3734</v>
      </c>
      <c r="C156" s="0" t="s">
        <v>3735</v>
      </c>
      <c r="D156" s="0" t="s">
        <v>3736</v>
      </c>
      <c r="E156" s="0" t="s">
        <v>3276</v>
      </c>
      <c r="F156" s="22" t="str">
        <f aca="false">"dossierComplet['"&amp;meta_dossier_complet[[#This Row],[COD_VAR]]&amp;"'][code_insee]"</f>
        <v>dossierComplet['C13_POP15P'][code_insee]</v>
      </c>
    </row>
    <row r="157" customFormat="false" ht="15" hidden="true" customHeight="false" outlineLevel="0" collapsed="false">
      <c r="B157" s="0" t="s">
        <v>3737</v>
      </c>
      <c r="C157" s="0" t="s">
        <v>3738</v>
      </c>
      <c r="D157" s="0" t="s">
        <v>3739</v>
      </c>
      <c r="E157" s="0" t="s">
        <v>3276</v>
      </c>
      <c r="F157" s="22" t="str">
        <f aca="false">"dossierComplet['"&amp;meta_dossier_complet[[#This Row],[COD_VAR]]&amp;"'][code_insee]"</f>
        <v>dossierComplet['C13_POP15P_CS1'][code_insee]</v>
      </c>
    </row>
    <row r="158" customFormat="false" ht="15" hidden="true" customHeight="false" outlineLevel="0" collapsed="false">
      <c r="B158" s="0" t="s">
        <v>3740</v>
      </c>
      <c r="C158" s="0" t="s">
        <v>3741</v>
      </c>
      <c r="D158" s="0" t="s">
        <v>3742</v>
      </c>
      <c r="E158" s="0" t="s">
        <v>3276</v>
      </c>
      <c r="F158" s="22" t="str">
        <f aca="false">"dossierComplet['"&amp;meta_dossier_complet[[#This Row],[COD_VAR]]&amp;"'][code_insee]"</f>
        <v>dossierComplet['C13_POP15P_CS2'][code_insee]</v>
      </c>
    </row>
    <row r="159" customFormat="false" ht="15" hidden="true" customHeight="false" outlineLevel="0" collapsed="false">
      <c r="B159" s="0" t="s">
        <v>3743</v>
      </c>
      <c r="C159" s="0" t="s">
        <v>3744</v>
      </c>
      <c r="D159" s="0" t="s">
        <v>3745</v>
      </c>
      <c r="E159" s="0" t="s">
        <v>3276</v>
      </c>
      <c r="F159" s="22" t="str">
        <f aca="false">"dossierComplet['"&amp;meta_dossier_complet[[#This Row],[COD_VAR]]&amp;"'][code_insee]"</f>
        <v>dossierComplet['C13_POP15P_CS3'][code_insee]</v>
      </c>
    </row>
    <row r="160" customFormat="false" ht="15" hidden="true" customHeight="false" outlineLevel="0" collapsed="false">
      <c r="B160" s="0" t="s">
        <v>3746</v>
      </c>
      <c r="C160" s="0" t="s">
        <v>3747</v>
      </c>
      <c r="D160" s="0" t="s">
        <v>3748</v>
      </c>
      <c r="E160" s="0" t="s">
        <v>3276</v>
      </c>
      <c r="F160" s="22" t="str">
        <f aca="false">"dossierComplet['"&amp;meta_dossier_complet[[#This Row],[COD_VAR]]&amp;"'][code_insee]"</f>
        <v>dossierComplet['C13_POP15P_CS4'][code_insee]</v>
      </c>
    </row>
    <row r="161" customFormat="false" ht="15" hidden="true" customHeight="false" outlineLevel="0" collapsed="false">
      <c r="B161" s="0" t="s">
        <v>3749</v>
      </c>
      <c r="C161" s="0" t="s">
        <v>3750</v>
      </c>
      <c r="D161" s="0" t="s">
        <v>3751</v>
      </c>
      <c r="E161" s="0" t="s">
        <v>3276</v>
      </c>
      <c r="F161" s="22" t="str">
        <f aca="false">"dossierComplet['"&amp;meta_dossier_complet[[#This Row],[COD_VAR]]&amp;"'][code_insee]"</f>
        <v>dossierComplet['C13_POP15P_CS5'][code_insee]</v>
      </c>
    </row>
    <row r="162" customFormat="false" ht="15" hidden="true" customHeight="false" outlineLevel="0" collapsed="false">
      <c r="B162" s="0" t="s">
        <v>3752</v>
      </c>
      <c r="C162" s="0" t="s">
        <v>3753</v>
      </c>
      <c r="D162" s="0" t="s">
        <v>3754</v>
      </c>
      <c r="E162" s="0" t="s">
        <v>3276</v>
      </c>
      <c r="F162" s="22" t="str">
        <f aca="false">"dossierComplet['"&amp;meta_dossier_complet[[#This Row],[COD_VAR]]&amp;"'][code_insee]"</f>
        <v>dossierComplet['C13_POP15P_CS6'][code_insee]</v>
      </c>
    </row>
    <row r="163" customFormat="false" ht="15" hidden="true" customHeight="false" outlineLevel="0" collapsed="false">
      <c r="B163" s="0" t="s">
        <v>3755</v>
      </c>
      <c r="C163" s="0" t="s">
        <v>3756</v>
      </c>
      <c r="D163" s="0" t="s">
        <v>3757</v>
      </c>
      <c r="E163" s="0" t="s">
        <v>3276</v>
      </c>
      <c r="F163" s="22" t="str">
        <f aca="false">"dossierComplet['"&amp;meta_dossier_complet[[#This Row],[COD_VAR]]&amp;"'][code_insee]"</f>
        <v>dossierComplet['C13_POP15P_CS7'][code_insee]</v>
      </c>
    </row>
    <row r="164" customFormat="false" ht="15" hidden="true" customHeight="false" outlineLevel="0" collapsed="false">
      <c r="B164" s="0" t="s">
        <v>3758</v>
      </c>
      <c r="C164" s="0" t="s">
        <v>3759</v>
      </c>
      <c r="D164" s="0" t="s">
        <v>3760</v>
      </c>
      <c r="E164" s="0" t="s">
        <v>3276</v>
      </c>
      <c r="F164" s="22" t="str">
        <f aca="false">"dossierComplet['"&amp;meta_dossier_complet[[#This Row],[COD_VAR]]&amp;"'][code_insee]"</f>
        <v>dossierComplet['C13_POP15P_CS8'][code_insee]</v>
      </c>
    </row>
    <row r="165" customFormat="false" ht="15" hidden="true" customHeight="false" outlineLevel="0" collapsed="false">
      <c r="B165" s="0" t="s">
        <v>3761</v>
      </c>
      <c r="C165" s="0" t="s">
        <v>3762</v>
      </c>
      <c r="D165" s="0" t="s">
        <v>3763</v>
      </c>
      <c r="E165" s="0" t="s">
        <v>3276</v>
      </c>
      <c r="F165" s="22" t="str">
        <f aca="false">"dossierComplet['"&amp;meta_dossier_complet[[#This Row],[COD_VAR]]&amp;"'][code_insee]"</f>
        <v>dossierComplet['C13_H15P'][code_insee]</v>
      </c>
    </row>
    <row r="166" customFormat="false" ht="15" hidden="true" customHeight="false" outlineLevel="0" collapsed="false">
      <c r="B166" s="0" t="s">
        <v>3764</v>
      </c>
      <c r="C166" s="0" t="s">
        <v>3765</v>
      </c>
      <c r="D166" s="0" t="s">
        <v>3766</v>
      </c>
      <c r="E166" s="0" t="s">
        <v>3276</v>
      </c>
      <c r="F166" s="22" t="str">
        <f aca="false">"dossierComplet['"&amp;meta_dossier_complet[[#This Row],[COD_VAR]]&amp;"'][code_insee]"</f>
        <v>dossierComplet['C13_H15P_CS1'][code_insee]</v>
      </c>
    </row>
    <row r="167" customFormat="false" ht="15" hidden="true" customHeight="false" outlineLevel="0" collapsed="false">
      <c r="B167" s="0" t="s">
        <v>3767</v>
      </c>
      <c r="C167" s="0" t="s">
        <v>3768</v>
      </c>
      <c r="D167" s="0" t="s">
        <v>3769</v>
      </c>
      <c r="E167" s="0" t="s">
        <v>3276</v>
      </c>
      <c r="F167" s="22" t="str">
        <f aca="false">"dossierComplet['"&amp;meta_dossier_complet[[#This Row],[COD_VAR]]&amp;"'][code_insee]"</f>
        <v>dossierComplet['C13_H15P_CS2'][code_insee]</v>
      </c>
    </row>
    <row r="168" customFormat="false" ht="15" hidden="true" customHeight="false" outlineLevel="0" collapsed="false">
      <c r="B168" s="0" t="s">
        <v>3770</v>
      </c>
      <c r="C168" s="0" t="s">
        <v>3771</v>
      </c>
      <c r="D168" s="0" t="s">
        <v>3772</v>
      </c>
      <c r="E168" s="0" t="s">
        <v>3276</v>
      </c>
      <c r="F168" s="22" t="str">
        <f aca="false">"dossierComplet['"&amp;meta_dossier_complet[[#This Row],[COD_VAR]]&amp;"'][code_insee]"</f>
        <v>dossierComplet['C13_H15P_CS3'][code_insee]</v>
      </c>
    </row>
    <row r="169" customFormat="false" ht="15" hidden="true" customHeight="false" outlineLevel="0" collapsed="false">
      <c r="B169" s="0" t="s">
        <v>3773</v>
      </c>
      <c r="C169" s="0" t="s">
        <v>3774</v>
      </c>
      <c r="D169" s="0" t="s">
        <v>3775</v>
      </c>
      <c r="E169" s="0" t="s">
        <v>3276</v>
      </c>
      <c r="F169" s="22" t="str">
        <f aca="false">"dossierComplet['"&amp;meta_dossier_complet[[#This Row],[COD_VAR]]&amp;"'][code_insee]"</f>
        <v>dossierComplet['C13_H15P_CS4'][code_insee]</v>
      </c>
    </row>
    <row r="170" customFormat="false" ht="15" hidden="true" customHeight="false" outlineLevel="0" collapsed="false">
      <c r="B170" s="0" t="s">
        <v>3776</v>
      </c>
      <c r="C170" s="0" t="s">
        <v>3777</v>
      </c>
      <c r="D170" s="0" t="s">
        <v>3778</v>
      </c>
      <c r="E170" s="0" t="s">
        <v>3276</v>
      </c>
      <c r="F170" s="22" t="str">
        <f aca="false">"dossierComplet['"&amp;meta_dossier_complet[[#This Row],[COD_VAR]]&amp;"'][code_insee]"</f>
        <v>dossierComplet['C13_H15P_CS5'][code_insee]</v>
      </c>
    </row>
    <row r="171" customFormat="false" ht="15" hidden="true" customHeight="false" outlineLevel="0" collapsed="false">
      <c r="B171" s="0" t="s">
        <v>3779</v>
      </c>
      <c r="C171" s="0" t="s">
        <v>3780</v>
      </c>
      <c r="D171" s="0" t="s">
        <v>3781</v>
      </c>
      <c r="E171" s="0" t="s">
        <v>3276</v>
      </c>
      <c r="F171" s="22" t="str">
        <f aca="false">"dossierComplet['"&amp;meta_dossier_complet[[#This Row],[COD_VAR]]&amp;"'][code_insee]"</f>
        <v>dossierComplet['C13_H15P_CS6'][code_insee]</v>
      </c>
    </row>
    <row r="172" customFormat="false" ht="15" hidden="true" customHeight="false" outlineLevel="0" collapsed="false">
      <c r="B172" s="0" t="s">
        <v>3782</v>
      </c>
      <c r="C172" s="0" t="s">
        <v>3783</v>
      </c>
      <c r="D172" s="0" t="s">
        <v>3784</v>
      </c>
      <c r="E172" s="0" t="s">
        <v>3276</v>
      </c>
      <c r="F172" s="22" t="str">
        <f aca="false">"dossierComplet['"&amp;meta_dossier_complet[[#This Row],[COD_VAR]]&amp;"'][code_insee]"</f>
        <v>dossierComplet['C13_H15P_CS7'][code_insee]</v>
      </c>
    </row>
    <row r="173" customFormat="false" ht="15" hidden="true" customHeight="false" outlineLevel="0" collapsed="false">
      <c r="B173" s="0" t="s">
        <v>3785</v>
      </c>
      <c r="C173" s="0" t="s">
        <v>3786</v>
      </c>
      <c r="D173" s="0" t="s">
        <v>3787</v>
      </c>
      <c r="E173" s="0" t="s">
        <v>3276</v>
      </c>
      <c r="F173" s="22" t="str">
        <f aca="false">"dossierComplet['"&amp;meta_dossier_complet[[#This Row],[COD_VAR]]&amp;"'][code_insee]"</f>
        <v>dossierComplet['C13_H15P_CS8'][code_insee]</v>
      </c>
    </row>
    <row r="174" customFormat="false" ht="15" hidden="true" customHeight="false" outlineLevel="0" collapsed="false">
      <c r="B174" s="0" t="s">
        <v>3788</v>
      </c>
      <c r="C174" s="0" t="s">
        <v>3789</v>
      </c>
      <c r="D174" s="0" t="s">
        <v>3790</v>
      </c>
      <c r="E174" s="0" t="s">
        <v>3276</v>
      </c>
      <c r="F174" s="22" t="str">
        <f aca="false">"dossierComplet['"&amp;meta_dossier_complet[[#This Row],[COD_VAR]]&amp;"'][code_insee]"</f>
        <v>dossierComplet['C13_F15P'][code_insee]</v>
      </c>
    </row>
    <row r="175" customFormat="false" ht="15" hidden="true" customHeight="false" outlineLevel="0" collapsed="false">
      <c r="B175" s="0" t="s">
        <v>3791</v>
      </c>
      <c r="C175" s="0" t="s">
        <v>3792</v>
      </c>
      <c r="D175" s="0" t="s">
        <v>3793</v>
      </c>
      <c r="E175" s="0" t="s">
        <v>3276</v>
      </c>
      <c r="F175" s="22" t="str">
        <f aca="false">"dossierComplet['"&amp;meta_dossier_complet[[#This Row],[COD_VAR]]&amp;"'][code_insee]"</f>
        <v>dossierComplet['C13_F15P_CS1'][code_insee]</v>
      </c>
    </row>
    <row r="176" customFormat="false" ht="15" hidden="true" customHeight="false" outlineLevel="0" collapsed="false">
      <c r="B176" s="0" t="s">
        <v>3794</v>
      </c>
      <c r="C176" s="0" t="s">
        <v>3795</v>
      </c>
      <c r="D176" s="0" t="s">
        <v>3796</v>
      </c>
      <c r="E176" s="0" t="s">
        <v>3276</v>
      </c>
      <c r="F176" s="22" t="str">
        <f aca="false">"dossierComplet['"&amp;meta_dossier_complet[[#This Row],[COD_VAR]]&amp;"'][code_insee]"</f>
        <v>dossierComplet['C13_F15P_CS2'][code_insee]</v>
      </c>
    </row>
    <row r="177" customFormat="false" ht="15" hidden="true" customHeight="false" outlineLevel="0" collapsed="false">
      <c r="B177" s="0" t="s">
        <v>3797</v>
      </c>
      <c r="C177" s="0" t="s">
        <v>3798</v>
      </c>
      <c r="D177" s="0" t="s">
        <v>3799</v>
      </c>
      <c r="E177" s="0" t="s">
        <v>3276</v>
      </c>
      <c r="F177" s="22" t="str">
        <f aca="false">"dossierComplet['"&amp;meta_dossier_complet[[#This Row],[COD_VAR]]&amp;"'][code_insee]"</f>
        <v>dossierComplet['C13_F15P_CS3'][code_insee]</v>
      </c>
    </row>
    <row r="178" customFormat="false" ht="15" hidden="true" customHeight="false" outlineLevel="0" collapsed="false">
      <c r="B178" s="0" t="s">
        <v>3800</v>
      </c>
      <c r="C178" s="0" t="s">
        <v>3801</v>
      </c>
      <c r="D178" s="0" t="s">
        <v>3802</v>
      </c>
      <c r="E178" s="0" t="s">
        <v>3276</v>
      </c>
      <c r="F178" s="22" t="str">
        <f aca="false">"dossierComplet['"&amp;meta_dossier_complet[[#This Row],[COD_VAR]]&amp;"'][code_insee]"</f>
        <v>dossierComplet['C13_F15P_CS4'][code_insee]</v>
      </c>
    </row>
    <row r="179" customFormat="false" ht="15" hidden="true" customHeight="false" outlineLevel="0" collapsed="false">
      <c r="B179" s="0" t="s">
        <v>3803</v>
      </c>
      <c r="C179" s="0" t="s">
        <v>3804</v>
      </c>
      <c r="D179" s="0" t="s">
        <v>3805</v>
      </c>
      <c r="E179" s="0" t="s">
        <v>3276</v>
      </c>
      <c r="F179" s="22" t="str">
        <f aca="false">"dossierComplet['"&amp;meta_dossier_complet[[#This Row],[COD_VAR]]&amp;"'][code_insee]"</f>
        <v>dossierComplet['C13_F15P_CS5'][code_insee]</v>
      </c>
    </row>
    <row r="180" customFormat="false" ht="15" hidden="true" customHeight="false" outlineLevel="0" collapsed="false">
      <c r="B180" s="0" t="s">
        <v>3806</v>
      </c>
      <c r="C180" s="0" t="s">
        <v>3807</v>
      </c>
      <c r="D180" s="0" t="s">
        <v>3808</v>
      </c>
      <c r="E180" s="0" t="s">
        <v>3276</v>
      </c>
      <c r="F180" s="22" t="str">
        <f aca="false">"dossierComplet['"&amp;meta_dossier_complet[[#This Row],[COD_VAR]]&amp;"'][code_insee]"</f>
        <v>dossierComplet['C13_F15P_CS6'][code_insee]</v>
      </c>
    </row>
    <row r="181" customFormat="false" ht="15" hidden="true" customHeight="false" outlineLevel="0" collapsed="false">
      <c r="B181" s="0" t="s">
        <v>3809</v>
      </c>
      <c r="C181" s="0" t="s">
        <v>3810</v>
      </c>
      <c r="D181" s="0" t="s">
        <v>3811</v>
      </c>
      <c r="E181" s="0" t="s">
        <v>3276</v>
      </c>
      <c r="F181" s="22" t="str">
        <f aca="false">"dossierComplet['"&amp;meta_dossier_complet[[#This Row],[COD_VAR]]&amp;"'][code_insee]"</f>
        <v>dossierComplet['C13_F15P_CS7'][code_insee]</v>
      </c>
    </row>
    <row r="182" customFormat="false" ht="15" hidden="true" customHeight="false" outlineLevel="0" collapsed="false">
      <c r="B182" s="0" t="s">
        <v>3812</v>
      </c>
      <c r="C182" s="0" t="s">
        <v>3813</v>
      </c>
      <c r="D182" s="0" t="s">
        <v>3814</v>
      </c>
      <c r="E182" s="0" t="s">
        <v>3276</v>
      </c>
      <c r="F182" s="22" t="str">
        <f aca="false">"dossierComplet['"&amp;meta_dossier_complet[[#This Row],[COD_VAR]]&amp;"'][code_insee]"</f>
        <v>dossierComplet['C13_F15P_CS8'][code_insee]</v>
      </c>
    </row>
    <row r="183" customFormat="false" ht="15" hidden="true" customHeight="false" outlineLevel="0" collapsed="false">
      <c r="B183" s="0" t="s">
        <v>3815</v>
      </c>
      <c r="C183" s="0" t="s">
        <v>3816</v>
      </c>
      <c r="D183" s="0" t="s">
        <v>3817</v>
      </c>
      <c r="E183" s="0" t="s">
        <v>3276</v>
      </c>
      <c r="F183" s="22" t="str">
        <f aca="false">"dossierComplet['"&amp;meta_dossier_complet[[#This Row],[COD_VAR]]&amp;"'][code_insee]"</f>
        <v>dossierComplet['C13_POP1524'][code_insee]</v>
      </c>
    </row>
    <row r="184" customFormat="false" ht="15" hidden="true" customHeight="false" outlineLevel="0" collapsed="false">
      <c r="B184" s="0" t="s">
        <v>3818</v>
      </c>
      <c r="C184" s="0" t="s">
        <v>3819</v>
      </c>
      <c r="D184" s="0" t="s">
        <v>3820</v>
      </c>
      <c r="E184" s="0" t="s">
        <v>3276</v>
      </c>
      <c r="F184" s="22" t="str">
        <f aca="false">"dossierComplet['"&amp;meta_dossier_complet[[#This Row],[COD_VAR]]&amp;"'][code_insee]"</f>
        <v>dossierComplet['C13_POP1524_CS1'][code_insee]</v>
      </c>
    </row>
    <row r="185" customFormat="false" ht="15" hidden="true" customHeight="false" outlineLevel="0" collapsed="false">
      <c r="B185" s="0" t="s">
        <v>3821</v>
      </c>
      <c r="C185" s="0" t="s">
        <v>3822</v>
      </c>
      <c r="D185" s="0" t="s">
        <v>3823</v>
      </c>
      <c r="E185" s="0" t="s">
        <v>3276</v>
      </c>
      <c r="F185" s="22" t="str">
        <f aca="false">"dossierComplet['"&amp;meta_dossier_complet[[#This Row],[COD_VAR]]&amp;"'][code_insee]"</f>
        <v>dossierComplet['C13_POP1524_CS2'][code_insee]</v>
      </c>
    </row>
    <row r="186" customFormat="false" ht="15" hidden="true" customHeight="false" outlineLevel="0" collapsed="false">
      <c r="B186" s="0" t="s">
        <v>3824</v>
      </c>
      <c r="C186" s="0" t="s">
        <v>3825</v>
      </c>
      <c r="D186" s="0" t="s">
        <v>3826</v>
      </c>
      <c r="E186" s="0" t="s">
        <v>3276</v>
      </c>
      <c r="F186" s="22" t="str">
        <f aca="false">"dossierComplet['"&amp;meta_dossier_complet[[#This Row],[COD_VAR]]&amp;"'][code_insee]"</f>
        <v>dossierComplet['C13_POP1524_CS3'][code_insee]</v>
      </c>
    </row>
    <row r="187" customFormat="false" ht="15" hidden="true" customHeight="false" outlineLevel="0" collapsed="false">
      <c r="B187" s="0" t="s">
        <v>3827</v>
      </c>
      <c r="C187" s="0" t="s">
        <v>3828</v>
      </c>
      <c r="D187" s="0" t="s">
        <v>3829</v>
      </c>
      <c r="E187" s="0" t="s">
        <v>3276</v>
      </c>
      <c r="F187" s="22" t="str">
        <f aca="false">"dossierComplet['"&amp;meta_dossier_complet[[#This Row],[COD_VAR]]&amp;"'][code_insee]"</f>
        <v>dossierComplet['C13_POP1524_CS4'][code_insee]</v>
      </c>
    </row>
    <row r="188" customFormat="false" ht="15" hidden="true" customHeight="false" outlineLevel="0" collapsed="false">
      <c r="B188" s="0" t="s">
        <v>3830</v>
      </c>
      <c r="C188" s="0" t="s">
        <v>3831</v>
      </c>
      <c r="D188" s="0" t="s">
        <v>3832</v>
      </c>
      <c r="E188" s="0" t="s">
        <v>3276</v>
      </c>
      <c r="F188" s="22" t="str">
        <f aca="false">"dossierComplet['"&amp;meta_dossier_complet[[#This Row],[COD_VAR]]&amp;"'][code_insee]"</f>
        <v>dossierComplet['C13_POP1524_CS5'][code_insee]</v>
      </c>
    </row>
    <row r="189" customFormat="false" ht="15" hidden="true" customHeight="false" outlineLevel="0" collapsed="false">
      <c r="B189" s="0" t="s">
        <v>3833</v>
      </c>
      <c r="C189" s="0" t="s">
        <v>3834</v>
      </c>
      <c r="D189" s="0" t="s">
        <v>3835</v>
      </c>
      <c r="E189" s="0" t="s">
        <v>3276</v>
      </c>
      <c r="F189" s="22" t="str">
        <f aca="false">"dossierComplet['"&amp;meta_dossier_complet[[#This Row],[COD_VAR]]&amp;"'][code_insee]"</f>
        <v>dossierComplet['C13_POP1524_CS6'][code_insee]</v>
      </c>
    </row>
    <row r="190" customFormat="false" ht="15" hidden="true" customHeight="false" outlineLevel="0" collapsed="false">
      <c r="B190" s="0" t="s">
        <v>3836</v>
      </c>
      <c r="C190" s="0" t="s">
        <v>3837</v>
      </c>
      <c r="D190" s="0" t="s">
        <v>3838</v>
      </c>
      <c r="E190" s="0" t="s">
        <v>3276</v>
      </c>
      <c r="F190" s="22" t="str">
        <f aca="false">"dossierComplet['"&amp;meta_dossier_complet[[#This Row],[COD_VAR]]&amp;"'][code_insee]"</f>
        <v>dossierComplet['C13_POP1524_CS7'][code_insee]</v>
      </c>
    </row>
    <row r="191" customFormat="false" ht="15" hidden="true" customHeight="false" outlineLevel="0" collapsed="false">
      <c r="B191" s="0" t="s">
        <v>3839</v>
      </c>
      <c r="C191" s="0" t="s">
        <v>3840</v>
      </c>
      <c r="D191" s="0" t="s">
        <v>3841</v>
      </c>
      <c r="E191" s="0" t="s">
        <v>3276</v>
      </c>
      <c r="F191" s="22" t="str">
        <f aca="false">"dossierComplet['"&amp;meta_dossier_complet[[#This Row],[COD_VAR]]&amp;"'][code_insee]"</f>
        <v>dossierComplet['C13_POP1524_CS8'][code_insee]</v>
      </c>
    </row>
    <row r="192" customFormat="false" ht="15" hidden="true" customHeight="false" outlineLevel="0" collapsed="false">
      <c r="B192" s="0" t="s">
        <v>3842</v>
      </c>
      <c r="C192" s="0" t="s">
        <v>3843</v>
      </c>
      <c r="D192" s="0" t="s">
        <v>3844</v>
      </c>
      <c r="E192" s="0" t="s">
        <v>3276</v>
      </c>
      <c r="F192" s="22" t="str">
        <f aca="false">"dossierComplet['"&amp;meta_dossier_complet[[#This Row],[COD_VAR]]&amp;"'][code_insee]"</f>
        <v>dossierComplet['C13_POP2554'][code_insee]</v>
      </c>
    </row>
    <row r="193" customFormat="false" ht="15" hidden="true" customHeight="false" outlineLevel="0" collapsed="false">
      <c r="B193" s="0" t="s">
        <v>3845</v>
      </c>
      <c r="C193" s="0" t="s">
        <v>3846</v>
      </c>
      <c r="D193" s="0" t="s">
        <v>3847</v>
      </c>
      <c r="E193" s="0" t="s">
        <v>3276</v>
      </c>
      <c r="F193" s="22" t="str">
        <f aca="false">"dossierComplet['"&amp;meta_dossier_complet[[#This Row],[COD_VAR]]&amp;"'][code_insee]"</f>
        <v>dossierComplet['C13_POP2554_CS1'][code_insee]</v>
      </c>
    </row>
    <row r="194" customFormat="false" ht="15" hidden="true" customHeight="false" outlineLevel="0" collapsed="false">
      <c r="B194" s="0" t="s">
        <v>3848</v>
      </c>
      <c r="C194" s="0" t="s">
        <v>3849</v>
      </c>
      <c r="D194" s="0" t="s">
        <v>3850</v>
      </c>
      <c r="E194" s="0" t="s">
        <v>3276</v>
      </c>
      <c r="F194" s="22" t="str">
        <f aca="false">"dossierComplet['"&amp;meta_dossier_complet[[#This Row],[COD_VAR]]&amp;"'][code_insee]"</f>
        <v>dossierComplet['C13_POP2554_CS2'][code_insee]</v>
      </c>
    </row>
    <row r="195" customFormat="false" ht="15" hidden="true" customHeight="false" outlineLevel="0" collapsed="false">
      <c r="B195" s="0" t="s">
        <v>3851</v>
      </c>
      <c r="C195" s="0" t="s">
        <v>3852</v>
      </c>
      <c r="D195" s="0" t="s">
        <v>3853</v>
      </c>
      <c r="E195" s="0" t="s">
        <v>3276</v>
      </c>
      <c r="F195" s="22" t="str">
        <f aca="false">"dossierComplet['"&amp;meta_dossier_complet[[#This Row],[COD_VAR]]&amp;"'][code_insee]"</f>
        <v>dossierComplet['C13_POP2554_CS3'][code_insee]</v>
      </c>
    </row>
    <row r="196" customFormat="false" ht="15" hidden="true" customHeight="false" outlineLevel="0" collapsed="false">
      <c r="B196" s="0" t="s">
        <v>3854</v>
      </c>
      <c r="C196" s="0" t="s">
        <v>3855</v>
      </c>
      <c r="D196" s="0" t="s">
        <v>3856</v>
      </c>
      <c r="E196" s="0" t="s">
        <v>3276</v>
      </c>
      <c r="F196" s="22" t="str">
        <f aca="false">"dossierComplet['"&amp;meta_dossier_complet[[#This Row],[COD_VAR]]&amp;"'][code_insee]"</f>
        <v>dossierComplet['C13_POP2554_CS4'][code_insee]</v>
      </c>
    </row>
    <row r="197" customFormat="false" ht="15" hidden="true" customHeight="false" outlineLevel="0" collapsed="false">
      <c r="B197" s="0" t="s">
        <v>3857</v>
      </c>
      <c r="C197" s="0" t="s">
        <v>3858</v>
      </c>
      <c r="D197" s="0" t="s">
        <v>3859</v>
      </c>
      <c r="E197" s="0" t="s">
        <v>3276</v>
      </c>
      <c r="F197" s="22" t="str">
        <f aca="false">"dossierComplet['"&amp;meta_dossier_complet[[#This Row],[COD_VAR]]&amp;"'][code_insee]"</f>
        <v>dossierComplet['C13_POP2554_CS5'][code_insee]</v>
      </c>
    </row>
    <row r="198" customFormat="false" ht="15" hidden="true" customHeight="false" outlineLevel="0" collapsed="false">
      <c r="B198" s="0" t="s">
        <v>3860</v>
      </c>
      <c r="C198" s="0" t="s">
        <v>3861</v>
      </c>
      <c r="D198" s="0" t="s">
        <v>3862</v>
      </c>
      <c r="E198" s="0" t="s">
        <v>3276</v>
      </c>
      <c r="F198" s="22" t="str">
        <f aca="false">"dossierComplet['"&amp;meta_dossier_complet[[#This Row],[COD_VAR]]&amp;"'][code_insee]"</f>
        <v>dossierComplet['C13_POP2554_CS6'][code_insee]</v>
      </c>
    </row>
    <row r="199" customFormat="false" ht="15" hidden="true" customHeight="false" outlineLevel="0" collapsed="false">
      <c r="B199" s="0" t="s">
        <v>3863</v>
      </c>
      <c r="C199" s="0" t="s">
        <v>3864</v>
      </c>
      <c r="D199" s="0" t="s">
        <v>3865</v>
      </c>
      <c r="E199" s="0" t="s">
        <v>3276</v>
      </c>
      <c r="F199" s="22" t="str">
        <f aca="false">"dossierComplet['"&amp;meta_dossier_complet[[#This Row],[COD_VAR]]&amp;"'][code_insee]"</f>
        <v>dossierComplet['C13_POP2554_CS7'][code_insee]</v>
      </c>
    </row>
    <row r="200" customFormat="false" ht="15" hidden="true" customHeight="false" outlineLevel="0" collapsed="false">
      <c r="B200" s="0" t="s">
        <v>3866</v>
      </c>
      <c r="C200" s="0" t="s">
        <v>3867</v>
      </c>
      <c r="D200" s="0" t="s">
        <v>3868</v>
      </c>
      <c r="E200" s="0" t="s">
        <v>3276</v>
      </c>
      <c r="F200" s="22" t="str">
        <f aca="false">"dossierComplet['"&amp;meta_dossier_complet[[#This Row],[COD_VAR]]&amp;"'][code_insee]"</f>
        <v>dossierComplet['C13_POP2554_CS8'][code_insee]</v>
      </c>
    </row>
    <row r="201" customFormat="false" ht="15" hidden="true" customHeight="false" outlineLevel="0" collapsed="false">
      <c r="B201" s="0" t="s">
        <v>3869</v>
      </c>
      <c r="C201" s="0" t="s">
        <v>3870</v>
      </c>
      <c r="D201" s="0" t="s">
        <v>3871</v>
      </c>
      <c r="E201" s="0" t="s">
        <v>3276</v>
      </c>
      <c r="F201" s="22" t="str">
        <f aca="false">"dossierComplet['"&amp;meta_dossier_complet[[#This Row],[COD_VAR]]&amp;"'][code_insee]"</f>
        <v>dossierComplet['C13_POP55P'][code_insee]</v>
      </c>
    </row>
    <row r="202" customFormat="false" ht="15" hidden="true" customHeight="false" outlineLevel="0" collapsed="false">
      <c r="B202" s="0" t="s">
        <v>3872</v>
      </c>
      <c r="C202" s="0" t="s">
        <v>3873</v>
      </c>
      <c r="D202" s="0" t="s">
        <v>3874</v>
      </c>
      <c r="E202" s="0" t="s">
        <v>3276</v>
      </c>
      <c r="F202" s="22" t="str">
        <f aca="false">"dossierComplet['"&amp;meta_dossier_complet[[#This Row],[COD_VAR]]&amp;"'][code_insee]"</f>
        <v>dossierComplet['C13_POP55P_CS1'][code_insee]</v>
      </c>
    </row>
    <row r="203" customFormat="false" ht="15" hidden="true" customHeight="false" outlineLevel="0" collapsed="false">
      <c r="B203" s="0" t="s">
        <v>3875</v>
      </c>
      <c r="C203" s="0" t="s">
        <v>3876</v>
      </c>
      <c r="D203" s="0" t="s">
        <v>3877</v>
      </c>
      <c r="E203" s="0" t="s">
        <v>3276</v>
      </c>
      <c r="F203" s="22" t="str">
        <f aca="false">"dossierComplet['"&amp;meta_dossier_complet[[#This Row],[COD_VAR]]&amp;"'][code_insee]"</f>
        <v>dossierComplet['C13_POP55P_CS2'][code_insee]</v>
      </c>
    </row>
    <row r="204" customFormat="false" ht="15" hidden="true" customHeight="false" outlineLevel="0" collapsed="false">
      <c r="B204" s="0" t="s">
        <v>3878</v>
      </c>
      <c r="C204" s="0" t="s">
        <v>3879</v>
      </c>
      <c r="D204" s="0" t="s">
        <v>3880</v>
      </c>
      <c r="E204" s="0" t="s">
        <v>3276</v>
      </c>
      <c r="F204" s="22" t="str">
        <f aca="false">"dossierComplet['"&amp;meta_dossier_complet[[#This Row],[COD_VAR]]&amp;"'][code_insee]"</f>
        <v>dossierComplet['C13_POP55P_CS3'][code_insee]</v>
      </c>
    </row>
    <row r="205" customFormat="false" ht="15" hidden="true" customHeight="false" outlineLevel="0" collapsed="false">
      <c r="B205" s="0" t="s">
        <v>3881</v>
      </c>
      <c r="C205" s="0" t="s">
        <v>3882</v>
      </c>
      <c r="D205" s="0" t="s">
        <v>3883</v>
      </c>
      <c r="E205" s="0" t="s">
        <v>3276</v>
      </c>
      <c r="F205" s="22" t="str">
        <f aca="false">"dossierComplet['"&amp;meta_dossier_complet[[#This Row],[COD_VAR]]&amp;"'][code_insee]"</f>
        <v>dossierComplet['C13_POP55P_CS4'][code_insee]</v>
      </c>
    </row>
    <row r="206" customFormat="false" ht="15" hidden="true" customHeight="false" outlineLevel="0" collapsed="false">
      <c r="B206" s="0" t="s">
        <v>3884</v>
      </c>
      <c r="C206" s="0" t="s">
        <v>3885</v>
      </c>
      <c r="D206" s="0" t="s">
        <v>3886</v>
      </c>
      <c r="E206" s="0" t="s">
        <v>3276</v>
      </c>
      <c r="F206" s="22" t="str">
        <f aca="false">"dossierComplet['"&amp;meta_dossier_complet[[#This Row],[COD_VAR]]&amp;"'][code_insee]"</f>
        <v>dossierComplet['C13_POP55P_CS5'][code_insee]</v>
      </c>
    </row>
    <row r="207" customFormat="false" ht="15" hidden="true" customHeight="false" outlineLevel="0" collapsed="false">
      <c r="B207" s="0" t="s">
        <v>3887</v>
      </c>
      <c r="C207" s="0" t="s">
        <v>3888</v>
      </c>
      <c r="D207" s="0" t="s">
        <v>3889</v>
      </c>
      <c r="E207" s="0" t="s">
        <v>3276</v>
      </c>
      <c r="F207" s="22" t="str">
        <f aca="false">"dossierComplet['"&amp;meta_dossier_complet[[#This Row],[COD_VAR]]&amp;"'][code_insee]"</f>
        <v>dossierComplet['C13_POP55P_CS6'][code_insee]</v>
      </c>
    </row>
    <row r="208" customFormat="false" ht="15" hidden="true" customHeight="false" outlineLevel="0" collapsed="false">
      <c r="B208" s="0" t="s">
        <v>3890</v>
      </c>
      <c r="C208" s="0" t="s">
        <v>3891</v>
      </c>
      <c r="D208" s="0" t="s">
        <v>3892</v>
      </c>
      <c r="E208" s="0" t="s">
        <v>3276</v>
      </c>
      <c r="F208" s="22" t="str">
        <f aca="false">"dossierComplet['"&amp;meta_dossier_complet[[#This Row],[COD_VAR]]&amp;"'][code_insee]"</f>
        <v>dossierComplet['C13_POP55P_CS7'][code_insee]</v>
      </c>
    </row>
    <row r="209" customFormat="false" ht="15" hidden="true" customHeight="false" outlineLevel="0" collapsed="false">
      <c r="B209" s="0" t="s">
        <v>3893</v>
      </c>
      <c r="C209" s="0" t="s">
        <v>3894</v>
      </c>
      <c r="D209" s="0" t="s">
        <v>3895</v>
      </c>
      <c r="E209" s="0" t="s">
        <v>3276</v>
      </c>
      <c r="F209" s="22" t="str">
        <f aca="false">"dossierComplet['"&amp;meta_dossier_complet[[#This Row],[COD_VAR]]&amp;"'][code_insee]"</f>
        <v>dossierComplet['C13_POP55P_CS8'][code_insee]</v>
      </c>
    </row>
    <row r="210" customFormat="false" ht="15" hidden="false" customHeight="false" outlineLevel="0" collapsed="false">
      <c r="A210" s="19" t="s">
        <v>3274</v>
      </c>
      <c r="B210" s="0" t="s">
        <v>145</v>
      </c>
      <c r="C210" s="0" t="s">
        <v>3896</v>
      </c>
      <c r="D210" s="0" t="s">
        <v>146</v>
      </c>
      <c r="E210" s="0" t="s">
        <v>3276</v>
      </c>
      <c r="F210" s="22" t="str">
        <f aca="false">"dossierComplet['"&amp;meta_dossier_complet[[#This Row],[COD_VAR]]&amp;"'][code_insee]"</f>
        <v>dossierComplet['P08_POP'][code_insee]</v>
      </c>
    </row>
    <row r="211" customFormat="false" ht="15" hidden="true" customHeight="false" outlineLevel="0" collapsed="false">
      <c r="B211" s="0" t="s">
        <v>3897</v>
      </c>
      <c r="C211" s="0" t="s">
        <v>3898</v>
      </c>
      <c r="D211" s="0" t="s">
        <v>3899</v>
      </c>
      <c r="E211" s="0" t="s">
        <v>3276</v>
      </c>
      <c r="F211" s="22" t="str">
        <f aca="false">"dossierComplet['"&amp;meta_dossier_complet[[#This Row],[COD_VAR]]&amp;"'][code_insee]"</f>
        <v>dossierComplet['P08_POP0014'][code_insee]</v>
      </c>
    </row>
    <row r="212" customFormat="false" ht="15" hidden="true" customHeight="false" outlineLevel="0" collapsed="false">
      <c r="B212" s="0" t="s">
        <v>3900</v>
      </c>
      <c r="C212" s="0" t="s">
        <v>3901</v>
      </c>
      <c r="D212" s="0" t="s">
        <v>3902</v>
      </c>
      <c r="E212" s="0" t="s">
        <v>3276</v>
      </c>
      <c r="F212" s="22" t="str">
        <f aca="false">"dossierComplet['"&amp;meta_dossier_complet[[#This Row],[COD_VAR]]&amp;"'][code_insee]"</f>
        <v>dossierComplet['P08_POP1529'][code_insee]</v>
      </c>
    </row>
    <row r="213" customFormat="false" ht="15" hidden="true" customHeight="false" outlineLevel="0" collapsed="false">
      <c r="B213" s="0" t="s">
        <v>3903</v>
      </c>
      <c r="C213" s="0" t="s">
        <v>3904</v>
      </c>
      <c r="D213" s="0" t="s">
        <v>3905</v>
      </c>
      <c r="E213" s="0" t="s">
        <v>3276</v>
      </c>
      <c r="F213" s="22" t="str">
        <f aca="false">"dossierComplet['"&amp;meta_dossier_complet[[#This Row],[COD_VAR]]&amp;"'][code_insee]"</f>
        <v>dossierComplet['P08_POP3044'][code_insee]</v>
      </c>
    </row>
    <row r="214" customFormat="false" ht="15" hidden="true" customHeight="false" outlineLevel="0" collapsed="false">
      <c r="B214" s="0" t="s">
        <v>3906</v>
      </c>
      <c r="C214" s="0" t="s">
        <v>3907</v>
      </c>
      <c r="D214" s="0" t="s">
        <v>3908</v>
      </c>
      <c r="E214" s="0" t="s">
        <v>3276</v>
      </c>
      <c r="F214" s="22" t="str">
        <f aca="false">"dossierComplet['"&amp;meta_dossier_complet[[#This Row],[COD_VAR]]&amp;"'][code_insee]"</f>
        <v>dossierComplet['P08_POP4559'][code_insee]</v>
      </c>
    </row>
    <row r="215" customFormat="false" ht="15" hidden="true" customHeight="false" outlineLevel="0" collapsed="false">
      <c r="B215" s="0" t="s">
        <v>3909</v>
      </c>
      <c r="C215" s="0" t="s">
        <v>3910</v>
      </c>
      <c r="D215" s="0" t="s">
        <v>3911</v>
      </c>
      <c r="E215" s="0" t="s">
        <v>3276</v>
      </c>
      <c r="F215" s="22" t="str">
        <f aca="false">"dossierComplet['"&amp;meta_dossier_complet[[#This Row],[COD_VAR]]&amp;"'][code_insee]"</f>
        <v>dossierComplet['P08_POP6074'][code_insee]</v>
      </c>
    </row>
    <row r="216" customFormat="false" ht="15" hidden="true" customHeight="false" outlineLevel="0" collapsed="false">
      <c r="B216" s="0" t="s">
        <v>3912</v>
      </c>
      <c r="C216" s="0" t="s">
        <v>3913</v>
      </c>
      <c r="D216" s="0" t="s">
        <v>3914</v>
      </c>
      <c r="E216" s="0" t="s">
        <v>3276</v>
      </c>
      <c r="F216" s="22" t="str">
        <f aca="false">"dossierComplet['"&amp;meta_dossier_complet[[#This Row],[COD_VAR]]&amp;"'][code_insee]"</f>
        <v>dossierComplet['P08_POP75P'][code_insee]</v>
      </c>
    </row>
    <row r="217" customFormat="false" ht="15" hidden="true" customHeight="false" outlineLevel="0" collapsed="false">
      <c r="B217" s="0" t="s">
        <v>3915</v>
      </c>
      <c r="C217" s="0" t="s">
        <v>3916</v>
      </c>
      <c r="D217" s="0" t="s">
        <v>3917</v>
      </c>
      <c r="E217" s="0" t="s">
        <v>3276</v>
      </c>
      <c r="F217" s="22" t="str">
        <f aca="false">"dossierComplet['"&amp;meta_dossier_complet[[#This Row],[COD_VAR]]&amp;"'][code_insee]"</f>
        <v>dossierComplet['P08_POPH'][code_insee]</v>
      </c>
    </row>
    <row r="218" customFormat="false" ht="15" hidden="true" customHeight="false" outlineLevel="0" collapsed="false">
      <c r="B218" s="0" t="s">
        <v>3918</v>
      </c>
      <c r="C218" s="0" t="s">
        <v>3919</v>
      </c>
      <c r="D218" s="0" t="s">
        <v>3920</v>
      </c>
      <c r="E218" s="0" t="s">
        <v>3276</v>
      </c>
      <c r="F218" s="22" t="str">
        <f aca="false">"dossierComplet['"&amp;meta_dossier_complet[[#This Row],[COD_VAR]]&amp;"'][code_insee]"</f>
        <v>dossierComplet['P08_H0014'][code_insee]</v>
      </c>
    </row>
    <row r="219" customFormat="false" ht="15" hidden="true" customHeight="false" outlineLevel="0" collapsed="false">
      <c r="B219" s="0" t="s">
        <v>3921</v>
      </c>
      <c r="C219" s="0" t="s">
        <v>3922</v>
      </c>
      <c r="D219" s="0" t="s">
        <v>3923</v>
      </c>
      <c r="E219" s="0" t="s">
        <v>3276</v>
      </c>
      <c r="F219" s="22" t="str">
        <f aca="false">"dossierComplet['"&amp;meta_dossier_complet[[#This Row],[COD_VAR]]&amp;"'][code_insee]"</f>
        <v>dossierComplet['P08_H1529'][code_insee]</v>
      </c>
    </row>
    <row r="220" customFormat="false" ht="15" hidden="true" customHeight="false" outlineLevel="0" collapsed="false">
      <c r="B220" s="0" t="s">
        <v>3924</v>
      </c>
      <c r="C220" s="0" t="s">
        <v>3925</v>
      </c>
      <c r="D220" s="0" t="s">
        <v>3926</v>
      </c>
      <c r="E220" s="0" t="s">
        <v>3276</v>
      </c>
      <c r="F220" s="22" t="str">
        <f aca="false">"dossierComplet['"&amp;meta_dossier_complet[[#This Row],[COD_VAR]]&amp;"'][code_insee]"</f>
        <v>dossierComplet['P08_H3044'][code_insee]</v>
      </c>
    </row>
    <row r="221" customFormat="false" ht="15" hidden="true" customHeight="false" outlineLevel="0" collapsed="false">
      <c r="B221" s="0" t="s">
        <v>3927</v>
      </c>
      <c r="C221" s="0" t="s">
        <v>3928</v>
      </c>
      <c r="D221" s="0" t="s">
        <v>3929</v>
      </c>
      <c r="E221" s="0" t="s">
        <v>3276</v>
      </c>
      <c r="F221" s="22" t="str">
        <f aca="false">"dossierComplet['"&amp;meta_dossier_complet[[#This Row],[COD_VAR]]&amp;"'][code_insee]"</f>
        <v>dossierComplet['P08_H4559'][code_insee]</v>
      </c>
    </row>
    <row r="222" customFormat="false" ht="15" hidden="true" customHeight="false" outlineLevel="0" collapsed="false">
      <c r="B222" s="0" t="s">
        <v>3930</v>
      </c>
      <c r="C222" s="0" t="s">
        <v>3931</v>
      </c>
      <c r="D222" s="0" t="s">
        <v>3932</v>
      </c>
      <c r="E222" s="0" t="s">
        <v>3276</v>
      </c>
      <c r="F222" s="22" t="str">
        <f aca="false">"dossierComplet['"&amp;meta_dossier_complet[[#This Row],[COD_VAR]]&amp;"'][code_insee]"</f>
        <v>dossierComplet['P08_H6074'][code_insee]</v>
      </c>
    </row>
    <row r="223" customFormat="false" ht="15" hidden="true" customHeight="false" outlineLevel="0" collapsed="false">
      <c r="B223" s="0" t="s">
        <v>3933</v>
      </c>
      <c r="C223" s="0" t="s">
        <v>3934</v>
      </c>
      <c r="D223" s="0" t="s">
        <v>3935</v>
      </c>
      <c r="E223" s="0" t="s">
        <v>3276</v>
      </c>
      <c r="F223" s="22" t="str">
        <f aca="false">"dossierComplet['"&amp;meta_dossier_complet[[#This Row],[COD_VAR]]&amp;"'][code_insee]"</f>
        <v>dossierComplet['P08_H7589'][code_insee]</v>
      </c>
    </row>
    <row r="224" customFormat="false" ht="15" hidden="true" customHeight="false" outlineLevel="0" collapsed="false">
      <c r="B224" s="0" t="s">
        <v>3936</v>
      </c>
      <c r="C224" s="0" t="s">
        <v>3937</v>
      </c>
      <c r="D224" s="0" t="s">
        <v>3938</v>
      </c>
      <c r="E224" s="0" t="s">
        <v>3276</v>
      </c>
      <c r="F224" s="22" t="str">
        <f aca="false">"dossierComplet['"&amp;meta_dossier_complet[[#This Row],[COD_VAR]]&amp;"'][code_insee]"</f>
        <v>dossierComplet['P08_H90P'][code_insee]</v>
      </c>
    </row>
    <row r="225" customFormat="false" ht="15" hidden="true" customHeight="false" outlineLevel="0" collapsed="false">
      <c r="B225" s="0" t="s">
        <v>3939</v>
      </c>
      <c r="C225" s="0" t="s">
        <v>3940</v>
      </c>
      <c r="D225" s="0" t="s">
        <v>3941</v>
      </c>
      <c r="E225" s="0" t="s">
        <v>3276</v>
      </c>
      <c r="F225" s="22" t="str">
        <f aca="false">"dossierComplet['"&amp;meta_dossier_complet[[#This Row],[COD_VAR]]&amp;"'][code_insee]"</f>
        <v>dossierComplet['P08_H0019'][code_insee]</v>
      </c>
    </row>
    <row r="226" customFormat="false" ht="15" hidden="true" customHeight="false" outlineLevel="0" collapsed="false">
      <c r="B226" s="0" t="s">
        <v>3942</v>
      </c>
      <c r="C226" s="0" t="s">
        <v>3943</v>
      </c>
      <c r="D226" s="0" t="s">
        <v>3944</v>
      </c>
      <c r="E226" s="0" t="s">
        <v>3276</v>
      </c>
      <c r="F226" s="22" t="str">
        <f aca="false">"dossierComplet['"&amp;meta_dossier_complet[[#This Row],[COD_VAR]]&amp;"'][code_insee]"</f>
        <v>dossierComplet['P08_H2064'][code_insee]</v>
      </c>
    </row>
    <row r="227" customFormat="false" ht="15" hidden="true" customHeight="false" outlineLevel="0" collapsed="false">
      <c r="B227" s="0" t="s">
        <v>3945</v>
      </c>
      <c r="C227" s="0" t="s">
        <v>3946</v>
      </c>
      <c r="D227" s="0" t="s">
        <v>3947</v>
      </c>
      <c r="E227" s="0" t="s">
        <v>3276</v>
      </c>
      <c r="F227" s="22" t="str">
        <f aca="false">"dossierComplet['"&amp;meta_dossier_complet[[#This Row],[COD_VAR]]&amp;"'][code_insee]"</f>
        <v>dossierComplet['P08_H65P'][code_insee]</v>
      </c>
    </row>
    <row r="228" customFormat="false" ht="15" hidden="true" customHeight="false" outlineLevel="0" collapsed="false">
      <c r="B228" s="0" t="s">
        <v>3948</v>
      </c>
      <c r="C228" s="0" t="s">
        <v>3949</v>
      </c>
      <c r="D228" s="0" t="s">
        <v>3950</v>
      </c>
      <c r="E228" s="0" t="s">
        <v>3276</v>
      </c>
      <c r="F228" s="22" t="str">
        <f aca="false">"dossierComplet['"&amp;meta_dossier_complet[[#This Row],[COD_VAR]]&amp;"'][code_insee]"</f>
        <v>dossierComplet['P08_POPF'][code_insee]</v>
      </c>
    </row>
    <row r="229" customFormat="false" ht="15" hidden="true" customHeight="false" outlineLevel="0" collapsed="false">
      <c r="B229" s="0" t="s">
        <v>3951</v>
      </c>
      <c r="C229" s="0" t="s">
        <v>3952</v>
      </c>
      <c r="D229" s="0" t="s">
        <v>3953</v>
      </c>
      <c r="E229" s="0" t="s">
        <v>3276</v>
      </c>
      <c r="F229" s="22" t="str">
        <f aca="false">"dossierComplet['"&amp;meta_dossier_complet[[#This Row],[COD_VAR]]&amp;"'][code_insee]"</f>
        <v>dossierComplet['P08_F0014'][code_insee]</v>
      </c>
    </row>
    <row r="230" customFormat="false" ht="15" hidden="true" customHeight="false" outlineLevel="0" collapsed="false">
      <c r="B230" s="0" t="s">
        <v>3954</v>
      </c>
      <c r="C230" s="0" t="s">
        <v>3955</v>
      </c>
      <c r="D230" s="0" t="s">
        <v>3956</v>
      </c>
      <c r="E230" s="0" t="s">
        <v>3276</v>
      </c>
      <c r="F230" s="22" t="str">
        <f aca="false">"dossierComplet['"&amp;meta_dossier_complet[[#This Row],[COD_VAR]]&amp;"'][code_insee]"</f>
        <v>dossierComplet['P08_F1529'][code_insee]</v>
      </c>
    </row>
    <row r="231" customFormat="false" ht="15" hidden="true" customHeight="false" outlineLevel="0" collapsed="false">
      <c r="B231" s="0" t="s">
        <v>3957</v>
      </c>
      <c r="C231" s="0" t="s">
        <v>3958</v>
      </c>
      <c r="D231" s="0" t="s">
        <v>3959</v>
      </c>
      <c r="E231" s="0" t="s">
        <v>3276</v>
      </c>
      <c r="F231" s="22" t="str">
        <f aca="false">"dossierComplet['"&amp;meta_dossier_complet[[#This Row],[COD_VAR]]&amp;"'][code_insee]"</f>
        <v>dossierComplet['P08_F3044'][code_insee]</v>
      </c>
    </row>
    <row r="232" customFormat="false" ht="15" hidden="true" customHeight="false" outlineLevel="0" collapsed="false">
      <c r="B232" s="0" t="s">
        <v>3960</v>
      </c>
      <c r="C232" s="0" t="s">
        <v>3961</v>
      </c>
      <c r="D232" s="0" t="s">
        <v>3962</v>
      </c>
      <c r="E232" s="0" t="s">
        <v>3276</v>
      </c>
      <c r="F232" s="22" t="str">
        <f aca="false">"dossierComplet['"&amp;meta_dossier_complet[[#This Row],[COD_VAR]]&amp;"'][code_insee]"</f>
        <v>dossierComplet['P08_F4559'][code_insee]</v>
      </c>
    </row>
    <row r="233" customFormat="false" ht="15" hidden="true" customHeight="false" outlineLevel="0" collapsed="false">
      <c r="B233" s="0" t="s">
        <v>3963</v>
      </c>
      <c r="C233" s="0" t="s">
        <v>3964</v>
      </c>
      <c r="D233" s="0" t="s">
        <v>3965</v>
      </c>
      <c r="E233" s="0" t="s">
        <v>3276</v>
      </c>
      <c r="F233" s="22" t="str">
        <f aca="false">"dossierComplet['"&amp;meta_dossier_complet[[#This Row],[COD_VAR]]&amp;"'][code_insee]"</f>
        <v>dossierComplet['P08_F6074'][code_insee]</v>
      </c>
    </row>
    <row r="234" customFormat="false" ht="15" hidden="true" customHeight="false" outlineLevel="0" collapsed="false">
      <c r="B234" s="0" t="s">
        <v>3966</v>
      </c>
      <c r="C234" s="0" t="s">
        <v>3967</v>
      </c>
      <c r="D234" s="0" t="s">
        <v>3968</v>
      </c>
      <c r="E234" s="0" t="s">
        <v>3276</v>
      </c>
      <c r="F234" s="22" t="str">
        <f aca="false">"dossierComplet['"&amp;meta_dossier_complet[[#This Row],[COD_VAR]]&amp;"'][code_insee]"</f>
        <v>dossierComplet['P08_F7589'][code_insee]</v>
      </c>
    </row>
    <row r="235" customFormat="false" ht="15" hidden="true" customHeight="false" outlineLevel="0" collapsed="false">
      <c r="B235" s="0" t="s">
        <v>3969</v>
      </c>
      <c r="C235" s="0" t="s">
        <v>3970</v>
      </c>
      <c r="D235" s="0" t="s">
        <v>3971</v>
      </c>
      <c r="E235" s="0" t="s">
        <v>3276</v>
      </c>
      <c r="F235" s="22" t="str">
        <f aca="false">"dossierComplet['"&amp;meta_dossier_complet[[#This Row],[COD_VAR]]&amp;"'][code_insee]"</f>
        <v>dossierComplet['P08_F90P'][code_insee]</v>
      </c>
    </row>
    <row r="236" customFormat="false" ht="15" hidden="true" customHeight="false" outlineLevel="0" collapsed="false">
      <c r="B236" s="0" t="s">
        <v>3972</v>
      </c>
      <c r="C236" s="0" t="s">
        <v>3973</v>
      </c>
      <c r="D236" s="0" t="s">
        <v>3974</v>
      </c>
      <c r="E236" s="0" t="s">
        <v>3276</v>
      </c>
      <c r="F236" s="22" t="str">
        <f aca="false">"dossierComplet['"&amp;meta_dossier_complet[[#This Row],[COD_VAR]]&amp;"'][code_insee]"</f>
        <v>dossierComplet['P08_F0019'][code_insee]</v>
      </c>
    </row>
    <row r="237" customFormat="false" ht="15" hidden="true" customHeight="false" outlineLevel="0" collapsed="false">
      <c r="B237" s="0" t="s">
        <v>3975</v>
      </c>
      <c r="C237" s="0" t="s">
        <v>3976</v>
      </c>
      <c r="D237" s="0" t="s">
        <v>3977</v>
      </c>
      <c r="E237" s="0" t="s">
        <v>3276</v>
      </c>
      <c r="F237" s="22" t="str">
        <f aca="false">"dossierComplet['"&amp;meta_dossier_complet[[#This Row],[COD_VAR]]&amp;"'][code_insee]"</f>
        <v>dossierComplet['P08_F2064'][code_insee]</v>
      </c>
    </row>
    <row r="238" customFormat="false" ht="15" hidden="true" customHeight="false" outlineLevel="0" collapsed="false">
      <c r="B238" s="0" t="s">
        <v>3978</v>
      </c>
      <c r="C238" s="0" t="s">
        <v>3979</v>
      </c>
      <c r="D238" s="0" t="s">
        <v>3980</v>
      </c>
      <c r="E238" s="0" t="s">
        <v>3276</v>
      </c>
      <c r="F238" s="22" t="str">
        <f aca="false">"dossierComplet['"&amp;meta_dossier_complet[[#This Row],[COD_VAR]]&amp;"'][code_insee]"</f>
        <v>dossierComplet['P08_F65P'][code_insee]</v>
      </c>
    </row>
    <row r="239" customFormat="false" ht="15" hidden="true" customHeight="false" outlineLevel="0" collapsed="false">
      <c r="B239" s="0" t="s">
        <v>3981</v>
      </c>
      <c r="C239" s="0" t="s">
        <v>3982</v>
      </c>
      <c r="D239" s="0" t="s">
        <v>3983</v>
      </c>
      <c r="E239" s="0" t="s">
        <v>3276</v>
      </c>
      <c r="F239" s="22" t="str">
        <f aca="false">"dossierComplet['"&amp;meta_dossier_complet[[#This Row],[COD_VAR]]&amp;"'][code_insee]"</f>
        <v>dossierComplet['P08_POP05P'][code_insee]</v>
      </c>
    </row>
    <row r="240" customFormat="false" ht="15" hidden="true" customHeight="false" outlineLevel="0" collapsed="false">
      <c r="B240" s="0" t="s">
        <v>3984</v>
      </c>
      <c r="C240" s="0" t="s">
        <v>3985</v>
      </c>
      <c r="D240" s="0" t="s">
        <v>3986</v>
      </c>
      <c r="E240" s="0" t="s">
        <v>3276</v>
      </c>
      <c r="F240" s="22" t="str">
        <f aca="false">"dossierComplet['"&amp;meta_dossier_complet[[#This Row],[COD_VAR]]&amp;"'][code_insee]"</f>
        <v>dossierComplet['P08_POP05P_IRAN1'][code_insee]</v>
      </c>
    </row>
    <row r="241" customFormat="false" ht="15" hidden="true" customHeight="false" outlineLevel="0" collapsed="false">
      <c r="B241" s="0" t="s">
        <v>3987</v>
      </c>
      <c r="C241" s="0" t="s">
        <v>3988</v>
      </c>
      <c r="D241" s="0" t="s">
        <v>3989</v>
      </c>
      <c r="E241" s="0" t="s">
        <v>3276</v>
      </c>
      <c r="F241" s="22" t="str">
        <f aca="false">"dossierComplet['"&amp;meta_dossier_complet[[#This Row],[COD_VAR]]&amp;"'][code_insee]"</f>
        <v>dossierComplet['P08_POP05P_IRAN2'][code_insee]</v>
      </c>
    </row>
    <row r="242" customFormat="false" ht="15" hidden="true" customHeight="false" outlineLevel="0" collapsed="false">
      <c r="B242" s="0" t="s">
        <v>3990</v>
      </c>
      <c r="C242" s="0" t="s">
        <v>3991</v>
      </c>
      <c r="D242" s="0" t="s">
        <v>3992</v>
      </c>
      <c r="E242" s="0" t="s">
        <v>3276</v>
      </c>
      <c r="F242" s="22" t="str">
        <f aca="false">"dossierComplet['"&amp;meta_dossier_complet[[#This Row],[COD_VAR]]&amp;"'][code_insee]"</f>
        <v>dossierComplet['P08_POP05P_IRAN3'][code_insee]</v>
      </c>
    </row>
    <row r="243" customFormat="false" ht="15" hidden="true" customHeight="false" outlineLevel="0" collapsed="false">
      <c r="B243" s="0" t="s">
        <v>3993</v>
      </c>
      <c r="C243" s="0" t="s">
        <v>3994</v>
      </c>
      <c r="D243" s="0" t="s">
        <v>3995</v>
      </c>
      <c r="E243" s="0" t="s">
        <v>3276</v>
      </c>
      <c r="F243" s="22" t="str">
        <f aca="false">"dossierComplet['"&amp;meta_dossier_complet[[#This Row],[COD_VAR]]&amp;"'][code_insee]"</f>
        <v>dossierComplet['P08_POP05P_IRAN4'][code_insee]</v>
      </c>
    </row>
    <row r="244" customFormat="false" ht="15" hidden="true" customHeight="false" outlineLevel="0" collapsed="false">
      <c r="B244" s="0" t="s">
        <v>3996</v>
      </c>
      <c r="C244" s="0" t="s">
        <v>3997</v>
      </c>
      <c r="D244" s="0" t="s">
        <v>3998</v>
      </c>
      <c r="E244" s="0" t="s">
        <v>3276</v>
      </c>
      <c r="F244" s="22" t="str">
        <f aca="false">"dossierComplet['"&amp;meta_dossier_complet[[#This Row],[COD_VAR]]&amp;"'][code_insee]"</f>
        <v>dossierComplet['P08_POP05P_IRAN5'][code_insee]</v>
      </c>
    </row>
    <row r="245" customFormat="false" ht="15" hidden="true" customHeight="false" outlineLevel="0" collapsed="false">
      <c r="B245" s="0" t="s">
        <v>3999</v>
      </c>
      <c r="C245" s="0" t="s">
        <v>4000</v>
      </c>
      <c r="D245" s="0" t="s">
        <v>4001</v>
      </c>
      <c r="E245" s="0" t="s">
        <v>3276</v>
      </c>
      <c r="F245" s="22" t="str">
        <f aca="false">"dossierComplet['"&amp;meta_dossier_complet[[#This Row],[COD_VAR]]&amp;"'][code_insee]"</f>
        <v>dossierComplet['P08_POP05P_IRAN6'][code_insee]</v>
      </c>
    </row>
    <row r="246" customFormat="false" ht="15" hidden="true" customHeight="false" outlineLevel="0" collapsed="false">
      <c r="B246" s="0" t="s">
        <v>4002</v>
      </c>
      <c r="C246" s="0" t="s">
        <v>4003</v>
      </c>
      <c r="D246" s="0" t="s">
        <v>4004</v>
      </c>
      <c r="E246" s="0" t="s">
        <v>3276</v>
      </c>
      <c r="F246" s="22" t="str">
        <f aca="false">"dossierComplet['"&amp;meta_dossier_complet[[#This Row],[COD_VAR]]&amp;"'][code_insee]"</f>
        <v>dossierComplet['P08_POP05P_IRAN7'][code_insee]</v>
      </c>
    </row>
    <row r="247" customFormat="false" ht="15" hidden="true" customHeight="false" outlineLevel="0" collapsed="false">
      <c r="B247" s="0" t="s">
        <v>4005</v>
      </c>
      <c r="C247" s="0" t="s">
        <v>4006</v>
      </c>
      <c r="D247" s="0" t="s">
        <v>4007</v>
      </c>
      <c r="E247" s="0" t="s">
        <v>3276</v>
      </c>
      <c r="F247" s="22" t="str">
        <f aca="false">"dossierComplet['"&amp;meta_dossier_complet[[#This Row],[COD_VAR]]&amp;"'][code_insee]"</f>
        <v>dossierComplet['P08_POP0514'][code_insee]</v>
      </c>
    </row>
    <row r="248" customFormat="false" ht="15" hidden="true" customHeight="false" outlineLevel="0" collapsed="false">
      <c r="B248" s="0" t="s">
        <v>4008</v>
      </c>
      <c r="C248" s="0" t="s">
        <v>4009</v>
      </c>
      <c r="D248" s="0" t="s">
        <v>4010</v>
      </c>
      <c r="E248" s="0" t="s">
        <v>3276</v>
      </c>
      <c r="F248" s="22" t="str">
        <f aca="false">"dossierComplet['"&amp;meta_dossier_complet[[#This Row],[COD_VAR]]&amp;"'][code_insee]"</f>
        <v>dossierComplet['P08_POP0514_IRAN2'][code_insee]</v>
      </c>
    </row>
    <row r="249" customFormat="false" ht="15" hidden="true" customHeight="false" outlineLevel="0" collapsed="false">
      <c r="B249" s="0" t="s">
        <v>4011</v>
      </c>
      <c r="C249" s="0" t="s">
        <v>4012</v>
      </c>
      <c r="D249" s="0" t="s">
        <v>4013</v>
      </c>
      <c r="E249" s="0" t="s">
        <v>3276</v>
      </c>
      <c r="F249" s="22" t="str">
        <f aca="false">"dossierComplet['"&amp;meta_dossier_complet[[#This Row],[COD_VAR]]&amp;"'][code_insee]"</f>
        <v>dossierComplet['P08_POP0514_IRAN3P'][code_insee]</v>
      </c>
    </row>
    <row r="250" customFormat="false" ht="15" hidden="true" customHeight="false" outlineLevel="0" collapsed="false">
      <c r="B250" s="0" t="s">
        <v>4014</v>
      </c>
      <c r="C250" s="0" t="s">
        <v>4015</v>
      </c>
      <c r="D250" s="0" t="s">
        <v>4016</v>
      </c>
      <c r="E250" s="0" t="s">
        <v>3276</v>
      </c>
      <c r="F250" s="22" t="str">
        <f aca="false">"dossierComplet['"&amp;meta_dossier_complet[[#This Row],[COD_VAR]]&amp;"'][code_insee]"</f>
        <v>dossierComplet['P08_POP1524'][code_insee]</v>
      </c>
    </row>
    <row r="251" customFormat="false" ht="15" hidden="true" customHeight="false" outlineLevel="0" collapsed="false">
      <c r="B251" s="0" t="s">
        <v>4017</v>
      </c>
      <c r="C251" s="0" t="s">
        <v>4018</v>
      </c>
      <c r="D251" s="0" t="s">
        <v>4019</v>
      </c>
      <c r="E251" s="0" t="s">
        <v>3276</v>
      </c>
      <c r="F251" s="22" t="str">
        <f aca="false">"dossierComplet['"&amp;meta_dossier_complet[[#This Row],[COD_VAR]]&amp;"'][code_insee]"</f>
        <v>dossierComplet['P08_POP1524_IRAN2'][code_insee]</v>
      </c>
    </row>
    <row r="252" customFormat="false" ht="15" hidden="true" customHeight="false" outlineLevel="0" collapsed="false">
      <c r="B252" s="0" t="s">
        <v>4020</v>
      </c>
      <c r="C252" s="0" t="s">
        <v>4021</v>
      </c>
      <c r="D252" s="0" t="s">
        <v>4022</v>
      </c>
      <c r="E252" s="0" t="s">
        <v>3276</v>
      </c>
      <c r="F252" s="22" t="str">
        <f aca="false">"dossierComplet['"&amp;meta_dossier_complet[[#This Row],[COD_VAR]]&amp;"'][code_insee]"</f>
        <v>dossierComplet['P08_POP1524_IRAN3P'][code_insee]</v>
      </c>
    </row>
    <row r="253" customFormat="false" ht="15" hidden="true" customHeight="false" outlineLevel="0" collapsed="false">
      <c r="B253" s="0" t="s">
        <v>4023</v>
      </c>
      <c r="C253" s="0" t="s">
        <v>4024</v>
      </c>
      <c r="D253" s="0" t="s">
        <v>4025</v>
      </c>
      <c r="E253" s="0" t="s">
        <v>3276</v>
      </c>
      <c r="F253" s="22" t="str">
        <f aca="false">"dossierComplet['"&amp;meta_dossier_complet[[#This Row],[COD_VAR]]&amp;"'][code_insee]"</f>
        <v>dossierComplet['P08_POP2554'][code_insee]</v>
      </c>
    </row>
    <row r="254" customFormat="false" ht="15" hidden="true" customHeight="false" outlineLevel="0" collapsed="false">
      <c r="B254" s="0" t="s">
        <v>4026</v>
      </c>
      <c r="C254" s="0" t="s">
        <v>4027</v>
      </c>
      <c r="D254" s="0" t="s">
        <v>4028</v>
      </c>
      <c r="E254" s="0" t="s">
        <v>3276</v>
      </c>
      <c r="F254" s="22" t="str">
        <f aca="false">"dossierComplet['"&amp;meta_dossier_complet[[#This Row],[COD_VAR]]&amp;"'][code_insee]"</f>
        <v>dossierComplet['P08_POP2554_IRAN2'][code_insee]</v>
      </c>
    </row>
    <row r="255" customFormat="false" ht="15" hidden="true" customHeight="false" outlineLevel="0" collapsed="false">
      <c r="B255" s="0" t="s">
        <v>4029</v>
      </c>
      <c r="C255" s="0" t="s">
        <v>4030</v>
      </c>
      <c r="D255" s="0" t="s">
        <v>4031</v>
      </c>
      <c r="E255" s="0" t="s">
        <v>3276</v>
      </c>
      <c r="F255" s="22" t="str">
        <f aca="false">"dossierComplet['"&amp;meta_dossier_complet[[#This Row],[COD_VAR]]&amp;"'][code_insee]"</f>
        <v>dossierComplet['P08_POP2554_IRAN3P'][code_insee]</v>
      </c>
    </row>
    <row r="256" customFormat="false" ht="15" hidden="true" customHeight="false" outlineLevel="0" collapsed="false">
      <c r="B256" s="0" t="s">
        <v>4032</v>
      </c>
      <c r="C256" s="0" t="s">
        <v>4033</v>
      </c>
      <c r="D256" s="0" t="s">
        <v>4034</v>
      </c>
      <c r="E256" s="0" t="s">
        <v>3276</v>
      </c>
      <c r="F256" s="22" t="str">
        <f aca="false">"dossierComplet['"&amp;meta_dossier_complet[[#This Row],[COD_VAR]]&amp;"'][code_insee]"</f>
        <v>dossierComplet['P08_POP55P'][code_insee]</v>
      </c>
    </row>
    <row r="257" customFormat="false" ht="15" hidden="true" customHeight="false" outlineLevel="0" collapsed="false">
      <c r="B257" s="0" t="s">
        <v>4035</v>
      </c>
      <c r="C257" s="0" t="s">
        <v>4036</v>
      </c>
      <c r="D257" s="0" t="s">
        <v>4037</v>
      </c>
      <c r="E257" s="0" t="s">
        <v>3276</v>
      </c>
      <c r="F257" s="22" t="str">
        <f aca="false">"dossierComplet['"&amp;meta_dossier_complet[[#This Row],[COD_VAR]]&amp;"'][code_insee]"</f>
        <v>dossierComplet['P08_POP55P_IRAN2'][code_insee]</v>
      </c>
    </row>
    <row r="258" customFormat="false" ht="15" hidden="true" customHeight="false" outlineLevel="0" collapsed="false">
      <c r="B258" s="0" t="s">
        <v>4038</v>
      </c>
      <c r="C258" s="0" t="s">
        <v>4039</v>
      </c>
      <c r="D258" s="0" t="s">
        <v>4040</v>
      </c>
      <c r="E258" s="0" t="s">
        <v>3276</v>
      </c>
      <c r="F258" s="22" t="str">
        <f aca="false">"dossierComplet['"&amp;meta_dossier_complet[[#This Row],[COD_VAR]]&amp;"'][code_insee]"</f>
        <v>dossierComplet['P08_POP55P_IRAN3P'][code_insee]</v>
      </c>
    </row>
    <row r="259" customFormat="false" ht="15" hidden="true" customHeight="false" outlineLevel="0" collapsed="false">
      <c r="B259" s="0" t="s">
        <v>4041</v>
      </c>
      <c r="C259" s="0" t="s">
        <v>4042</v>
      </c>
      <c r="D259" s="0" t="s">
        <v>4043</v>
      </c>
      <c r="E259" s="0" t="s">
        <v>3276</v>
      </c>
      <c r="F259" s="22" t="str">
        <f aca="false">"dossierComplet['"&amp;meta_dossier_complet[[#This Row],[COD_VAR]]&amp;"'][code_insee]"</f>
        <v>dossierComplet['C08_POP15P'][code_insee]</v>
      </c>
    </row>
    <row r="260" customFormat="false" ht="15" hidden="true" customHeight="false" outlineLevel="0" collapsed="false">
      <c r="B260" s="0" t="s">
        <v>4044</v>
      </c>
      <c r="C260" s="0" t="s">
        <v>4045</v>
      </c>
      <c r="D260" s="0" t="s">
        <v>4046</v>
      </c>
      <c r="E260" s="0" t="s">
        <v>3276</v>
      </c>
      <c r="F260" s="22" t="str">
        <f aca="false">"dossierComplet['"&amp;meta_dossier_complet[[#This Row],[COD_VAR]]&amp;"'][code_insee]"</f>
        <v>dossierComplet['C08_POP15P_CS1'][code_insee]</v>
      </c>
    </row>
    <row r="261" customFormat="false" ht="15" hidden="true" customHeight="false" outlineLevel="0" collapsed="false">
      <c r="B261" s="0" t="s">
        <v>4047</v>
      </c>
      <c r="C261" s="0" t="s">
        <v>4048</v>
      </c>
      <c r="D261" s="0" t="s">
        <v>4049</v>
      </c>
      <c r="E261" s="0" t="s">
        <v>3276</v>
      </c>
      <c r="F261" s="22" t="str">
        <f aca="false">"dossierComplet['"&amp;meta_dossier_complet[[#This Row],[COD_VAR]]&amp;"'][code_insee]"</f>
        <v>dossierComplet['C08_POP15P_CS2'][code_insee]</v>
      </c>
    </row>
    <row r="262" customFormat="false" ht="15" hidden="true" customHeight="false" outlineLevel="0" collapsed="false">
      <c r="B262" s="0" t="s">
        <v>4050</v>
      </c>
      <c r="C262" s="0" t="s">
        <v>4051</v>
      </c>
      <c r="D262" s="0" t="s">
        <v>4052</v>
      </c>
      <c r="E262" s="0" t="s">
        <v>3276</v>
      </c>
      <c r="F262" s="22" t="str">
        <f aca="false">"dossierComplet['"&amp;meta_dossier_complet[[#This Row],[COD_VAR]]&amp;"'][code_insee]"</f>
        <v>dossierComplet['C08_POP15P_CS3'][code_insee]</v>
      </c>
    </row>
    <row r="263" customFormat="false" ht="15" hidden="true" customHeight="false" outlineLevel="0" collapsed="false">
      <c r="B263" s="0" t="s">
        <v>4053</v>
      </c>
      <c r="C263" s="0" t="s">
        <v>4054</v>
      </c>
      <c r="D263" s="0" t="s">
        <v>4055</v>
      </c>
      <c r="E263" s="0" t="s">
        <v>3276</v>
      </c>
      <c r="F263" s="22" t="str">
        <f aca="false">"dossierComplet['"&amp;meta_dossier_complet[[#This Row],[COD_VAR]]&amp;"'][code_insee]"</f>
        <v>dossierComplet['C08_POP15P_CS4'][code_insee]</v>
      </c>
    </row>
    <row r="264" customFormat="false" ht="15" hidden="true" customHeight="false" outlineLevel="0" collapsed="false">
      <c r="B264" s="0" t="s">
        <v>4056</v>
      </c>
      <c r="C264" s="0" t="s">
        <v>4057</v>
      </c>
      <c r="D264" s="0" t="s">
        <v>4058</v>
      </c>
      <c r="E264" s="0" t="s">
        <v>3276</v>
      </c>
      <c r="F264" s="22" t="str">
        <f aca="false">"dossierComplet['"&amp;meta_dossier_complet[[#This Row],[COD_VAR]]&amp;"'][code_insee]"</f>
        <v>dossierComplet['C08_POP15P_CS5'][code_insee]</v>
      </c>
    </row>
    <row r="265" customFormat="false" ht="15" hidden="true" customHeight="false" outlineLevel="0" collapsed="false">
      <c r="B265" s="0" t="s">
        <v>4059</v>
      </c>
      <c r="C265" s="0" t="s">
        <v>4060</v>
      </c>
      <c r="D265" s="0" t="s">
        <v>4061</v>
      </c>
      <c r="E265" s="0" t="s">
        <v>3276</v>
      </c>
      <c r="F265" s="22" t="str">
        <f aca="false">"dossierComplet['"&amp;meta_dossier_complet[[#This Row],[COD_VAR]]&amp;"'][code_insee]"</f>
        <v>dossierComplet['C08_POP15P_CS6'][code_insee]</v>
      </c>
    </row>
    <row r="266" customFormat="false" ht="15" hidden="true" customHeight="false" outlineLevel="0" collapsed="false">
      <c r="B266" s="0" t="s">
        <v>4062</v>
      </c>
      <c r="C266" s="0" t="s">
        <v>4063</v>
      </c>
      <c r="D266" s="0" t="s">
        <v>4064</v>
      </c>
      <c r="E266" s="0" t="s">
        <v>3276</v>
      </c>
      <c r="F266" s="22" t="str">
        <f aca="false">"dossierComplet['"&amp;meta_dossier_complet[[#This Row],[COD_VAR]]&amp;"'][code_insee]"</f>
        <v>dossierComplet['C08_POP15P_CS7'][code_insee]</v>
      </c>
    </row>
    <row r="267" customFormat="false" ht="15" hidden="true" customHeight="false" outlineLevel="0" collapsed="false">
      <c r="B267" s="0" t="s">
        <v>4065</v>
      </c>
      <c r="C267" s="0" t="s">
        <v>4066</v>
      </c>
      <c r="D267" s="0" t="s">
        <v>4067</v>
      </c>
      <c r="E267" s="0" t="s">
        <v>3276</v>
      </c>
      <c r="F267" s="22" t="str">
        <f aca="false">"dossierComplet['"&amp;meta_dossier_complet[[#This Row],[COD_VAR]]&amp;"'][code_insee]"</f>
        <v>dossierComplet['C08_POP15P_CS8'][code_insee]</v>
      </c>
    </row>
    <row r="268" customFormat="false" ht="15" hidden="true" customHeight="false" outlineLevel="0" collapsed="false">
      <c r="B268" s="0" t="s">
        <v>4068</v>
      </c>
      <c r="C268" s="0" t="s">
        <v>4069</v>
      </c>
      <c r="D268" s="0" t="s">
        <v>4070</v>
      </c>
      <c r="E268" s="0" t="s">
        <v>3276</v>
      </c>
      <c r="F268" s="22" t="str">
        <f aca="false">"dossierComplet['"&amp;meta_dossier_complet[[#This Row],[COD_VAR]]&amp;"'][code_insee]"</f>
        <v>dossierComplet['C08_H15P'][code_insee]</v>
      </c>
    </row>
    <row r="269" customFormat="false" ht="15" hidden="true" customHeight="false" outlineLevel="0" collapsed="false">
      <c r="B269" s="0" t="s">
        <v>4071</v>
      </c>
      <c r="C269" s="0" t="s">
        <v>4072</v>
      </c>
      <c r="D269" s="0" t="s">
        <v>4073</v>
      </c>
      <c r="E269" s="0" t="s">
        <v>3276</v>
      </c>
      <c r="F269" s="22" t="str">
        <f aca="false">"dossierComplet['"&amp;meta_dossier_complet[[#This Row],[COD_VAR]]&amp;"'][code_insee]"</f>
        <v>dossierComplet['C08_H15P_CS1'][code_insee]</v>
      </c>
    </row>
    <row r="270" customFormat="false" ht="15" hidden="true" customHeight="false" outlineLevel="0" collapsed="false">
      <c r="B270" s="0" t="s">
        <v>4074</v>
      </c>
      <c r="C270" s="0" t="s">
        <v>4075</v>
      </c>
      <c r="D270" s="0" t="s">
        <v>4076</v>
      </c>
      <c r="E270" s="0" t="s">
        <v>3276</v>
      </c>
      <c r="F270" s="22" t="str">
        <f aca="false">"dossierComplet['"&amp;meta_dossier_complet[[#This Row],[COD_VAR]]&amp;"'][code_insee]"</f>
        <v>dossierComplet['C08_H15P_CS2'][code_insee]</v>
      </c>
    </row>
    <row r="271" customFormat="false" ht="15" hidden="true" customHeight="false" outlineLevel="0" collapsed="false">
      <c r="B271" s="0" t="s">
        <v>4077</v>
      </c>
      <c r="C271" s="0" t="s">
        <v>4078</v>
      </c>
      <c r="D271" s="0" t="s">
        <v>4079</v>
      </c>
      <c r="E271" s="0" t="s">
        <v>3276</v>
      </c>
      <c r="F271" s="22" t="str">
        <f aca="false">"dossierComplet['"&amp;meta_dossier_complet[[#This Row],[COD_VAR]]&amp;"'][code_insee]"</f>
        <v>dossierComplet['C08_H15P_CS3'][code_insee]</v>
      </c>
    </row>
    <row r="272" customFormat="false" ht="15" hidden="true" customHeight="false" outlineLevel="0" collapsed="false">
      <c r="B272" s="0" t="s">
        <v>4080</v>
      </c>
      <c r="C272" s="0" t="s">
        <v>4081</v>
      </c>
      <c r="D272" s="0" t="s">
        <v>4082</v>
      </c>
      <c r="E272" s="0" t="s">
        <v>3276</v>
      </c>
      <c r="F272" s="22" t="str">
        <f aca="false">"dossierComplet['"&amp;meta_dossier_complet[[#This Row],[COD_VAR]]&amp;"'][code_insee]"</f>
        <v>dossierComplet['C08_H15P_CS4'][code_insee]</v>
      </c>
    </row>
    <row r="273" customFormat="false" ht="15" hidden="true" customHeight="false" outlineLevel="0" collapsed="false">
      <c r="B273" s="0" t="s">
        <v>4083</v>
      </c>
      <c r="C273" s="0" t="s">
        <v>4084</v>
      </c>
      <c r="D273" s="0" t="s">
        <v>4085</v>
      </c>
      <c r="E273" s="0" t="s">
        <v>3276</v>
      </c>
      <c r="F273" s="22" t="str">
        <f aca="false">"dossierComplet['"&amp;meta_dossier_complet[[#This Row],[COD_VAR]]&amp;"'][code_insee]"</f>
        <v>dossierComplet['C08_H15P_CS5'][code_insee]</v>
      </c>
    </row>
    <row r="274" customFormat="false" ht="15" hidden="true" customHeight="false" outlineLevel="0" collapsed="false">
      <c r="B274" s="0" t="s">
        <v>4086</v>
      </c>
      <c r="C274" s="0" t="s">
        <v>4087</v>
      </c>
      <c r="D274" s="0" t="s">
        <v>4088</v>
      </c>
      <c r="E274" s="0" t="s">
        <v>3276</v>
      </c>
      <c r="F274" s="22" t="str">
        <f aca="false">"dossierComplet['"&amp;meta_dossier_complet[[#This Row],[COD_VAR]]&amp;"'][code_insee]"</f>
        <v>dossierComplet['C08_H15P_CS6'][code_insee]</v>
      </c>
    </row>
    <row r="275" customFormat="false" ht="15" hidden="true" customHeight="false" outlineLevel="0" collapsed="false">
      <c r="B275" s="0" t="s">
        <v>4089</v>
      </c>
      <c r="C275" s="0" t="s">
        <v>4090</v>
      </c>
      <c r="D275" s="0" t="s">
        <v>4091</v>
      </c>
      <c r="E275" s="0" t="s">
        <v>3276</v>
      </c>
      <c r="F275" s="22" t="str">
        <f aca="false">"dossierComplet['"&amp;meta_dossier_complet[[#This Row],[COD_VAR]]&amp;"'][code_insee]"</f>
        <v>dossierComplet['C08_H15P_CS7'][code_insee]</v>
      </c>
    </row>
    <row r="276" customFormat="false" ht="15" hidden="true" customHeight="false" outlineLevel="0" collapsed="false">
      <c r="B276" s="0" t="s">
        <v>4092</v>
      </c>
      <c r="C276" s="0" t="s">
        <v>4093</v>
      </c>
      <c r="D276" s="0" t="s">
        <v>4094</v>
      </c>
      <c r="E276" s="0" t="s">
        <v>3276</v>
      </c>
      <c r="F276" s="22" t="str">
        <f aca="false">"dossierComplet['"&amp;meta_dossier_complet[[#This Row],[COD_VAR]]&amp;"'][code_insee]"</f>
        <v>dossierComplet['C08_H15P_CS8'][code_insee]</v>
      </c>
    </row>
    <row r="277" customFormat="false" ht="15" hidden="true" customHeight="false" outlineLevel="0" collapsed="false">
      <c r="B277" s="0" t="s">
        <v>4095</v>
      </c>
      <c r="C277" s="0" t="s">
        <v>4096</v>
      </c>
      <c r="D277" s="0" t="s">
        <v>4097</v>
      </c>
      <c r="E277" s="0" t="s">
        <v>3276</v>
      </c>
      <c r="F277" s="22" t="str">
        <f aca="false">"dossierComplet['"&amp;meta_dossier_complet[[#This Row],[COD_VAR]]&amp;"'][code_insee]"</f>
        <v>dossierComplet['C08_F15P'][code_insee]</v>
      </c>
    </row>
    <row r="278" customFormat="false" ht="15" hidden="true" customHeight="false" outlineLevel="0" collapsed="false">
      <c r="B278" s="0" t="s">
        <v>4098</v>
      </c>
      <c r="C278" s="0" t="s">
        <v>4099</v>
      </c>
      <c r="D278" s="0" t="s">
        <v>4100</v>
      </c>
      <c r="E278" s="0" t="s">
        <v>3276</v>
      </c>
      <c r="F278" s="22" t="str">
        <f aca="false">"dossierComplet['"&amp;meta_dossier_complet[[#This Row],[COD_VAR]]&amp;"'][code_insee]"</f>
        <v>dossierComplet['C08_F15P_CS1'][code_insee]</v>
      </c>
    </row>
    <row r="279" customFormat="false" ht="15" hidden="true" customHeight="false" outlineLevel="0" collapsed="false">
      <c r="B279" s="0" t="s">
        <v>4101</v>
      </c>
      <c r="C279" s="0" t="s">
        <v>4102</v>
      </c>
      <c r="D279" s="0" t="s">
        <v>4103</v>
      </c>
      <c r="E279" s="0" t="s">
        <v>3276</v>
      </c>
      <c r="F279" s="22" t="str">
        <f aca="false">"dossierComplet['"&amp;meta_dossier_complet[[#This Row],[COD_VAR]]&amp;"'][code_insee]"</f>
        <v>dossierComplet['C08_F15P_CS2'][code_insee]</v>
      </c>
    </row>
    <row r="280" customFormat="false" ht="15" hidden="true" customHeight="false" outlineLevel="0" collapsed="false">
      <c r="B280" s="0" t="s">
        <v>4104</v>
      </c>
      <c r="C280" s="0" t="s">
        <v>4105</v>
      </c>
      <c r="D280" s="0" t="s">
        <v>4106</v>
      </c>
      <c r="E280" s="0" t="s">
        <v>3276</v>
      </c>
      <c r="F280" s="22" t="str">
        <f aca="false">"dossierComplet['"&amp;meta_dossier_complet[[#This Row],[COD_VAR]]&amp;"'][code_insee]"</f>
        <v>dossierComplet['C08_F15P_CS3'][code_insee]</v>
      </c>
    </row>
    <row r="281" customFormat="false" ht="15" hidden="true" customHeight="false" outlineLevel="0" collapsed="false">
      <c r="B281" s="0" t="s">
        <v>4107</v>
      </c>
      <c r="C281" s="0" t="s">
        <v>4108</v>
      </c>
      <c r="D281" s="0" t="s">
        <v>4109</v>
      </c>
      <c r="E281" s="0" t="s">
        <v>3276</v>
      </c>
      <c r="F281" s="22" t="str">
        <f aca="false">"dossierComplet['"&amp;meta_dossier_complet[[#This Row],[COD_VAR]]&amp;"'][code_insee]"</f>
        <v>dossierComplet['C08_F15P_CS4'][code_insee]</v>
      </c>
    </row>
    <row r="282" customFormat="false" ht="15" hidden="true" customHeight="false" outlineLevel="0" collapsed="false">
      <c r="B282" s="0" t="s">
        <v>4110</v>
      </c>
      <c r="C282" s="0" t="s">
        <v>4111</v>
      </c>
      <c r="D282" s="0" t="s">
        <v>4112</v>
      </c>
      <c r="E282" s="0" t="s">
        <v>3276</v>
      </c>
      <c r="F282" s="22" t="str">
        <f aca="false">"dossierComplet['"&amp;meta_dossier_complet[[#This Row],[COD_VAR]]&amp;"'][code_insee]"</f>
        <v>dossierComplet['C08_F15P_CS5'][code_insee]</v>
      </c>
    </row>
    <row r="283" customFormat="false" ht="15" hidden="true" customHeight="false" outlineLevel="0" collapsed="false">
      <c r="B283" s="0" t="s">
        <v>4113</v>
      </c>
      <c r="C283" s="0" t="s">
        <v>4114</v>
      </c>
      <c r="D283" s="0" t="s">
        <v>4115</v>
      </c>
      <c r="E283" s="0" t="s">
        <v>3276</v>
      </c>
      <c r="F283" s="22" t="str">
        <f aca="false">"dossierComplet['"&amp;meta_dossier_complet[[#This Row],[COD_VAR]]&amp;"'][code_insee]"</f>
        <v>dossierComplet['C08_F15P_CS6'][code_insee]</v>
      </c>
    </row>
    <row r="284" customFormat="false" ht="15" hidden="true" customHeight="false" outlineLevel="0" collapsed="false">
      <c r="B284" s="0" t="s">
        <v>4116</v>
      </c>
      <c r="C284" s="0" t="s">
        <v>4117</v>
      </c>
      <c r="D284" s="0" t="s">
        <v>4118</v>
      </c>
      <c r="E284" s="0" t="s">
        <v>3276</v>
      </c>
      <c r="F284" s="22" t="str">
        <f aca="false">"dossierComplet['"&amp;meta_dossier_complet[[#This Row],[COD_VAR]]&amp;"'][code_insee]"</f>
        <v>dossierComplet['C08_F15P_CS7'][code_insee]</v>
      </c>
    </row>
    <row r="285" customFormat="false" ht="15" hidden="true" customHeight="false" outlineLevel="0" collapsed="false">
      <c r="B285" s="0" t="s">
        <v>4119</v>
      </c>
      <c r="C285" s="0" t="s">
        <v>4120</v>
      </c>
      <c r="D285" s="0" t="s">
        <v>4121</v>
      </c>
      <c r="E285" s="0" t="s">
        <v>3276</v>
      </c>
      <c r="F285" s="22" t="str">
        <f aca="false">"dossierComplet['"&amp;meta_dossier_complet[[#This Row],[COD_VAR]]&amp;"'][code_insee]"</f>
        <v>dossierComplet['C08_F15P_CS8'][code_insee]</v>
      </c>
    </row>
    <row r="286" customFormat="false" ht="15" hidden="true" customHeight="false" outlineLevel="0" collapsed="false">
      <c r="B286" s="0" t="s">
        <v>4122</v>
      </c>
      <c r="C286" s="0" t="s">
        <v>4123</v>
      </c>
      <c r="D286" s="0" t="s">
        <v>4124</v>
      </c>
      <c r="E286" s="0" t="s">
        <v>3276</v>
      </c>
      <c r="F286" s="22" t="str">
        <f aca="false">"dossierComplet['"&amp;meta_dossier_complet[[#This Row],[COD_VAR]]&amp;"'][code_insee]"</f>
        <v>dossierComplet['C08_POP1524'][code_insee]</v>
      </c>
    </row>
    <row r="287" customFormat="false" ht="15" hidden="true" customHeight="false" outlineLevel="0" collapsed="false">
      <c r="B287" s="0" t="s">
        <v>4125</v>
      </c>
      <c r="C287" s="0" t="s">
        <v>4126</v>
      </c>
      <c r="D287" s="0" t="s">
        <v>4127</v>
      </c>
      <c r="E287" s="0" t="s">
        <v>3276</v>
      </c>
      <c r="F287" s="22" t="str">
        <f aca="false">"dossierComplet['"&amp;meta_dossier_complet[[#This Row],[COD_VAR]]&amp;"'][code_insee]"</f>
        <v>dossierComplet['C08_POP1524_CS1'][code_insee]</v>
      </c>
    </row>
    <row r="288" customFormat="false" ht="15" hidden="true" customHeight="false" outlineLevel="0" collapsed="false">
      <c r="B288" s="0" t="s">
        <v>4128</v>
      </c>
      <c r="C288" s="0" t="s">
        <v>4129</v>
      </c>
      <c r="D288" s="0" t="s">
        <v>4130</v>
      </c>
      <c r="E288" s="0" t="s">
        <v>3276</v>
      </c>
      <c r="F288" s="22" t="str">
        <f aca="false">"dossierComplet['"&amp;meta_dossier_complet[[#This Row],[COD_VAR]]&amp;"'][code_insee]"</f>
        <v>dossierComplet['C08_POP1524_CS2'][code_insee]</v>
      </c>
    </row>
    <row r="289" customFormat="false" ht="15" hidden="true" customHeight="false" outlineLevel="0" collapsed="false">
      <c r="B289" s="0" t="s">
        <v>4131</v>
      </c>
      <c r="C289" s="0" t="s">
        <v>4132</v>
      </c>
      <c r="D289" s="0" t="s">
        <v>4133</v>
      </c>
      <c r="E289" s="0" t="s">
        <v>3276</v>
      </c>
      <c r="F289" s="22" t="str">
        <f aca="false">"dossierComplet['"&amp;meta_dossier_complet[[#This Row],[COD_VAR]]&amp;"'][code_insee]"</f>
        <v>dossierComplet['C08_POP1524_CS3'][code_insee]</v>
      </c>
    </row>
    <row r="290" customFormat="false" ht="15" hidden="true" customHeight="false" outlineLevel="0" collapsed="false">
      <c r="B290" s="0" t="s">
        <v>4134</v>
      </c>
      <c r="C290" s="0" t="s">
        <v>4135</v>
      </c>
      <c r="D290" s="0" t="s">
        <v>4136</v>
      </c>
      <c r="E290" s="0" t="s">
        <v>3276</v>
      </c>
      <c r="F290" s="22" t="str">
        <f aca="false">"dossierComplet['"&amp;meta_dossier_complet[[#This Row],[COD_VAR]]&amp;"'][code_insee]"</f>
        <v>dossierComplet['C08_POP1524_CS4'][code_insee]</v>
      </c>
    </row>
    <row r="291" customFormat="false" ht="15" hidden="true" customHeight="false" outlineLevel="0" collapsed="false">
      <c r="B291" s="0" t="s">
        <v>4137</v>
      </c>
      <c r="C291" s="0" t="s">
        <v>4138</v>
      </c>
      <c r="D291" s="0" t="s">
        <v>4139</v>
      </c>
      <c r="E291" s="0" t="s">
        <v>3276</v>
      </c>
      <c r="F291" s="22" t="str">
        <f aca="false">"dossierComplet['"&amp;meta_dossier_complet[[#This Row],[COD_VAR]]&amp;"'][code_insee]"</f>
        <v>dossierComplet['C08_POP1524_CS5'][code_insee]</v>
      </c>
    </row>
    <row r="292" customFormat="false" ht="15" hidden="true" customHeight="false" outlineLevel="0" collapsed="false">
      <c r="B292" s="0" t="s">
        <v>4140</v>
      </c>
      <c r="C292" s="0" t="s">
        <v>4141</v>
      </c>
      <c r="D292" s="0" t="s">
        <v>4142</v>
      </c>
      <c r="E292" s="0" t="s">
        <v>3276</v>
      </c>
      <c r="F292" s="22" t="str">
        <f aca="false">"dossierComplet['"&amp;meta_dossier_complet[[#This Row],[COD_VAR]]&amp;"'][code_insee]"</f>
        <v>dossierComplet['C08_POP1524_CS6'][code_insee]</v>
      </c>
    </row>
    <row r="293" customFormat="false" ht="15" hidden="true" customHeight="false" outlineLevel="0" collapsed="false">
      <c r="B293" s="0" t="s">
        <v>4143</v>
      </c>
      <c r="C293" s="0" t="s">
        <v>4144</v>
      </c>
      <c r="D293" s="0" t="s">
        <v>4145</v>
      </c>
      <c r="E293" s="0" t="s">
        <v>3276</v>
      </c>
      <c r="F293" s="22" t="str">
        <f aca="false">"dossierComplet['"&amp;meta_dossier_complet[[#This Row],[COD_VAR]]&amp;"'][code_insee]"</f>
        <v>dossierComplet['C08_POP1524_CS7'][code_insee]</v>
      </c>
    </row>
    <row r="294" customFormat="false" ht="15" hidden="true" customHeight="false" outlineLevel="0" collapsed="false">
      <c r="B294" s="0" t="s">
        <v>4146</v>
      </c>
      <c r="C294" s="0" t="s">
        <v>4147</v>
      </c>
      <c r="D294" s="0" t="s">
        <v>4148</v>
      </c>
      <c r="E294" s="0" t="s">
        <v>3276</v>
      </c>
      <c r="F294" s="22" t="str">
        <f aca="false">"dossierComplet['"&amp;meta_dossier_complet[[#This Row],[COD_VAR]]&amp;"'][code_insee]"</f>
        <v>dossierComplet['C08_POP1524_CS8'][code_insee]</v>
      </c>
    </row>
    <row r="295" customFormat="false" ht="15" hidden="true" customHeight="false" outlineLevel="0" collapsed="false">
      <c r="B295" s="0" t="s">
        <v>4149</v>
      </c>
      <c r="C295" s="0" t="s">
        <v>4150</v>
      </c>
      <c r="D295" s="0" t="s">
        <v>4151</v>
      </c>
      <c r="E295" s="0" t="s">
        <v>3276</v>
      </c>
      <c r="F295" s="22" t="str">
        <f aca="false">"dossierComplet['"&amp;meta_dossier_complet[[#This Row],[COD_VAR]]&amp;"'][code_insee]"</f>
        <v>dossierComplet['C08_POP2554'][code_insee]</v>
      </c>
    </row>
    <row r="296" customFormat="false" ht="15" hidden="true" customHeight="false" outlineLevel="0" collapsed="false">
      <c r="B296" s="0" t="s">
        <v>4152</v>
      </c>
      <c r="C296" s="0" t="s">
        <v>4153</v>
      </c>
      <c r="D296" s="0" t="s">
        <v>4154</v>
      </c>
      <c r="E296" s="0" t="s">
        <v>3276</v>
      </c>
      <c r="F296" s="22" t="str">
        <f aca="false">"dossierComplet['"&amp;meta_dossier_complet[[#This Row],[COD_VAR]]&amp;"'][code_insee]"</f>
        <v>dossierComplet['C08_POP2554_CS1'][code_insee]</v>
      </c>
    </row>
    <row r="297" customFormat="false" ht="15" hidden="true" customHeight="false" outlineLevel="0" collapsed="false">
      <c r="B297" s="0" t="s">
        <v>4155</v>
      </c>
      <c r="C297" s="0" t="s">
        <v>4156</v>
      </c>
      <c r="D297" s="0" t="s">
        <v>4157</v>
      </c>
      <c r="E297" s="0" t="s">
        <v>3276</v>
      </c>
      <c r="F297" s="22" t="str">
        <f aca="false">"dossierComplet['"&amp;meta_dossier_complet[[#This Row],[COD_VAR]]&amp;"'][code_insee]"</f>
        <v>dossierComplet['C08_POP2554_CS2'][code_insee]</v>
      </c>
    </row>
    <row r="298" customFormat="false" ht="15" hidden="true" customHeight="false" outlineLevel="0" collapsed="false">
      <c r="B298" s="0" t="s">
        <v>4158</v>
      </c>
      <c r="C298" s="0" t="s">
        <v>4159</v>
      </c>
      <c r="D298" s="0" t="s">
        <v>4160</v>
      </c>
      <c r="E298" s="0" t="s">
        <v>3276</v>
      </c>
      <c r="F298" s="22" t="str">
        <f aca="false">"dossierComplet['"&amp;meta_dossier_complet[[#This Row],[COD_VAR]]&amp;"'][code_insee]"</f>
        <v>dossierComplet['C08_POP2554_CS3'][code_insee]</v>
      </c>
    </row>
    <row r="299" customFormat="false" ht="15" hidden="true" customHeight="false" outlineLevel="0" collapsed="false">
      <c r="B299" s="0" t="s">
        <v>4161</v>
      </c>
      <c r="C299" s="0" t="s">
        <v>4162</v>
      </c>
      <c r="D299" s="0" t="s">
        <v>4163</v>
      </c>
      <c r="E299" s="0" t="s">
        <v>3276</v>
      </c>
      <c r="F299" s="22" t="str">
        <f aca="false">"dossierComplet['"&amp;meta_dossier_complet[[#This Row],[COD_VAR]]&amp;"'][code_insee]"</f>
        <v>dossierComplet['C08_POP2554_CS4'][code_insee]</v>
      </c>
    </row>
    <row r="300" customFormat="false" ht="15" hidden="true" customHeight="false" outlineLevel="0" collapsed="false">
      <c r="B300" s="0" t="s">
        <v>4164</v>
      </c>
      <c r="C300" s="0" t="s">
        <v>4165</v>
      </c>
      <c r="D300" s="0" t="s">
        <v>4166</v>
      </c>
      <c r="E300" s="0" t="s">
        <v>3276</v>
      </c>
      <c r="F300" s="22" t="str">
        <f aca="false">"dossierComplet['"&amp;meta_dossier_complet[[#This Row],[COD_VAR]]&amp;"'][code_insee]"</f>
        <v>dossierComplet['C08_POP2554_CS5'][code_insee]</v>
      </c>
    </row>
    <row r="301" customFormat="false" ht="15" hidden="true" customHeight="false" outlineLevel="0" collapsed="false">
      <c r="B301" s="0" t="s">
        <v>4167</v>
      </c>
      <c r="C301" s="0" t="s">
        <v>4168</v>
      </c>
      <c r="D301" s="0" t="s">
        <v>4169</v>
      </c>
      <c r="E301" s="0" t="s">
        <v>3276</v>
      </c>
      <c r="F301" s="22" t="str">
        <f aca="false">"dossierComplet['"&amp;meta_dossier_complet[[#This Row],[COD_VAR]]&amp;"'][code_insee]"</f>
        <v>dossierComplet['C08_POP2554_CS6'][code_insee]</v>
      </c>
    </row>
    <row r="302" customFormat="false" ht="15" hidden="true" customHeight="false" outlineLevel="0" collapsed="false">
      <c r="B302" s="0" t="s">
        <v>4170</v>
      </c>
      <c r="C302" s="0" t="s">
        <v>4171</v>
      </c>
      <c r="D302" s="0" t="s">
        <v>4172</v>
      </c>
      <c r="E302" s="0" t="s">
        <v>3276</v>
      </c>
      <c r="F302" s="22" t="str">
        <f aca="false">"dossierComplet['"&amp;meta_dossier_complet[[#This Row],[COD_VAR]]&amp;"'][code_insee]"</f>
        <v>dossierComplet['C08_POP2554_CS7'][code_insee]</v>
      </c>
    </row>
    <row r="303" customFormat="false" ht="15" hidden="true" customHeight="false" outlineLevel="0" collapsed="false">
      <c r="B303" s="0" t="s">
        <v>4173</v>
      </c>
      <c r="C303" s="0" t="s">
        <v>4174</v>
      </c>
      <c r="D303" s="0" t="s">
        <v>4175</v>
      </c>
      <c r="E303" s="0" t="s">
        <v>3276</v>
      </c>
      <c r="F303" s="22" t="str">
        <f aca="false">"dossierComplet['"&amp;meta_dossier_complet[[#This Row],[COD_VAR]]&amp;"'][code_insee]"</f>
        <v>dossierComplet['C08_POP2554_CS8'][code_insee]</v>
      </c>
    </row>
    <row r="304" customFormat="false" ht="15" hidden="true" customHeight="false" outlineLevel="0" collapsed="false">
      <c r="B304" s="0" t="s">
        <v>4176</v>
      </c>
      <c r="C304" s="0" t="s">
        <v>4177</v>
      </c>
      <c r="D304" s="0" t="s">
        <v>4178</v>
      </c>
      <c r="E304" s="0" t="s">
        <v>3276</v>
      </c>
      <c r="F304" s="22" t="str">
        <f aca="false">"dossierComplet['"&amp;meta_dossier_complet[[#This Row],[COD_VAR]]&amp;"'][code_insee]"</f>
        <v>dossierComplet['C08_POP55P'][code_insee]</v>
      </c>
    </row>
    <row r="305" customFormat="false" ht="15" hidden="true" customHeight="false" outlineLevel="0" collapsed="false">
      <c r="B305" s="0" t="s">
        <v>4179</v>
      </c>
      <c r="C305" s="0" t="s">
        <v>4180</v>
      </c>
      <c r="D305" s="0" t="s">
        <v>4181</v>
      </c>
      <c r="E305" s="0" t="s">
        <v>3276</v>
      </c>
      <c r="F305" s="22" t="str">
        <f aca="false">"dossierComplet['"&amp;meta_dossier_complet[[#This Row],[COD_VAR]]&amp;"'][code_insee]"</f>
        <v>dossierComplet['C08_POP55P_CS1'][code_insee]</v>
      </c>
    </row>
    <row r="306" customFormat="false" ht="15" hidden="true" customHeight="false" outlineLevel="0" collapsed="false">
      <c r="B306" s="0" t="s">
        <v>4182</v>
      </c>
      <c r="C306" s="0" t="s">
        <v>4183</v>
      </c>
      <c r="D306" s="0" t="s">
        <v>4184</v>
      </c>
      <c r="E306" s="0" t="s">
        <v>3276</v>
      </c>
      <c r="F306" s="22" t="str">
        <f aca="false">"dossierComplet['"&amp;meta_dossier_complet[[#This Row],[COD_VAR]]&amp;"'][code_insee]"</f>
        <v>dossierComplet['C08_POP55P_CS2'][code_insee]</v>
      </c>
    </row>
    <row r="307" customFormat="false" ht="15" hidden="true" customHeight="false" outlineLevel="0" collapsed="false">
      <c r="B307" s="0" t="s">
        <v>4185</v>
      </c>
      <c r="C307" s="0" t="s">
        <v>4186</v>
      </c>
      <c r="D307" s="0" t="s">
        <v>4187</v>
      </c>
      <c r="E307" s="0" t="s">
        <v>3276</v>
      </c>
      <c r="F307" s="22" t="str">
        <f aca="false">"dossierComplet['"&amp;meta_dossier_complet[[#This Row],[COD_VAR]]&amp;"'][code_insee]"</f>
        <v>dossierComplet['C08_POP55P_CS3'][code_insee]</v>
      </c>
    </row>
    <row r="308" customFormat="false" ht="15" hidden="true" customHeight="false" outlineLevel="0" collapsed="false">
      <c r="B308" s="0" t="s">
        <v>4188</v>
      </c>
      <c r="C308" s="0" t="s">
        <v>4189</v>
      </c>
      <c r="D308" s="0" t="s">
        <v>4190</v>
      </c>
      <c r="E308" s="0" t="s">
        <v>3276</v>
      </c>
      <c r="F308" s="22" t="str">
        <f aca="false">"dossierComplet['"&amp;meta_dossier_complet[[#This Row],[COD_VAR]]&amp;"'][code_insee]"</f>
        <v>dossierComplet['C08_POP55P_CS4'][code_insee]</v>
      </c>
    </row>
    <row r="309" customFormat="false" ht="15" hidden="true" customHeight="false" outlineLevel="0" collapsed="false">
      <c r="B309" s="0" t="s">
        <v>4191</v>
      </c>
      <c r="C309" s="0" t="s">
        <v>4192</v>
      </c>
      <c r="D309" s="0" t="s">
        <v>4193</v>
      </c>
      <c r="E309" s="0" t="s">
        <v>3276</v>
      </c>
      <c r="F309" s="22" t="str">
        <f aca="false">"dossierComplet['"&amp;meta_dossier_complet[[#This Row],[COD_VAR]]&amp;"'][code_insee]"</f>
        <v>dossierComplet['C08_POP55P_CS5'][code_insee]</v>
      </c>
    </row>
    <row r="310" customFormat="false" ht="15" hidden="true" customHeight="false" outlineLevel="0" collapsed="false">
      <c r="B310" s="0" t="s">
        <v>4194</v>
      </c>
      <c r="C310" s="0" t="s">
        <v>4195</v>
      </c>
      <c r="D310" s="0" t="s">
        <v>4196</v>
      </c>
      <c r="E310" s="0" t="s">
        <v>3276</v>
      </c>
      <c r="F310" s="22" t="str">
        <f aca="false">"dossierComplet['"&amp;meta_dossier_complet[[#This Row],[COD_VAR]]&amp;"'][code_insee]"</f>
        <v>dossierComplet['C08_POP55P_CS6'][code_insee]</v>
      </c>
    </row>
    <row r="311" customFormat="false" ht="15" hidden="true" customHeight="false" outlineLevel="0" collapsed="false">
      <c r="B311" s="0" t="s">
        <v>4197</v>
      </c>
      <c r="C311" s="0" t="s">
        <v>4198</v>
      </c>
      <c r="D311" s="0" t="s">
        <v>4199</v>
      </c>
      <c r="E311" s="0" t="s">
        <v>3276</v>
      </c>
      <c r="F311" s="22" t="str">
        <f aca="false">"dossierComplet['"&amp;meta_dossier_complet[[#This Row],[COD_VAR]]&amp;"'][code_insee]"</f>
        <v>dossierComplet['C08_POP55P_CS7'][code_insee]</v>
      </c>
    </row>
    <row r="312" customFormat="false" ht="15" hidden="true" customHeight="false" outlineLevel="0" collapsed="false">
      <c r="B312" s="0" t="s">
        <v>4200</v>
      </c>
      <c r="C312" s="0" t="s">
        <v>4201</v>
      </c>
      <c r="D312" s="0" t="s">
        <v>4202</v>
      </c>
      <c r="E312" s="0" t="s">
        <v>3276</v>
      </c>
      <c r="F312" s="22" t="str">
        <f aca="false">"dossierComplet['"&amp;meta_dossier_complet[[#This Row],[COD_VAR]]&amp;"'][code_insee]"</f>
        <v>dossierComplet['C08_POP55P_CS8'][code_insee]</v>
      </c>
    </row>
    <row r="313" customFormat="false" ht="15" hidden="false" customHeight="false" outlineLevel="0" collapsed="false">
      <c r="A313" s="19" t="s">
        <v>3274</v>
      </c>
      <c r="B313" s="0" t="s">
        <v>148</v>
      </c>
      <c r="C313" s="0" t="s">
        <v>4203</v>
      </c>
      <c r="D313" s="0" t="s">
        <v>4204</v>
      </c>
      <c r="E313" s="0" t="s">
        <v>3276</v>
      </c>
      <c r="F313" s="22" t="str">
        <f aca="false">"dossierComplet['"&amp;meta_dossier_complet[[#This Row],[COD_VAR]]&amp;"'][code_insee]"</f>
        <v>dossierComplet['C18_MEN'][code_insee]</v>
      </c>
    </row>
    <row r="314" customFormat="false" ht="15" hidden="true" customHeight="false" outlineLevel="0" collapsed="false">
      <c r="B314" s="0" t="s">
        <v>4205</v>
      </c>
      <c r="C314" s="0" t="s">
        <v>4206</v>
      </c>
      <c r="D314" s="0" t="s">
        <v>4207</v>
      </c>
      <c r="E314" s="0" t="s">
        <v>3276</v>
      </c>
      <c r="F314" s="22" t="str">
        <f aca="false">"dossierComplet['"&amp;meta_dossier_complet[[#This Row],[COD_VAR]]&amp;"'][code_insee]"</f>
        <v>dossierComplet['C18_MENPSEUL'][code_insee]</v>
      </c>
    </row>
    <row r="315" customFormat="false" ht="15" hidden="true" customHeight="false" outlineLevel="0" collapsed="false">
      <c r="B315" s="0" t="s">
        <v>4208</v>
      </c>
      <c r="C315" s="0" t="s">
        <v>4209</v>
      </c>
      <c r="D315" s="0" t="s">
        <v>4210</v>
      </c>
      <c r="E315" s="0" t="s">
        <v>3276</v>
      </c>
      <c r="F315" s="22" t="str">
        <f aca="false">"dossierComplet['"&amp;meta_dossier_complet[[#This Row],[COD_VAR]]&amp;"'][code_insee]"</f>
        <v>dossierComplet['C18_MENHSEUL'][code_insee]</v>
      </c>
    </row>
    <row r="316" customFormat="false" ht="15" hidden="true" customHeight="false" outlineLevel="0" collapsed="false">
      <c r="B316" s="0" t="s">
        <v>4211</v>
      </c>
      <c r="C316" s="0" t="s">
        <v>4212</v>
      </c>
      <c r="D316" s="0" t="s">
        <v>4213</v>
      </c>
      <c r="E316" s="0" t="s">
        <v>3276</v>
      </c>
      <c r="F316" s="22" t="str">
        <f aca="false">"dossierComplet['"&amp;meta_dossier_complet[[#This Row],[COD_VAR]]&amp;"'][code_insee]"</f>
        <v>dossierComplet['C18_MENFSEUL'][code_insee]</v>
      </c>
    </row>
    <row r="317" customFormat="false" ht="15" hidden="true" customHeight="false" outlineLevel="0" collapsed="false">
      <c r="B317" s="0" t="s">
        <v>4214</v>
      </c>
      <c r="C317" s="0" t="s">
        <v>4215</v>
      </c>
      <c r="D317" s="0" t="s">
        <v>4216</v>
      </c>
      <c r="E317" s="0" t="s">
        <v>3276</v>
      </c>
      <c r="F317" s="22" t="str">
        <f aca="false">"dossierComplet['"&amp;meta_dossier_complet[[#This Row],[COD_VAR]]&amp;"'][code_insee]"</f>
        <v>dossierComplet['C18_MENSFAM'][code_insee]</v>
      </c>
    </row>
    <row r="318" customFormat="false" ht="15" hidden="true" customHeight="false" outlineLevel="0" collapsed="false">
      <c r="B318" s="0" t="s">
        <v>4217</v>
      </c>
      <c r="C318" s="0" t="s">
        <v>4218</v>
      </c>
      <c r="D318" s="0" t="s">
        <v>4219</v>
      </c>
      <c r="E318" s="0" t="s">
        <v>3276</v>
      </c>
      <c r="F318" s="22" t="str">
        <f aca="false">"dossierComplet['"&amp;meta_dossier_complet[[#This Row],[COD_VAR]]&amp;"'][code_insee]"</f>
        <v>dossierComplet['C18_MENFAM'][code_insee]</v>
      </c>
    </row>
    <row r="319" customFormat="false" ht="15" hidden="true" customHeight="false" outlineLevel="0" collapsed="false">
      <c r="B319" s="0" t="s">
        <v>4220</v>
      </c>
      <c r="C319" s="0" t="s">
        <v>4221</v>
      </c>
      <c r="D319" s="0" t="s">
        <v>4222</v>
      </c>
      <c r="E319" s="0" t="s">
        <v>3276</v>
      </c>
      <c r="F319" s="22" t="str">
        <f aca="false">"dossierComplet['"&amp;meta_dossier_complet[[#This Row],[COD_VAR]]&amp;"'][code_insee]"</f>
        <v>dossierComplet['C18_MENCOUPSENF'][code_insee]</v>
      </c>
    </row>
    <row r="320" customFormat="false" ht="15" hidden="true" customHeight="false" outlineLevel="0" collapsed="false">
      <c r="B320" s="0" t="s">
        <v>4223</v>
      </c>
      <c r="C320" s="0" t="s">
        <v>4224</v>
      </c>
      <c r="D320" s="0" t="s">
        <v>4225</v>
      </c>
      <c r="E320" s="0" t="s">
        <v>3276</v>
      </c>
      <c r="F320" s="22" t="str">
        <f aca="false">"dossierComplet['"&amp;meta_dossier_complet[[#This Row],[COD_VAR]]&amp;"'][code_insee]"</f>
        <v>dossierComplet['C18_MENCOUPAENF'][code_insee]</v>
      </c>
    </row>
    <row r="321" customFormat="false" ht="15" hidden="true" customHeight="false" outlineLevel="0" collapsed="false">
      <c r="B321" s="0" t="s">
        <v>4226</v>
      </c>
      <c r="C321" s="0" t="s">
        <v>4227</v>
      </c>
      <c r="D321" s="0" t="s">
        <v>4228</v>
      </c>
      <c r="E321" s="0" t="s">
        <v>3276</v>
      </c>
      <c r="F321" s="22" t="str">
        <f aca="false">"dossierComplet['"&amp;meta_dossier_complet[[#This Row],[COD_VAR]]&amp;"'][code_insee]"</f>
        <v>dossierComplet['C18_MENFAMMONO'][code_insee]</v>
      </c>
    </row>
    <row r="322" customFormat="false" ht="15" hidden="false" customHeight="false" outlineLevel="0" collapsed="false">
      <c r="A322" s="19" t="s">
        <v>3274</v>
      </c>
      <c r="B322" s="0" t="s">
        <v>151</v>
      </c>
      <c r="C322" s="0" t="s">
        <v>4229</v>
      </c>
      <c r="D322" s="0" t="s">
        <v>4230</v>
      </c>
      <c r="E322" s="0" t="s">
        <v>3276</v>
      </c>
      <c r="F322" s="22" t="str">
        <f aca="false">"dossierComplet['"&amp;meta_dossier_complet[[#This Row],[COD_VAR]]&amp;"'][code_insee]"</f>
        <v>dossierComplet['C18_PMEN'][code_insee]</v>
      </c>
    </row>
    <row r="323" customFormat="false" ht="15" hidden="true" customHeight="false" outlineLevel="0" collapsed="false">
      <c r="B323" s="0" t="s">
        <v>4231</v>
      </c>
      <c r="C323" s="0" t="s">
        <v>4232</v>
      </c>
      <c r="D323" s="0" t="s">
        <v>4233</v>
      </c>
      <c r="E323" s="0" t="s">
        <v>3276</v>
      </c>
      <c r="F323" s="22" t="str">
        <f aca="false">"dossierComplet['"&amp;meta_dossier_complet[[#This Row],[COD_VAR]]&amp;"'][code_insee]"</f>
        <v>dossierComplet['C18_PMEN_MENPSEUL'][code_insee]</v>
      </c>
    </row>
    <row r="324" customFormat="false" ht="15" hidden="true" customHeight="false" outlineLevel="0" collapsed="false">
      <c r="B324" s="0" t="s">
        <v>4234</v>
      </c>
      <c r="C324" s="0" t="s">
        <v>4235</v>
      </c>
      <c r="D324" s="0" t="s">
        <v>4236</v>
      </c>
      <c r="E324" s="0" t="s">
        <v>3276</v>
      </c>
      <c r="F324" s="22" t="str">
        <f aca="false">"dossierComplet['"&amp;meta_dossier_complet[[#This Row],[COD_VAR]]&amp;"'][code_insee]"</f>
        <v>dossierComplet['C18_PMEN_MENHSEUL'][code_insee]</v>
      </c>
    </row>
    <row r="325" customFormat="false" ht="15" hidden="true" customHeight="false" outlineLevel="0" collapsed="false">
      <c r="B325" s="0" t="s">
        <v>4237</v>
      </c>
      <c r="C325" s="0" t="s">
        <v>4238</v>
      </c>
      <c r="D325" s="0" t="s">
        <v>4239</v>
      </c>
      <c r="E325" s="0" t="s">
        <v>3276</v>
      </c>
      <c r="F325" s="22" t="str">
        <f aca="false">"dossierComplet['"&amp;meta_dossier_complet[[#This Row],[COD_VAR]]&amp;"'][code_insee]"</f>
        <v>dossierComplet['C18_PMEN_MENFSEUL'][code_insee]</v>
      </c>
    </row>
    <row r="326" customFormat="false" ht="15" hidden="true" customHeight="false" outlineLevel="0" collapsed="false">
      <c r="B326" s="0" t="s">
        <v>4240</v>
      </c>
      <c r="C326" s="0" t="s">
        <v>4241</v>
      </c>
      <c r="D326" s="0" t="s">
        <v>4242</v>
      </c>
      <c r="E326" s="0" t="s">
        <v>3276</v>
      </c>
      <c r="F326" s="22" t="str">
        <f aca="false">"dossierComplet['"&amp;meta_dossier_complet[[#This Row],[COD_VAR]]&amp;"'][code_insee]"</f>
        <v>dossierComplet['C18_PMEN_MENSFAM'][code_insee]</v>
      </c>
    </row>
    <row r="327" customFormat="false" ht="15" hidden="true" customHeight="false" outlineLevel="0" collapsed="false">
      <c r="B327" s="0" t="s">
        <v>4243</v>
      </c>
      <c r="C327" s="0" t="s">
        <v>4244</v>
      </c>
      <c r="D327" s="0" t="s">
        <v>4245</v>
      </c>
      <c r="E327" s="0" t="s">
        <v>3276</v>
      </c>
      <c r="F327" s="22" t="str">
        <f aca="false">"dossierComplet['"&amp;meta_dossier_complet[[#This Row],[COD_VAR]]&amp;"'][code_insee]"</f>
        <v>dossierComplet['C18_PMEN_MENFAM'][code_insee]</v>
      </c>
    </row>
    <row r="328" customFormat="false" ht="15" hidden="true" customHeight="false" outlineLevel="0" collapsed="false">
      <c r="B328" s="0" t="s">
        <v>4246</v>
      </c>
      <c r="C328" s="0" t="s">
        <v>4247</v>
      </c>
      <c r="D328" s="0" t="s">
        <v>4248</v>
      </c>
      <c r="E328" s="0" t="s">
        <v>3276</v>
      </c>
      <c r="F328" s="22" t="str">
        <f aca="false">"dossierComplet['"&amp;meta_dossier_complet[[#This Row],[COD_VAR]]&amp;"'][code_insee]"</f>
        <v>dossierComplet['C18_PMEN_MENCOUPSENF'][code_insee]</v>
      </c>
    </row>
    <row r="329" customFormat="false" ht="15" hidden="true" customHeight="false" outlineLevel="0" collapsed="false">
      <c r="B329" s="0" t="s">
        <v>4249</v>
      </c>
      <c r="C329" s="0" t="s">
        <v>4250</v>
      </c>
      <c r="D329" s="0" t="s">
        <v>4251</v>
      </c>
      <c r="E329" s="0" t="s">
        <v>3276</v>
      </c>
      <c r="F329" s="22" t="str">
        <f aca="false">"dossierComplet['"&amp;meta_dossier_complet[[#This Row],[COD_VAR]]&amp;"'][code_insee]"</f>
        <v>dossierComplet['C18_PMEN_MENCOUPAENF'][code_insee]</v>
      </c>
    </row>
    <row r="330" customFormat="false" ht="15" hidden="true" customHeight="false" outlineLevel="0" collapsed="false">
      <c r="B330" s="0" t="s">
        <v>4252</v>
      </c>
      <c r="C330" s="0" t="s">
        <v>4253</v>
      </c>
      <c r="D330" s="0" t="s">
        <v>4254</v>
      </c>
      <c r="E330" s="0" t="s">
        <v>3276</v>
      </c>
      <c r="F330" s="22" t="str">
        <f aca="false">"dossierComplet['"&amp;meta_dossier_complet[[#This Row],[COD_VAR]]&amp;"'][code_insee]"</f>
        <v>dossierComplet['C18_PMEN_MENFAMMONO'][code_insee]</v>
      </c>
    </row>
    <row r="331" customFormat="false" ht="15" hidden="true" customHeight="false" outlineLevel="0" collapsed="false">
      <c r="B331" s="0" t="s">
        <v>4255</v>
      </c>
      <c r="C331" s="0" t="s">
        <v>4256</v>
      </c>
      <c r="D331" s="0" t="s">
        <v>3426</v>
      </c>
      <c r="E331" s="0" t="s">
        <v>3276</v>
      </c>
      <c r="F331" s="22" t="str">
        <f aca="false">"dossierComplet['"&amp;meta_dossier_complet[[#This Row],[COD_VAR]]&amp;"'][code_insee]"</f>
        <v>dossierComplet['P18_POP15P'][code_insee]</v>
      </c>
    </row>
    <row r="332" customFormat="false" ht="15" hidden="true" customHeight="false" outlineLevel="0" collapsed="false">
      <c r="B332" s="0" t="s">
        <v>4257</v>
      </c>
      <c r="C332" s="0" t="s">
        <v>4258</v>
      </c>
      <c r="D332" s="0" t="s">
        <v>4259</v>
      </c>
      <c r="E332" s="0" t="s">
        <v>3276</v>
      </c>
      <c r="F332" s="22" t="str">
        <f aca="false">"dossierComplet['"&amp;meta_dossier_complet[[#This Row],[COD_VAR]]&amp;"'][code_insee]"</f>
        <v>dossierComplet['P18_POP1519'][code_insee]</v>
      </c>
    </row>
    <row r="333" customFormat="false" ht="15" hidden="true" customHeight="false" outlineLevel="0" collapsed="false">
      <c r="B333" s="0" t="s">
        <v>4260</v>
      </c>
      <c r="C333" s="0" t="s">
        <v>4261</v>
      </c>
      <c r="D333" s="0" t="s">
        <v>4262</v>
      </c>
      <c r="E333" s="0" t="s">
        <v>3276</v>
      </c>
      <c r="F333" s="22" t="str">
        <f aca="false">"dossierComplet['"&amp;meta_dossier_complet[[#This Row],[COD_VAR]]&amp;"'][code_insee]"</f>
        <v>dossierComplet['P18_POP2024'][code_insee]</v>
      </c>
    </row>
    <row r="334" customFormat="false" ht="15" hidden="true" customHeight="false" outlineLevel="0" collapsed="false">
      <c r="B334" s="0" t="s">
        <v>4263</v>
      </c>
      <c r="C334" s="0" t="s">
        <v>4264</v>
      </c>
      <c r="D334" s="0" t="s">
        <v>4265</v>
      </c>
      <c r="E334" s="0" t="s">
        <v>3276</v>
      </c>
      <c r="F334" s="22" t="str">
        <f aca="false">"dossierComplet['"&amp;meta_dossier_complet[[#This Row],[COD_VAR]]&amp;"'][code_insee]"</f>
        <v>dossierComplet['P18_POP2539'][code_insee]</v>
      </c>
    </row>
    <row r="335" customFormat="false" ht="15" hidden="true" customHeight="false" outlineLevel="0" collapsed="false">
      <c r="B335" s="0" t="s">
        <v>4266</v>
      </c>
      <c r="C335" s="0" t="s">
        <v>4267</v>
      </c>
      <c r="D335" s="0" t="s">
        <v>4268</v>
      </c>
      <c r="E335" s="0" t="s">
        <v>3276</v>
      </c>
      <c r="F335" s="22" t="str">
        <f aca="false">"dossierComplet['"&amp;meta_dossier_complet[[#This Row],[COD_VAR]]&amp;"'][code_insee]"</f>
        <v>dossierComplet['P18_POP4054'][code_insee]</v>
      </c>
    </row>
    <row r="336" customFormat="false" ht="15" hidden="true" customHeight="false" outlineLevel="0" collapsed="false">
      <c r="B336" s="0" t="s">
        <v>4269</v>
      </c>
      <c r="C336" s="0" t="s">
        <v>4270</v>
      </c>
      <c r="D336" s="0" t="s">
        <v>4271</v>
      </c>
      <c r="E336" s="0" t="s">
        <v>3276</v>
      </c>
      <c r="F336" s="22" t="str">
        <f aca="false">"dossierComplet['"&amp;meta_dossier_complet[[#This Row],[COD_VAR]]&amp;"'][code_insee]"</f>
        <v>dossierComplet['P18_POP5564'][code_insee]</v>
      </c>
    </row>
    <row r="337" customFormat="false" ht="15" hidden="true" customHeight="false" outlineLevel="0" collapsed="false">
      <c r="B337" s="0" t="s">
        <v>4272</v>
      </c>
      <c r="C337" s="0" t="s">
        <v>4273</v>
      </c>
      <c r="D337" s="0" t="s">
        <v>4274</v>
      </c>
      <c r="E337" s="0" t="s">
        <v>3276</v>
      </c>
      <c r="F337" s="22" t="str">
        <f aca="false">"dossierComplet['"&amp;meta_dossier_complet[[#This Row],[COD_VAR]]&amp;"'][code_insee]"</f>
        <v>dossierComplet['P18_POP6579'][code_insee]</v>
      </c>
    </row>
    <row r="338" customFormat="false" ht="15" hidden="true" customHeight="false" outlineLevel="0" collapsed="false">
      <c r="B338" s="0" t="s">
        <v>4275</v>
      </c>
      <c r="C338" s="0" t="s">
        <v>4276</v>
      </c>
      <c r="D338" s="0" t="s">
        <v>4277</v>
      </c>
      <c r="E338" s="0" t="s">
        <v>3276</v>
      </c>
      <c r="F338" s="22" t="str">
        <f aca="false">"dossierComplet['"&amp;meta_dossier_complet[[#This Row],[COD_VAR]]&amp;"'][code_insee]"</f>
        <v>dossierComplet['P18_POP80P'][code_insee]</v>
      </c>
    </row>
    <row r="339" customFormat="false" ht="15" hidden="true" customHeight="false" outlineLevel="0" collapsed="false">
      <c r="B339" s="0" t="s">
        <v>4278</v>
      </c>
      <c r="C339" s="0" t="s">
        <v>4279</v>
      </c>
      <c r="D339" s="0" t="s">
        <v>4280</v>
      </c>
      <c r="E339" s="0" t="s">
        <v>3276</v>
      </c>
      <c r="F339" s="22" t="str">
        <f aca="false">"dossierComplet['"&amp;meta_dossier_complet[[#This Row],[COD_VAR]]&amp;"'][code_insee]"</f>
        <v>dossierComplet['P18_POPMEN1519'][code_insee]</v>
      </c>
    </row>
    <row r="340" customFormat="false" ht="15" hidden="true" customHeight="false" outlineLevel="0" collapsed="false">
      <c r="B340" s="0" t="s">
        <v>4281</v>
      </c>
      <c r="C340" s="0" t="s">
        <v>4282</v>
      </c>
      <c r="D340" s="0" t="s">
        <v>4283</v>
      </c>
      <c r="E340" s="0" t="s">
        <v>3276</v>
      </c>
      <c r="F340" s="22" t="str">
        <f aca="false">"dossierComplet['"&amp;meta_dossier_complet[[#This Row],[COD_VAR]]&amp;"'][code_insee]"</f>
        <v>dossierComplet['P18_POPMEN2024'][code_insee]</v>
      </c>
    </row>
    <row r="341" customFormat="false" ht="15" hidden="true" customHeight="false" outlineLevel="0" collapsed="false">
      <c r="B341" s="0" t="s">
        <v>4284</v>
      </c>
      <c r="C341" s="0" t="s">
        <v>4285</v>
      </c>
      <c r="D341" s="0" t="s">
        <v>4286</v>
      </c>
      <c r="E341" s="0" t="s">
        <v>3276</v>
      </c>
      <c r="F341" s="22" t="str">
        <f aca="false">"dossierComplet['"&amp;meta_dossier_complet[[#This Row],[COD_VAR]]&amp;"'][code_insee]"</f>
        <v>dossierComplet['P18_POPMEN2539'][code_insee]</v>
      </c>
    </row>
    <row r="342" customFormat="false" ht="15" hidden="true" customHeight="false" outlineLevel="0" collapsed="false">
      <c r="B342" s="0" t="s">
        <v>4287</v>
      </c>
      <c r="C342" s="0" t="s">
        <v>4288</v>
      </c>
      <c r="D342" s="0" t="s">
        <v>4289</v>
      </c>
      <c r="E342" s="0" t="s">
        <v>3276</v>
      </c>
      <c r="F342" s="22" t="str">
        <f aca="false">"dossierComplet['"&amp;meta_dossier_complet[[#This Row],[COD_VAR]]&amp;"'][code_insee]"</f>
        <v>dossierComplet['P18_POPMEN4054'][code_insee]</v>
      </c>
    </row>
    <row r="343" customFormat="false" ht="15" hidden="true" customHeight="false" outlineLevel="0" collapsed="false">
      <c r="B343" s="0" t="s">
        <v>4290</v>
      </c>
      <c r="C343" s="0" t="s">
        <v>4291</v>
      </c>
      <c r="D343" s="0" t="s">
        <v>4292</v>
      </c>
      <c r="E343" s="0" t="s">
        <v>3276</v>
      </c>
      <c r="F343" s="22" t="str">
        <f aca="false">"dossierComplet['"&amp;meta_dossier_complet[[#This Row],[COD_VAR]]&amp;"'][code_insee]"</f>
        <v>dossierComplet['P18_POPMEN5564'][code_insee]</v>
      </c>
    </row>
    <row r="344" customFormat="false" ht="15" hidden="true" customHeight="false" outlineLevel="0" collapsed="false">
      <c r="B344" s="0" t="s">
        <v>4293</v>
      </c>
      <c r="C344" s="0" t="s">
        <v>4294</v>
      </c>
      <c r="D344" s="0" t="s">
        <v>4295</v>
      </c>
      <c r="E344" s="0" t="s">
        <v>3276</v>
      </c>
      <c r="F344" s="22" t="str">
        <f aca="false">"dossierComplet['"&amp;meta_dossier_complet[[#This Row],[COD_VAR]]&amp;"'][code_insee]"</f>
        <v>dossierComplet['P18_POPMEN6579'][code_insee]</v>
      </c>
    </row>
    <row r="345" customFormat="false" ht="15" hidden="true" customHeight="false" outlineLevel="0" collapsed="false">
      <c r="B345" s="0" t="s">
        <v>4296</v>
      </c>
      <c r="C345" s="0" t="s">
        <v>4297</v>
      </c>
      <c r="D345" s="0" t="s">
        <v>4298</v>
      </c>
      <c r="E345" s="0" t="s">
        <v>3276</v>
      </c>
      <c r="F345" s="22" t="str">
        <f aca="false">"dossierComplet['"&amp;meta_dossier_complet[[#This Row],[COD_VAR]]&amp;"'][code_insee]"</f>
        <v>dossierComplet['P18_POPMEN80P'][code_insee]</v>
      </c>
    </row>
    <row r="346" customFormat="false" ht="15" hidden="true" customHeight="false" outlineLevel="0" collapsed="false">
      <c r="B346" s="0" t="s">
        <v>4299</v>
      </c>
      <c r="C346" s="0" t="s">
        <v>4300</v>
      </c>
      <c r="D346" s="0" t="s">
        <v>4301</v>
      </c>
      <c r="E346" s="0" t="s">
        <v>3276</v>
      </c>
      <c r="F346" s="22" t="str">
        <f aca="false">"dossierComplet['"&amp;meta_dossier_complet[[#This Row],[COD_VAR]]&amp;"'][code_insee]"</f>
        <v>dossierComplet['P18_POP1519_PSEUL'][code_insee]</v>
      </c>
    </row>
    <row r="347" customFormat="false" ht="15" hidden="true" customHeight="false" outlineLevel="0" collapsed="false">
      <c r="B347" s="0" t="s">
        <v>4302</v>
      </c>
      <c r="C347" s="0" t="s">
        <v>4303</v>
      </c>
      <c r="D347" s="0" t="s">
        <v>4304</v>
      </c>
      <c r="E347" s="0" t="s">
        <v>3276</v>
      </c>
      <c r="F347" s="22" t="str">
        <f aca="false">"dossierComplet['"&amp;meta_dossier_complet[[#This Row],[COD_VAR]]&amp;"'][code_insee]"</f>
        <v>dossierComplet['P18_POP2024_PSEUL'][code_insee]</v>
      </c>
    </row>
    <row r="348" customFormat="false" ht="15" hidden="true" customHeight="false" outlineLevel="0" collapsed="false">
      <c r="B348" s="0" t="s">
        <v>4305</v>
      </c>
      <c r="C348" s="0" t="s">
        <v>4306</v>
      </c>
      <c r="D348" s="0" t="s">
        <v>4307</v>
      </c>
      <c r="E348" s="0" t="s">
        <v>3276</v>
      </c>
      <c r="F348" s="22" t="str">
        <f aca="false">"dossierComplet['"&amp;meta_dossier_complet[[#This Row],[COD_VAR]]&amp;"'][code_insee]"</f>
        <v>dossierComplet['P18_POP2539_PSEUL'][code_insee]</v>
      </c>
    </row>
    <row r="349" customFormat="false" ht="15" hidden="true" customHeight="false" outlineLevel="0" collapsed="false">
      <c r="B349" s="0" t="s">
        <v>4308</v>
      </c>
      <c r="C349" s="0" t="s">
        <v>4309</v>
      </c>
      <c r="D349" s="0" t="s">
        <v>4310</v>
      </c>
      <c r="E349" s="0" t="s">
        <v>3276</v>
      </c>
      <c r="F349" s="22" t="str">
        <f aca="false">"dossierComplet['"&amp;meta_dossier_complet[[#This Row],[COD_VAR]]&amp;"'][code_insee]"</f>
        <v>dossierComplet['P18_POP4054_PSEUL'][code_insee]</v>
      </c>
    </row>
    <row r="350" customFormat="false" ht="15" hidden="true" customHeight="false" outlineLevel="0" collapsed="false">
      <c r="B350" s="0" t="s">
        <v>4311</v>
      </c>
      <c r="C350" s="0" t="s">
        <v>4312</v>
      </c>
      <c r="D350" s="0" t="s">
        <v>4313</v>
      </c>
      <c r="E350" s="0" t="s">
        <v>3276</v>
      </c>
      <c r="F350" s="22" t="str">
        <f aca="false">"dossierComplet['"&amp;meta_dossier_complet[[#This Row],[COD_VAR]]&amp;"'][code_insee]"</f>
        <v>dossierComplet['P18_POP5564_PSEUL'][code_insee]</v>
      </c>
    </row>
    <row r="351" customFormat="false" ht="15" hidden="true" customHeight="false" outlineLevel="0" collapsed="false">
      <c r="B351" s="0" t="s">
        <v>4314</v>
      </c>
      <c r="C351" s="0" t="s">
        <v>4315</v>
      </c>
      <c r="D351" s="0" t="s">
        <v>4316</v>
      </c>
      <c r="E351" s="0" t="s">
        <v>3276</v>
      </c>
      <c r="F351" s="22" t="str">
        <f aca="false">"dossierComplet['"&amp;meta_dossier_complet[[#This Row],[COD_VAR]]&amp;"'][code_insee]"</f>
        <v>dossierComplet['P18_POP6579_PSEUL'][code_insee]</v>
      </c>
    </row>
    <row r="352" customFormat="false" ht="15" hidden="true" customHeight="false" outlineLevel="0" collapsed="false">
      <c r="B352" s="0" t="s">
        <v>4317</v>
      </c>
      <c r="C352" s="0" t="s">
        <v>4318</v>
      </c>
      <c r="D352" s="0" t="s">
        <v>4319</v>
      </c>
      <c r="E352" s="0" t="s">
        <v>3276</v>
      </c>
      <c r="F352" s="22" t="str">
        <f aca="false">"dossierComplet['"&amp;meta_dossier_complet[[#This Row],[COD_VAR]]&amp;"'][code_insee]"</f>
        <v>dossierComplet['P18_POP80P_PSEUL'][code_insee]</v>
      </c>
    </row>
    <row r="353" customFormat="false" ht="15" hidden="true" customHeight="false" outlineLevel="0" collapsed="false">
      <c r="B353" s="0" t="s">
        <v>4320</v>
      </c>
      <c r="C353" s="0" t="s">
        <v>4321</v>
      </c>
      <c r="D353" s="0" t="s">
        <v>4322</v>
      </c>
      <c r="E353" s="0" t="s">
        <v>3276</v>
      </c>
      <c r="F353" s="22" t="str">
        <f aca="false">"dossierComplet['"&amp;meta_dossier_complet[[#This Row],[COD_VAR]]&amp;"'][code_insee]"</f>
        <v>dossierComplet['P18_POP1519_COUPLE'][code_insee]</v>
      </c>
    </row>
    <row r="354" customFormat="false" ht="15" hidden="true" customHeight="false" outlineLevel="0" collapsed="false">
      <c r="B354" s="0" t="s">
        <v>4323</v>
      </c>
      <c r="C354" s="0" t="s">
        <v>4324</v>
      </c>
      <c r="D354" s="0" t="s">
        <v>4325</v>
      </c>
      <c r="E354" s="0" t="s">
        <v>3276</v>
      </c>
      <c r="F354" s="22" t="str">
        <f aca="false">"dossierComplet['"&amp;meta_dossier_complet[[#This Row],[COD_VAR]]&amp;"'][code_insee]"</f>
        <v>dossierComplet['P18_POP2024_COUPLE'][code_insee]</v>
      </c>
    </row>
    <row r="355" customFormat="false" ht="15" hidden="true" customHeight="false" outlineLevel="0" collapsed="false">
      <c r="B355" s="0" t="s">
        <v>4326</v>
      </c>
      <c r="C355" s="0" t="s">
        <v>4327</v>
      </c>
      <c r="D355" s="0" t="s">
        <v>4328</v>
      </c>
      <c r="E355" s="0" t="s">
        <v>3276</v>
      </c>
      <c r="F355" s="22" t="str">
        <f aca="false">"dossierComplet['"&amp;meta_dossier_complet[[#This Row],[COD_VAR]]&amp;"'][code_insee]"</f>
        <v>dossierComplet['P18_POP2539_COUPLE'][code_insee]</v>
      </c>
    </row>
    <row r="356" customFormat="false" ht="15" hidden="true" customHeight="false" outlineLevel="0" collapsed="false">
      <c r="B356" s="0" t="s">
        <v>4329</v>
      </c>
      <c r="C356" s="0" t="s">
        <v>4330</v>
      </c>
      <c r="D356" s="0" t="s">
        <v>4331</v>
      </c>
      <c r="E356" s="0" t="s">
        <v>3276</v>
      </c>
      <c r="F356" s="22" t="str">
        <f aca="false">"dossierComplet['"&amp;meta_dossier_complet[[#This Row],[COD_VAR]]&amp;"'][code_insee]"</f>
        <v>dossierComplet['P18_POP4054_COUPLE'][code_insee]</v>
      </c>
    </row>
    <row r="357" customFormat="false" ht="15" hidden="true" customHeight="false" outlineLevel="0" collapsed="false">
      <c r="B357" s="0" t="s">
        <v>4332</v>
      </c>
      <c r="C357" s="0" t="s">
        <v>4333</v>
      </c>
      <c r="D357" s="0" t="s">
        <v>4334</v>
      </c>
      <c r="E357" s="0" t="s">
        <v>3276</v>
      </c>
      <c r="F357" s="22" t="str">
        <f aca="false">"dossierComplet['"&amp;meta_dossier_complet[[#This Row],[COD_VAR]]&amp;"'][code_insee]"</f>
        <v>dossierComplet['P18_POP5564_COUPLE'][code_insee]</v>
      </c>
    </row>
    <row r="358" customFormat="false" ht="15" hidden="true" customHeight="false" outlineLevel="0" collapsed="false">
      <c r="B358" s="0" t="s">
        <v>4335</v>
      </c>
      <c r="C358" s="0" t="s">
        <v>4336</v>
      </c>
      <c r="D358" s="0" t="s">
        <v>4337</v>
      </c>
      <c r="E358" s="0" t="s">
        <v>3276</v>
      </c>
      <c r="F358" s="22" t="str">
        <f aca="false">"dossierComplet['"&amp;meta_dossier_complet[[#This Row],[COD_VAR]]&amp;"'][code_insee]"</f>
        <v>dossierComplet['P18_POP6579_COUPLE'][code_insee]</v>
      </c>
    </row>
    <row r="359" customFormat="false" ht="15" hidden="true" customHeight="false" outlineLevel="0" collapsed="false">
      <c r="B359" s="0" t="s">
        <v>4338</v>
      </c>
      <c r="C359" s="0" t="s">
        <v>4339</v>
      </c>
      <c r="D359" s="0" t="s">
        <v>4340</v>
      </c>
      <c r="E359" s="0" t="s">
        <v>3276</v>
      </c>
      <c r="F359" s="22" t="str">
        <f aca="false">"dossierComplet['"&amp;meta_dossier_complet[[#This Row],[COD_VAR]]&amp;"'][code_insee]"</f>
        <v>dossierComplet['P18_POP80P_COUPLE'][code_insee]</v>
      </c>
    </row>
    <row r="360" customFormat="false" ht="15" hidden="true" customHeight="false" outlineLevel="0" collapsed="false">
      <c r="B360" s="0" t="s">
        <v>4341</v>
      </c>
      <c r="C360" s="0" t="s">
        <v>4342</v>
      </c>
      <c r="D360" s="0" t="s">
        <v>4343</v>
      </c>
      <c r="E360" s="0" t="s">
        <v>3276</v>
      </c>
      <c r="F360" s="22" t="str">
        <f aca="false">"dossierComplet['"&amp;meta_dossier_complet[[#This Row],[COD_VAR]]&amp;"'][code_insee]"</f>
        <v>dossierComplet['P18_POP15P_MARIEE'][code_insee]</v>
      </c>
    </row>
    <row r="361" customFormat="false" ht="15" hidden="true" customHeight="false" outlineLevel="0" collapsed="false">
      <c r="B361" s="0" t="s">
        <v>4344</v>
      </c>
      <c r="C361" s="0" t="s">
        <v>4345</v>
      </c>
      <c r="D361" s="0" t="s">
        <v>4346</v>
      </c>
      <c r="E361" s="0" t="s">
        <v>3276</v>
      </c>
      <c r="F361" s="22" t="str">
        <f aca="false">"dossierComplet['"&amp;meta_dossier_complet[[#This Row],[COD_VAR]]&amp;"'][code_insee]"</f>
        <v>dossierComplet['P18_POP15P_PACSEE'][code_insee]</v>
      </c>
    </row>
    <row r="362" customFormat="false" ht="15" hidden="true" customHeight="false" outlineLevel="0" collapsed="false">
      <c r="B362" s="0" t="s">
        <v>4347</v>
      </c>
      <c r="C362" s="0" t="s">
        <v>4348</v>
      </c>
      <c r="D362" s="0" t="s">
        <v>4349</v>
      </c>
      <c r="E362" s="0" t="s">
        <v>3276</v>
      </c>
      <c r="F362" s="22" t="str">
        <f aca="false">"dossierComplet['"&amp;meta_dossier_complet[[#This Row],[COD_VAR]]&amp;"'][code_insee]"</f>
        <v>dossierComplet['P18_POP15P_CONCUB_UNION_LIBRE'][code_insee]</v>
      </c>
    </row>
    <row r="363" customFormat="false" ht="15" hidden="true" customHeight="false" outlineLevel="0" collapsed="false">
      <c r="B363" s="0" t="s">
        <v>4350</v>
      </c>
      <c r="C363" s="0" t="s">
        <v>4351</v>
      </c>
      <c r="D363" s="0" t="s">
        <v>4352</v>
      </c>
      <c r="E363" s="0" t="s">
        <v>3276</v>
      </c>
      <c r="F363" s="22" t="str">
        <f aca="false">"dossierComplet['"&amp;meta_dossier_complet[[#This Row],[COD_VAR]]&amp;"'][code_insee]"</f>
        <v>dossierComplet['P18_POP15P_VEUFS'][code_insee]</v>
      </c>
    </row>
    <row r="364" customFormat="false" ht="15" hidden="true" customHeight="false" outlineLevel="0" collapsed="false">
      <c r="B364" s="0" t="s">
        <v>4353</v>
      </c>
      <c r="C364" s="0" t="s">
        <v>4354</v>
      </c>
      <c r="D364" s="0" t="s">
        <v>4355</v>
      </c>
      <c r="E364" s="0" t="s">
        <v>3276</v>
      </c>
      <c r="F364" s="22" t="str">
        <f aca="false">"dossierComplet['"&amp;meta_dossier_complet[[#This Row],[COD_VAR]]&amp;"'][code_insee]"</f>
        <v>dossierComplet['P18_POP15P_DIVORCEE'][code_insee]</v>
      </c>
    </row>
    <row r="365" customFormat="false" ht="15" hidden="true" customHeight="false" outlineLevel="0" collapsed="false">
      <c r="B365" s="0" t="s">
        <v>4356</v>
      </c>
      <c r="C365" s="0" t="s">
        <v>4357</v>
      </c>
      <c r="D365" s="0" t="s">
        <v>4358</v>
      </c>
      <c r="E365" s="0" t="s">
        <v>3276</v>
      </c>
      <c r="F365" s="22" t="str">
        <f aca="false">"dossierComplet['"&amp;meta_dossier_complet[[#This Row],[COD_VAR]]&amp;"'][code_insee]"</f>
        <v>dossierComplet['P18_POP15P_CELIBATAIRE'][code_insee]</v>
      </c>
    </row>
    <row r="366" customFormat="false" ht="15" hidden="true" customHeight="false" outlineLevel="0" collapsed="false">
      <c r="B366" s="0" t="s">
        <v>4359</v>
      </c>
      <c r="C366" s="0" t="s">
        <v>4360</v>
      </c>
      <c r="D366" s="0" t="s">
        <v>4361</v>
      </c>
      <c r="E366" s="0" t="s">
        <v>3276</v>
      </c>
      <c r="F366" s="22" t="str">
        <f aca="false">"dossierComplet['"&amp;meta_dossier_complet[[#This Row],[COD_VAR]]&amp;"'][code_insee]"</f>
        <v>dossierComplet['C18_MEN_CS1'][code_insee]</v>
      </c>
    </row>
    <row r="367" customFormat="false" ht="15" hidden="true" customHeight="false" outlineLevel="0" collapsed="false">
      <c r="B367" s="0" t="s">
        <v>4362</v>
      </c>
      <c r="C367" s="0" t="s">
        <v>4363</v>
      </c>
      <c r="D367" s="0" t="s">
        <v>4364</v>
      </c>
      <c r="E367" s="0" t="s">
        <v>3276</v>
      </c>
      <c r="F367" s="22" t="str">
        <f aca="false">"dossierComplet['"&amp;meta_dossier_complet[[#This Row],[COD_VAR]]&amp;"'][code_insee]"</f>
        <v>dossierComplet['C18_MEN_CS2'][code_insee]</v>
      </c>
    </row>
    <row r="368" customFormat="false" ht="15" hidden="true" customHeight="false" outlineLevel="0" collapsed="false">
      <c r="B368" s="0" t="s">
        <v>4365</v>
      </c>
      <c r="C368" s="0" t="s">
        <v>4366</v>
      </c>
      <c r="D368" s="0" t="s">
        <v>4367</v>
      </c>
      <c r="E368" s="0" t="s">
        <v>3276</v>
      </c>
      <c r="F368" s="22" t="str">
        <f aca="false">"dossierComplet['"&amp;meta_dossier_complet[[#This Row],[COD_VAR]]&amp;"'][code_insee]"</f>
        <v>dossierComplet['C18_MEN_CS3'][code_insee]</v>
      </c>
    </row>
    <row r="369" customFormat="false" ht="15" hidden="true" customHeight="false" outlineLevel="0" collapsed="false">
      <c r="B369" s="0" t="s">
        <v>4368</v>
      </c>
      <c r="C369" s="0" t="s">
        <v>4369</v>
      </c>
      <c r="D369" s="0" t="s">
        <v>4370</v>
      </c>
      <c r="E369" s="0" t="s">
        <v>3276</v>
      </c>
      <c r="F369" s="22" t="str">
        <f aca="false">"dossierComplet['"&amp;meta_dossier_complet[[#This Row],[COD_VAR]]&amp;"'][code_insee]"</f>
        <v>dossierComplet['C18_MEN_CS4'][code_insee]</v>
      </c>
    </row>
    <row r="370" customFormat="false" ht="15" hidden="true" customHeight="false" outlineLevel="0" collapsed="false">
      <c r="B370" s="0" t="s">
        <v>4371</v>
      </c>
      <c r="C370" s="0" t="s">
        <v>4372</v>
      </c>
      <c r="D370" s="0" t="s">
        <v>4373</v>
      </c>
      <c r="E370" s="0" t="s">
        <v>3276</v>
      </c>
      <c r="F370" s="22" t="str">
        <f aca="false">"dossierComplet['"&amp;meta_dossier_complet[[#This Row],[COD_VAR]]&amp;"'][code_insee]"</f>
        <v>dossierComplet['C18_MEN_CS5'][code_insee]</v>
      </c>
    </row>
    <row r="371" customFormat="false" ht="15" hidden="true" customHeight="false" outlineLevel="0" collapsed="false">
      <c r="B371" s="0" t="s">
        <v>4374</v>
      </c>
      <c r="C371" s="0" t="s">
        <v>4375</v>
      </c>
      <c r="D371" s="0" t="s">
        <v>4376</v>
      </c>
      <c r="E371" s="0" t="s">
        <v>3276</v>
      </c>
      <c r="F371" s="22" t="str">
        <f aca="false">"dossierComplet['"&amp;meta_dossier_complet[[#This Row],[COD_VAR]]&amp;"'][code_insee]"</f>
        <v>dossierComplet['C18_MEN_CS6'][code_insee]</v>
      </c>
    </row>
    <row r="372" customFormat="false" ht="15" hidden="true" customHeight="false" outlineLevel="0" collapsed="false">
      <c r="B372" s="0" t="s">
        <v>4377</v>
      </c>
      <c r="C372" s="0" t="s">
        <v>4378</v>
      </c>
      <c r="D372" s="0" t="s">
        <v>4379</v>
      </c>
      <c r="E372" s="0" t="s">
        <v>3276</v>
      </c>
      <c r="F372" s="22" t="str">
        <f aca="false">"dossierComplet['"&amp;meta_dossier_complet[[#This Row],[COD_VAR]]&amp;"'][code_insee]"</f>
        <v>dossierComplet['C18_MEN_CS7'][code_insee]</v>
      </c>
    </row>
    <row r="373" customFormat="false" ht="15" hidden="true" customHeight="false" outlineLevel="0" collapsed="false">
      <c r="B373" s="0" t="s">
        <v>4380</v>
      </c>
      <c r="C373" s="0" t="s">
        <v>4381</v>
      </c>
      <c r="D373" s="0" t="s">
        <v>4382</v>
      </c>
      <c r="E373" s="0" t="s">
        <v>3276</v>
      </c>
      <c r="F373" s="22" t="str">
        <f aca="false">"dossierComplet['"&amp;meta_dossier_complet[[#This Row],[COD_VAR]]&amp;"'][code_insee]"</f>
        <v>dossierComplet['C18_MEN_CS8'][code_insee]</v>
      </c>
    </row>
    <row r="374" customFormat="false" ht="15" hidden="true" customHeight="false" outlineLevel="0" collapsed="false">
      <c r="B374" s="0" t="s">
        <v>4383</v>
      </c>
      <c r="C374" s="0" t="s">
        <v>4384</v>
      </c>
      <c r="D374" s="0" t="s">
        <v>4385</v>
      </c>
      <c r="E374" s="0" t="s">
        <v>3276</v>
      </c>
      <c r="F374" s="22" t="str">
        <f aca="false">"dossierComplet['"&amp;meta_dossier_complet[[#This Row],[COD_VAR]]&amp;"'][code_insee]"</f>
        <v>dossierComplet['C18_PMEN_CS1'][code_insee]</v>
      </c>
    </row>
    <row r="375" customFormat="false" ht="15" hidden="true" customHeight="false" outlineLevel="0" collapsed="false">
      <c r="B375" s="0" t="s">
        <v>4386</v>
      </c>
      <c r="C375" s="0" t="s">
        <v>4387</v>
      </c>
      <c r="D375" s="0" t="s">
        <v>4388</v>
      </c>
      <c r="E375" s="0" t="s">
        <v>3276</v>
      </c>
      <c r="F375" s="22" t="str">
        <f aca="false">"dossierComplet['"&amp;meta_dossier_complet[[#This Row],[COD_VAR]]&amp;"'][code_insee]"</f>
        <v>dossierComplet['C18_PMEN_CS2'][code_insee]</v>
      </c>
    </row>
    <row r="376" customFormat="false" ht="15" hidden="true" customHeight="false" outlineLevel="0" collapsed="false">
      <c r="B376" s="0" t="s">
        <v>4389</v>
      </c>
      <c r="C376" s="0" t="s">
        <v>4390</v>
      </c>
      <c r="D376" s="0" t="s">
        <v>4391</v>
      </c>
      <c r="E376" s="0" t="s">
        <v>3276</v>
      </c>
      <c r="F376" s="22" t="str">
        <f aca="false">"dossierComplet['"&amp;meta_dossier_complet[[#This Row],[COD_VAR]]&amp;"'][code_insee]"</f>
        <v>dossierComplet['C18_PMEN_CS3'][code_insee]</v>
      </c>
    </row>
    <row r="377" customFormat="false" ht="15" hidden="true" customHeight="false" outlineLevel="0" collapsed="false">
      <c r="B377" s="0" t="s">
        <v>4392</v>
      </c>
      <c r="C377" s="0" t="s">
        <v>4393</v>
      </c>
      <c r="D377" s="0" t="s">
        <v>4394</v>
      </c>
      <c r="E377" s="0" t="s">
        <v>3276</v>
      </c>
      <c r="F377" s="22" t="str">
        <f aca="false">"dossierComplet['"&amp;meta_dossier_complet[[#This Row],[COD_VAR]]&amp;"'][code_insee]"</f>
        <v>dossierComplet['C18_PMEN_CS4'][code_insee]</v>
      </c>
    </row>
    <row r="378" customFormat="false" ht="15" hidden="true" customHeight="false" outlineLevel="0" collapsed="false">
      <c r="B378" s="0" t="s">
        <v>4395</v>
      </c>
      <c r="C378" s="0" t="s">
        <v>4396</v>
      </c>
      <c r="D378" s="0" t="s">
        <v>4397</v>
      </c>
      <c r="E378" s="0" t="s">
        <v>3276</v>
      </c>
      <c r="F378" s="22" t="str">
        <f aca="false">"dossierComplet['"&amp;meta_dossier_complet[[#This Row],[COD_VAR]]&amp;"'][code_insee]"</f>
        <v>dossierComplet['C18_PMEN_CS5'][code_insee]</v>
      </c>
    </row>
    <row r="379" customFormat="false" ht="15" hidden="true" customHeight="false" outlineLevel="0" collapsed="false">
      <c r="B379" s="0" t="s">
        <v>4398</v>
      </c>
      <c r="C379" s="0" t="s">
        <v>4399</v>
      </c>
      <c r="D379" s="0" t="s">
        <v>4400</v>
      </c>
      <c r="E379" s="0" t="s">
        <v>3276</v>
      </c>
      <c r="F379" s="22" t="str">
        <f aca="false">"dossierComplet['"&amp;meta_dossier_complet[[#This Row],[COD_VAR]]&amp;"'][code_insee]"</f>
        <v>dossierComplet['C18_PMEN_CS6'][code_insee]</v>
      </c>
    </row>
    <row r="380" customFormat="false" ht="15" hidden="true" customHeight="false" outlineLevel="0" collapsed="false">
      <c r="B380" s="0" t="s">
        <v>4401</v>
      </c>
      <c r="C380" s="0" t="s">
        <v>4402</v>
      </c>
      <c r="D380" s="0" t="s">
        <v>4403</v>
      </c>
      <c r="E380" s="0" t="s">
        <v>3276</v>
      </c>
      <c r="F380" s="22" t="str">
        <f aca="false">"dossierComplet['"&amp;meta_dossier_complet[[#This Row],[COD_VAR]]&amp;"'][code_insee]"</f>
        <v>dossierComplet['C18_PMEN_CS7'][code_insee]</v>
      </c>
    </row>
    <row r="381" customFormat="false" ht="15" hidden="true" customHeight="false" outlineLevel="0" collapsed="false">
      <c r="B381" s="0" t="s">
        <v>4404</v>
      </c>
      <c r="C381" s="0" t="s">
        <v>4405</v>
      </c>
      <c r="D381" s="0" t="s">
        <v>4406</v>
      </c>
      <c r="E381" s="0" t="s">
        <v>3276</v>
      </c>
      <c r="F381" s="22" t="str">
        <f aca="false">"dossierComplet['"&amp;meta_dossier_complet[[#This Row],[COD_VAR]]&amp;"'][code_insee]"</f>
        <v>dossierComplet['C18_PMEN_CS8'][code_insee]</v>
      </c>
    </row>
    <row r="382" customFormat="false" ht="15" hidden="true" customHeight="false" outlineLevel="0" collapsed="false">
      <c r="B382" s="0" t="s">
        <v>4407</v>
      </c>
      <c r="C382" s="0" t="s">
        <v>4408</v>
      </c>
      <c r="D382" s="0" t="s">
        <v>4409</v>
      </c>
      <c r="E382" s="0" t="s">
        <v>3276</v>
      </c>
      <c r="F382" s="22" t="str">
        <f aca="false">"dossierComplet['"&amp;meta_dossier_complet[[#This Row],[COD_VAR]]&amp;"'][code_insee]"</f>
        <v>dossierComplet['C18_FAM'][code_insee]</v>
      </c>
    </row>
    <row r="383" customFormat="false" ht="15" hidden="true" customHeight="false" outlineLevel="0" collapsed="false">
      <c r="B383" s="0" t="s">
        <v>4410</v>
      </c>
      <c r="C383" s="0" t="s">
        <v>4411</v>
      </c>
      <c r="D383" s="0" t="s">
        <v>4412</v>
      </c>
      <c r="E383" s="0" t="s">
        <v>3276</v>
      </c>
      <c r="F383" s="22" t="str">
        <f aca="false">"dossierComplet['"&amp;meta_dossier_complet[[#This Row],[COD_VAR]]&amp;"'][code_insee]"</f>
        <v>dossierComplet['C18_COUPAENF'][code_insee]</v>
      </c>
    </row>
    <row r="384" customFormat="false" ht="15" hidden="true" customHeight="false" outlineLevel="0" collapsed="false">
      <c r="B384" s="0" t="s">
        <v>4413</v>
      </c>
      <c r="C384" s="0" t="s">
        <v>4414</v>
      </c>
      <c r="D384" s="0" t="s">
        <v>4415</v>
      </c>
      <c r="E384" s="0" t="s">
        <v>3276</v>
      </c>
      <c r="F384" s="22" t="str">
        <f aca="false">"dossierComplet['"&amp;meta_dossier_complet[[#This Row],[COD_VAR]]&amp;"'][code_insee]"</f>
        <v>dossierComplet['C18_FAMMONO'][code_insee]</v>
      </c>
    </row>
    <row r="385" customFormat="false" ht="15" hidden="true" customHeight="false" outlineLevel="0" collapsed="false">
      <c r="B385" s="0" t="s">
        <v>4416</v>
      </c>
      <c r="C385" s="0" t="s">
        <v>4417</v>
      </c>
      <c r="D385" s="0" t="s">
        <v>4418</v>
      </c>
      <c r="E385" s="0" t="s">
        <v>3276</v>
      </c>
      <c r="F385" s="22" t="str">
        <f aca="false">"dossierComplet['"&amp;meta_dossier_complet[[#This Row],[COD_VAR]]&amp;"'][code_insee]"</f>
        <v>dossierComplet['C18_HMONO'][code_insee]</v>
      </c>
    </row>
    <row r="386" customFormat="false" ht="15" hidden="true" customHeight="false" outlineLevel="0" collapsed="false">
      <c r="B386" s="0" t="s">
        <v>4419</v>
      </c>
      <c r="C386" s="0" t="s">
        <v>4420</v>
      </c>
      <c r="D386" s="0" t="s">
        <v>4421</v>
      </c>
      <c r="E386" s="0" t="s">
        <v>3276</v>
      </c>
      <c r="F386" s="22" t="str">
        <f aca="false">"dossierComplet['"&amp;meta_dossier_complet[[#This Row],[COD_VAR]]&amp;"'][code_insee]"</f>
        <v>dossierComplet['C18_FMONO'][code_insee]</v>
      </c>
    </row>
    <row r="387" customFormat="false" ht="15" hidden="true" customHeight="false" outlineLevel="0" collapsed="false">
      <c r="B387" s="0" t="s">
        <v>4422</v>
      </c>
      <c r="C387" s="0" t="s">
        <v>4423</v>
      </c>
      <c r="D387" s="0" t="s">
        <v>4424</v>
      </c>
      <c r="E387" s="0" t="s">
        <v>3276</v>
      </c>
      <c r="F387" s="22" t="str">
        <f aca="false">"dossierComplet['"&amp;meta_dossier_complet[[#This Row],[COD_VAR]]&amp;"'][code_insee]"</f>
        <v>dossierComplet['C18_COUPSENF'][code_insee]</v>
      </c>
    </row>
    <row r="388" customFormat="false" ht="15" hidden="true" customHeight="false" outlineLevel="0" collapsed="false">
      <c r="B388" s="0" t="s">
        <v>4425</v>
      </c>
      <c r="C388" s="0" t="s">
        <v>4426</v>
      </c>
      <c r="D388" s="0" t="s">
        <v>4427</v>
      </c>
      <c r="E388" s="0" t="s">
        <v>3276</v>
      </c>
      <c r="F388" s="22" t="str">
        <f aca="false">"dossierComplet['"&amp;meta_dossier_complet[[#This Row],[COD_VAR]]&amp;"'][code_insee]"</f>
        <v>dossierComplet['C18_NE24F0'][code_insee]</v>
      </c>
    </row>
    <row r="389" customFormat="false" ht="15" hidden="true" customHeight="false" outlineLevel="0" collapsed="false">
      <c r="B389" s="0" t="s">
        <v>4428</v>
      </c>
      <c r="C389" s="0" t="s">
        <v>4429</v>
      </c>
      <c r="D389" s="0" t="s">
        <v>4430</v>
      </c>
      <c r="E389" s="0" t="s">
        <v>3276</v>
      </c>
      <c r="F389" s="22" t="str">
        <f aca="false">"dossierComplet['"&amp;meta_dossier_complet[[#This Row],[COD_VAR]]&amp;"'][code_insee]"</f>
        <v>dossierComplet['C18_NE24F1'][code_insee]</v>
      </c>
    </row>
    <row r="390" customFormat="false" ht="15" hidden="true" customHeight="false" outlineLevel="0" collapsed="false">
      <c r="B390" s="0" t="s">
        <v>4431</v>
      </c>
      <c r="C390" s="0" t="s">
        <v>4432</v>
      </c>
      <c r="D390" s="0" t="s">
        <v>4433</v>
      </c>
      <c r="E390" s="0" t="s">
        <v>3276</v>
      </c>
      <c r="F390" s="22" t="str">
        <f aca="false">"dossierComplet['"&amp;meta_dossier_complet[[#This Row],[COD_VAR]]&amp;"'][code_insee]"</f>
        <v>dossierComplet['C18_NE24F2'][code_insee]</v>
      </c>
    </row>
    <row r="391" customFormat="false" ht="15" hidden="true" customHeight="false" outlineLevel="0" collapsed="false">
      <c r="B391" s="0" t="s">
        <v>4434</v>
      </c>
      <c r="C391" s="0" t="s">
        <v>4435</v>
      </c>
      <c r="D391" s="0" t="s">
        <v>4436</v>
      </c>
      <c r="E391" s="0" t="s">
        <v>3276</v>
      </c>
      <c r="F391" s="22" t="str">
        <f aca="false">"dossierComplet['"&amp;meta_dossier_complet[[#This Row],[COD_VAR]]&amp;"'][code_insee]"</f>
        <v>dossierComplet['C18_NE24F3'][code_insee]</v>
      </c>
    </row>
    <row r="392" customFormat="false" ht="15" hidden="true" customHeight="false" outlineLevel="0" collapsed="false">
      <c r="B392" s="0" t="s">
        <v>4437</v>
      </c>
      <c r="C392" s="0" t="s">
        <v>4438</v>
      </c>
      <c r="D392" s="0" t="s">
        <v>4439</v>
      </c>
      <c r="E392" s="0" t="s">
        <v>3276</v>
      </c>
      <c r="F392" s="22" t="str">
        <f aca="false">"dossierComplet['"&amp;meta_dossier_complet[[#This Row],[COD_VAR]]&amp;"'][code_insee]"</f>
        <v>dossierComplet['C18_NE24F4P'][code_insee]</v>
      </c>
    </row>
    <row r="393" customFormat="false" ht="15" hidden="false" customHeight="false" outlineLevel="0" collapsed="false">
      <c r="A393" s="19" t="s">
        <v>3274</v>
      </c>
      <c r="B393" s="0" t="s">
        <v>154</v>
      </c>
      <c r="C393" s="0" t="s">
        <v>4440</v>
      </c>
      <c r="D393" s="0" t="s">
        <v>4441</v>
      </c>
      <c r="E393" s="0" t="s">
        <v>3276</v>
      </c>
      <c r="F393" s="22" t="str">
        <f aca="false">"dossierComplet['"&amp;meta_dossier_complet[[#This Row],[COD_VAR]]&amp;"'][code_insee]"</f>
        <v>dossierComplet['C13_MEN'][code_insee]</v>
      </c>
    </row>
    <row r="394" customFormat="false" ht="15" hidden="true" customHeight="false" outlineLevel="0" collapsed="false">
      <c r="B394" s="0" t="s">
        <v>4442</v>
      </c>
      <c r="C394" s="0" t="s">
        <v>4443</v>
      </c>
      <c r="D394" s="0" t="s">
        <v>4444</v>
      </c>
      <c r="E394" s="0" t="s">
        <v>3276</v>
      </c>
      <c r="F394" s="22" t="str">
        <f aca="false">"dossierComplet['"&amp;meta_dossier_complet[[#This Row],[COD_VAR]]&amp;"'][code_insee]"</f>
        <v>dossierComplet['C13_MENPSEUL'][code_insee]</v>
      </c>
    </row>
    <row r="395" customFormat="false" ht="15" hidden="true" customHeight="false" outlineLevel="0" collapsed="false">
      <c r="B395" s="0" t="s">
        <v>4445</v>
      </c>
      <c r="C395" s="0" t="s">
        <v>4446</v>
      </c>
      <c r="D395" s="0" t="s">
        <v>4447</v>
      </c>
      <c r="E395" s="0" t="s">
        <v>3276</v>
      </c>
      <c r="F395" s="22" t="str">
        <f aca="false">"dossierComplet['"&amp;meta_dossier_complet[[#This Row],[COD_VAR]]&amp;"'][code_insee]"</f>
        <v>dossierComplet['C13_MENHSEUL'][code_insee]</v>
      </c>
    </row>
    <row r="396" customFormat="false" ht="15" hidden="true" customHeight="false" outlineLevel="0" collapsed="false">
      <c r="B396" s="0" t="s">
        <v>4448</v>
      </c>
      <c r="C396" s="0" t="s">
        <v>4449</v>
      </c>
      <c r="D396" s="0" t="s">
        <v>4450</v>
      </c>
      <c r="E396" s="0" t="s">
        <v>3276</v>
      </c>
      <c r="F396" s="22" t="str">
        <f aca="false">"dossierComplet['"&amp;meta_dossier_complet[[#This Row],[COD_VAR]]&amp;"'][code_insee]"</f>
        <v>dossierComplet['C13_MENFSEUL'][code_insee]</v>
      </c>
    </row>
    <row r="397" customFormat="false" ht="15" hidden="true" customHeight="false" outlineLevel="0" collapsed="false">
      <c r="B397" s="0" t="s">
        <v>4451</v>
      </c>
      <c r="C397" s="0" t="s">
        <v>4452</v>
      </c>
      <c r="D397" s="0" t="s">
        <v>4453</v>
      </c>
      <c r="E397" s="0" t="s">
        <v>3276</v>
      </c>
      <c r="F397" s="22" t="str">
        <f aca="false">"dossierComplet['"&amp;meta_dossier_complet[[#This Row],[COD_VAR]]&amp;"'][code_insee]"</f>
        <v>dossierComplet['C13_MENSFAM'][code_insee]</v>
      </c>
    </row>
    <row r="398" customFormat="false" ht="15" hidden="true" customHeight="false" outlineLevel="0" collapsed="false">
      <c r="B398" s="0" t="s">
        <v>4454</v>
      </c>
      <c r="C398" s="0" t="s">
        <v>4455</v>
      </c>
      <c r="D398" s="0" t="s">
        <v>4456</v>
      </c>
      <c r="E398" s="0" t="s">
        <v>3276</v>
      </c>
      <c r="F398" s="22" t="str">
        <f aca="false">"dossierComplet['"&amp;meta_dossier_complet[[#This Row],[COD_VAR]]&amp;"'][code_insee]"</f>
        <v>dossierComplet['C13_MENFAM'][code_insee]</v>
      </c>
    </row>
    <row r="399" customFormat="false" ht="15" hidden="true" customHeight="false" outlineLevel="0" collapsed="false">
      <c r="B399" s="0" t="s">
        <v>4457</v>
      </c>
      <c r="C399" s="0" t="s">
        <v>4458</v>
      </c>
      <c r="D399" s="0" t="s">
        <v>4459</v>
      </c>
      <c r="E399" s="0" t="s">
        <v>3276</v>
      </c>
      <c r="F399" s="22" t="str">
        <f aca="false">"dossierComplet['"&amp;meta_dossier_complet[[#This Row],[COD_VAR]]&amp;"'][code_insee]"</f>
        <v>dossierComplet['C13_MENCOUPSENF'][code_insee]</v>
      </c>
    </row>
    <row r="400" customFormat="false" ht="15" hidden="true" customHeight="false" outlineLevel="0" collapsed="false">
      <c r="B400" s="0" t="s">
        <v>4460</v>
      </c>
      <c r="C400" s="0" t="s">
        <v>4461</v>
      </c>
      <c r="D400" s="0" t="s">
        <v>4462</v>
      </c>
      <c r="E400" s="0" t="s">
        <v>3276</v>
      </c>
      <c r="F400" s="22" t="str">
        <f aca="false">"dossierComplet['"&amp;meta_dossier_complet[[#This Row],[COD_VAR]]&amp;"'][code_insee]"</f>
        <v>dossierComplet['C13_MENCOUPAENF'][code_insee]</v>
      </c>
    </row>
    <row r="401" customFormat="false" ht="15" hidden="true" customHeight="false" outlineLevel="0" collapsed="false">
      <c r="B401" s="0" t="s">
        <v>4463</v>
      </c>
      <c r="C401" s="0" t="s">
        <v>4464</v>
      </c>
      <c r="D401" s="0" t="s">
        <v>4465</v>
      </c>
      <c r="E401" s="0" t="s">
        <v>3276</v>
      </c>
      <c r="F401" s="22" t="str">
        <f aca="false">"dossierComplet['"&amp;meta_dossier_complet[[#This Row],[COD_VAR]]&amp;"'][code_insee]"</f>
        <v>dossierComplet['C13_MENFAMMONO'][code_insee]</v>
      </c>
    </row>
    <row r="402" customFormat="false" ht="15" hidden="false" customHeight="false" outlineLevel="0" collapsed="false">
      <c r="A402" s="19" t="s">
        <v>3274</v>
      </c>
      <c r="B402" s="0" t="s">
        <v>157</v>
      </c>
      <c r="C402" s="0" t="s">
        <v>4466</v>
      </c>
      <c r="D402" s="0" t="s">
        <v>4467</v>
      </c>
      <c r="E402" s="0" t="s">
        <v>3276</v>
      </c>
      <c r="F402" s="22" t="str">
        <f aca="false">"dossierComplet['"&amp;meta_dossier_complet[[#This Row],[COD_VAR]]&amp;"'][code_insee]"</f>
        <v>dossierComplet['C13_PMEN'][code_insee]</v>
      </c>
    </row>
    <row r="403" customFormat="false" ht="15" hidden="true" customHeight="false" outlineLevel="0" collapsed="false">
      <c r="B403" s="0" t="s">
        <v>4468</v>
      </c>
      <c r="C403" s="0" t="s">
        <v>4469</v>
      </c>
      <c r="D403" s="0" t="s">
        <v>4470</v>
      </c>
      <c r="E403" s="0" t="s">
        <v>3276</v>
      </c>
      <c r="F403" s="22" t="str">
        <f aca="false">"dossierComplet['"&amp;meta_dossier_complet[[#This Row],[COD_VAR]]&amp;"'][code_insee]"</f>
        <v>dossierComplet['C13_PMEN_MENPSEUL'][code_insee]</v>
      </c>
    </row>
    <row r="404" customFormat="false" ht="15" hidden="true" customHeight="false" outlineLevel="0" collapsed="false">
      <c r="B404" s="0" t="s">
        <v>4471</v>
      </c>
      <c r="C404" s="0" t="s">
        <v>4472</v>
      </c>
      <c r="D404" s="0" t="s">
        <v>4473</v>
      </c>
      <c r="E404" s="0" t="s">
        <v>3276</v>
      </c>
      <c r="F404" s="22" t="str">
        <f aca="false">"dossierComplet['"&amp;meta_dossier_complet[[#This Row],[COD_VAR]]&amp;"'][code_insee]"</f>
        <v>dossierComplet['C13_PMEN_MENHSEUL'][code_insee]</v>
      </c>
    </row>
    <row r="405" customFormat="false" ht="15" hidden="true" customHeight="false" outlineLevel="0" collapsed="false">
      <c r="B405" s="0" t="s">
        <v>4474</v>
      </c>
      <c r="C405" s="0" t="s">
        <v>4475</v>
      </c>
      <c r="D405" s="0" t="s">
        <v>4476</v>
      </c>
      <c r="E405" s="0" t="s">
        <v>3276</v>
      </c>
      <c r="F405" s="22" t="str">
        <f aca="false">"dossierComplet['"&amp;meta_dossier_complet[[#This Row],[COD_VAR]]&amp;"'][code_insee]"</f>
        <v>dossierComplet['C13_PMEN_MENFSEUL'][code_insee]</v>
      </c>
    </row>
    <row r="406" customFormat="false" ht="15" hidden="true" customHeight="false" outlineLevel="0" collapsed="false">
      <c r="B406" s="0" t="s">
        <v>4477</v>
      </c>
      <c r="C406" s="0" t="s">
        <v>4478</v>
      </c>
      <c r="D406" s="0" t="s">
        <v>4479</v>
      </c>
      <c r="E406" s="0" t="s">
        <v>3276</v>
      </c>
      <c r="F406" s="22" t="str">
        <f aca="false">"dossierComplet['"&amp;meta_dossier_complet[[#This Row],[COD_VAR]]&amp;"'][code_insee]"</f>
        <v>dossierComplet['C13_PMEN_MENSFAM'][code_insee]</v>
      </c>
    </row>
    <row r="407" customFormat="false" ht="15" hidden="true" customHeight="false" outlineLevel="0" collapsed="false">
      <c r="B407" s="0" t="s">
        <v>4480</v>
      </c>
      <c r="C407" s="0" t="s">
        <v>4481</v>
      </c>
      <c r="D407" s="0" t="s">
        <v>4482</v>
      </c>
      <c r="E407" s="0" t="s">
        <v>3276</v>
      </c>
      <c r="F407" s="22" t="str">
        <f aca="false">"dossierComplet['"&amp;meta_dossier_complet[[#This Row],[COD_VAR]]&amp;"'][code_insee]"</f>
        <v>dossierComplet['C13_PMEN_MENFAM'][code_insee]</v>
      </c>
    </row>
    <row r="408" customFormat="false" ht="15" hidden="true" customHeight="false" outlineLevel="0" collapsed="false">
      <c r="B408" s="0" t="s">
        <v>4483</v>
      </c>
      <c r="C408" s="0" t="s">
        <v>4484</v>
      </c>
      <c r="D408" s="0" t="s">
        <v>4485</v>
      </c>
      <c r="E408" s="0" t="s">
        <v>3276</v>
      </c>
      <c r="F408" s="22" t="str">
        <f aca="false">"dossierComplet['"&amp;meta_dossier_complet[[#This Row],[COD_VAR]]&amp;"'][code_insee]"</f>
        <v>dossierComplet['C13_PMEN_MENCOUPSENF'][code_insee]</v>
      </c>
    </row>
    <row r="409" customFormat="false" ht="15" hidden="true" customHeight="false" outlineLevel="0" collapsed="false">
      <c r="B409" s="0" t="s">
        <v>4486</v>
      </c>
      <c r="C409" s="0" t="s">
        <v>4487</v>
      </c>
      <c r="D409" s="0" t="s">
        <v>4488</v>
      </c>
      <c r="E409" s="0" t="s">
        <v>3276</v>
      </c>
      <c r="F409" s="22" t="str">
        <f aca="false">"dossierComplet['"&amp;meta_dossier_complet[[#This Row],[COD_VAR]]&amp;"'][code_insee]"</f>
        <v>dossierComplet['C13_PMEN_MENCOUPAENF'][code_insee]</v>
      </c>
    </row>
    <row r="410" customFormat="false" ht="15" hidden="true" customHeight="false" outlineLevel="0" collapsed="false">
      <c r="B410" s="0" t="s">
        <v>4489</v>
      </c>
      <c r="C410" s="0" t="s">
        <v>4490</v>
      </c>
      <c r="D410" s="0" t="s">
        <v>4491</v>
      </c>
      <c r="E410" s="0" t="s">
        <v>3276</v>
      </c>
      <c r="F410" s="22" t="str">
        <f aca="false">"dossierComplet['"&amp;meta_dossier_complet[[#This Row],[COD_VAR]]&amp;"'][code_insee]"</f>
        <v>dossierComplet['C13_PMEN_MENFAMMONO'][code_insee]</v>
      </c>
    </row>
    <row r="411" customFormat="false" ht="15" hidden="true" customHeight="false" outlineLevel="0" collapsed="false">
      <c r="B411" s="0" t="s">
        <v>4492</v>
      </c>
      <c r="C411" s="0" t="s">
        <v>4493</v>
      </c>
      <c r="D411" s="0" t="s">
        <v>3736</v>
      </c>
      <c r="E411" s="0" t="s">
        <v>3276</v>
      </c>
      <c r="F411" s="22" t="str">
        <f aca="false">"dossierComplet['"&amp;meta_dossier_complet[[#This Row],[COD_VAR]]&amp;"'][code_insee]"</f>
        <v>dossierComplet['P13_POP15P'][code_insee]</v>
      </c>
    </row>
    <row r="412" customFormat="false" ht="15" hidden="true" customHeight="false" outlineLevel="0" collapsed="false">
      <c r="B412" s="0" t="s">
        <v>4494</v>
      </c>
      <c r="C412" s="0" t="s">
        <v>4495</v>
      </c>
      <c r="D412" s="0" t="s">
        <v>4496</v>
      </c>
      <c r="E412" s="0" t="s">
        <v>3276</v>
      </c>
      <c r="F412" s="22" t="str">
        <f aca="false">"dossierComplet['"&amp;meta_dossier_complet[[#This Row],[COD_VAR]]&amp;"'][code_insee]"</f>
        <v>dossierComplet['P13_POP1519'][code_insee]</v>
      </c>
    </row>
    <row r="413" customFormat="false" ht="15" hidden="true" customHeight="false" outlineLevel="0" collapsed="false">
      <c r="B413" s="0" t="s">
        <v>4497</v>
      </c>
      <c r="C413" s="0" t="s">
        <v>4498</v>
      </c>
      <c r="D413" s="0" t="s">
        <v>4499</v>
      </c>
      <c r="E413" s="0" t="s">
        <v>3276</v>
      </c>
      <c r="F413" s="22" t="str">
        <f aca="false">"dossierComplet['"&amp;meta_dossier_complet[[#This Row],[COD_VAR]]&amp;"'][code_insee]"</f>
        <v>dossierComplet['P13_POP2024'][code_insee]</v>
      </c>
    </row>
    <row r="414" customFormat="false" ht="15" hidden="true" customHeight="false" outlineLevel="0" collapsed="false">
      <c r="B414" s="0" t="s">
        <v>4500</v>
      </c>
      <c r="C414" s="0" t="s">
        <v>4501</v>
      </c>
      <c r="D414" s="0" t="s">
        <v>4502</v>
      </c>
      <c r="E414" s="0" t="s">
        <v>3276</v>
      </c>
      <c r="F414" s="22" t="str">
        <f aca="false">"dossierComplet['"&amp;meta_dossier_complet[[#This Row],[COD_VAR]]&amp;"'][code_insee]"</f>
        <v>dossierComplet['P13_POP2539'][code_insee]</v>
      </c>
    </row>
    <row r="415" customFormat="false" ht="15" hidden="true" customHeight="false" outlineLevel="0" collapsed="false">
      <c r="B415" s="0" t="s">
        <v>4503</v>
      </c>
      <c r="C415" s="0" t="s">
        <v>4504</v>
      </c>
      <c r="D415" s="0" t="s">
        <v>4505</v>
      </c>
      <c r="E415" s="0" t="s">
        <v>3276</v>
      </c>
      <c r="F415" s="22" t="str">
        <f aca="false">"dossierComplet['"&amp;meta_dossier_complet[[#This Row],[COD_VAR]]&amp;"'][code_insee]"</f>
        <v>dossierComplet['P13_POP4054'][code_insee]</v>
      </c>
    </row>
    <row r="416" customFormat="false" ht="15" hidden="true" customHeight="false" outlineLevel="0" collapsed="false">
      <c r="B416" s="0" t="s">
        <v>4506</v>
      </c>
      <c r="C416" s="0" t="s">
        <v>4507</v>
      </c>
      <c r="D416" s="0" t="s">
        <v>4508</v>
      </c>
      <c r="E416" s="0" t="s">
        <v>3276</v>
      </c>
      <c r="F416" s="22" t="str">
        <f aca="false">"dossierComplet['"&amp;meta_dossier_complet[[#This Row],[COD_VAR]]&amp;"'][code_insee]"</f>
        <v>dossierComplet['P13_POP5564'][code_insee]</v>
      </c>
    </row>
    <row r="417" customFormat="false" ht="15" hidden="true" customHeight="false" outlineLevel="0" collapsed="false">
      <c r="B417" s="0" t="s">
        <v>4509</v>
      </c>
      <c r="C417" s="0" t="s">
        <v>4510</v>
      </c>
      <c r="D417" s="0" t="s">
        <v>4511</v>
      </c>
      <c r="E417" s="0" t="s">
        <v>3276</v>
      </c>
      <c r="F417" s="22" t="str">
        <f aca="false">"dossierComplet['"&amp;meta_dossier_complet[[#This Row],[COD_VAR]]&amp;"'][code_insee]"</f>
        <v>dossierComplet['P13_POP6579'][code_insee]</v>
      </c>
    </row>
    <row r="418" customFormat="false" ht="15" hidden="true" customHeight="false" outlineLevel="0" collapsed="false">
      <c r="B418" s="0" t="s">
        <v>4512</v>
      </c>
      <c r="C418" s="0" t="s">
        <v>4513</v>
      </c>
      <c r="D418" s="0" t="s">
        <v>4514</v>
      </c>
      <c r="E418" s="0" t="s">
        <v>3276</v>
      </c>
      <c r="F418" s="22" t="str">
        <f aca="false">"dossierComplet['"&amp;meta_dossier_complet[[#This Row],[COD_VAR]]&amp;"'][code_insee]"</f>
        <v>dossierComplet['P13_POP80P'][code_insee]</v>
      </c>
    </row>
    <row r="419" customFormat="false" ht="15" hidden="true" customHeight="false" outlineLevel="0" collapsed="false">
      <c r="B419" s="0" t="s">
        <v>4515</v>
      </c>
      <c r="C419" s="0" t="s">
        <v>4516</v>
      </c>
      <c r="D419" s="0" t="s">
        <v>4517</v>
      </c>
      <c r="E419" s="0" t="s">
        <v>3276</v>
      </c>
      <c r="F419" s="22" t="str">
        <f aca="false">"dossierComplet['"&amp;meta_dossier_complet[[#This Row],[COD_VAR]]&amp;"'][code_insee]"</f>
        <v>dossierComplet['P13_POPMEN1519'][code_insee]</v>
      </c>
    </row>
    <row r="420" customFormat="false" ht="15" hidden="true" customHeight="false" outlineLevel="0" collapsed="false">
      <c r="B420" s="0" t="s">
        <v>4518</v>
      </c>
      <c r="C420" s="0" t="s">
        <v>4519</v>
      </c>
      <c r="D420" s="0" t="s">
        <v>4520</v>
      </c>
      <c r="E420" s="0" t="s">
        <v>3276</v>
      </c>
      <c r="F420" s="22" t="str">
        <f aca="false">"dossierComplet['"&amp;meta_dossier_complet[[#This Row],[COD_VAR]]&amp;"'][code_insee]"</f>
        <v>dossierComplet['P13_POPMEN2024'][code_insee]</v>
      </c>
    </row>
    <row r="421" customFormat="false" ht="15" hidden="true" customHeight="false" outlineLevel="0" collapsed="false">
      <c r="B421" s="0" t="s">
        <v>4521</v>
      </c>
      <c r="C421" s="0" t="s">
        <v>4522</v>
      </c>
      <c r="D421" s="0" t="s">
        <v>4523</v>
      </c>
      <c r="E421" s="0" t="s">
        <v>3276</v>
      </c>
      <c r="F421" s="22" t="str">
        <f aca="false">"dossierComplet['"&amp;meta_dossier_complet[[#This Row],[COD_VAR]]&amp;"'][code_insee]"</f>
        <v>dossierComplet['P13_POPMEN2539'][code_insee]</v>
      </c>
    </row>
    <row r="422" customFormat="false" ht="15" hidden="true" customHeight="false" outlineLevel="0" collapsed="false">
      <c r="B422" s="0" t="s">
        <v>4524</v>
      </c>
      <c r="C422" s="0" t="s">
        <v>4525</v>
      </c>
      <c r="D422" s="0" t="s">
        <v>4526</v>
      </c>
      <c r="E422" s="0" t="s">
        <v>3276</v>
      </c>
      <c r="F422" s="22" t="str">
        <f aca="false">"dossierComplet['"&amp;meta_dossier_complet[[#This Row],[COD_VAR]]&amp;"'][code_insee]"</f>
        <v>dossierComplet['P13_POPMEN4054'][code_insee]</v>
      </c>
    </row>
    <row r="423" customFormat="false" ht="15" hidden="true" customHeight="false" outlineLevel="0" collapsed="false">
      <c r="B423" s="0" t="s">
        <v>4527</v>
      </c>
      <c r="C423" s="0" t="s">
        <v>4528</v>
      </c>
      <c r="D423" s="0" t="s">
        <v>4529</v>
      </c>
      <c r="E423" s="0" t="s">
        <v>3276</v>
      </c>
      <c r="F423" s="22" t="str">
        <f aca="false">"dossierComplet['"&amp;meta_dossier_complet[[#This Row],[COD_VAR]]&amp;"'][code_insee]"</f>
        <v>dossierComplet['P13_POPMEN5564'][code_insee]</v>
      </c>
    </row>
    <row r="424" customFormat="false" ht="15" hidden="true" customHeight="false" outlineLevel="0" collapsed="false">
      <c r="B424" s="0" t="s">
        <v>4530</v>
      </c>
      <c r="C424" s="0" t="s">
        <v>4531</v>
      </c>
      <c r="D424" s="0" t="s">
        <v>4532</v>
      </c>
      <c r="E424" s="0" t="s">
        <v>3276</v>
      </c>
      <c r="F424" s="22" t="str">
        <f aca="false">"dossierComplet['"&amp;meta_dossier_complet[[#This Row],[COD_VAR]]&amp;"'][code_insee]"</f>
        <v>dossierComplet['P13_POPMEN6579'][code_insee]</v>
      </c>
    </row>
    <row r="425" customFormat="false" ht="15" hidden="true" customHeight="false" outlineLevel="0" collapsed="false">
      <c r="B425" s="0" t="s">
        <v>4533</v>
      </c>
      <c r="C425" s="0" t="s">
        <v>4534</v>
      </c>
      <c r="D425" s="0" t="s">
        <v>4535</v>
      </c>
      <c r="E425" s="0" t="s">
        <v>3276</v>
      </c>
      <c r="F425" s="22" t="str">
        <f aca="false">"dossierComplet['"&amp;meta_dossier_complet[[#This Row],[COD_VAR]]&amp;"'][code_insee]"</f>
        <v>dossierComplet['P13_POPMEN80P'][code_insee]</v>
      </c>
    </row>
    <row r="426" customFormat="false" ht="15" hidden="true" customHeight="false" outlineLevel="0" collapsed="false">
      <c r="B426" s="0" t="s">
        <v>4536</v>
      </c>
      <c r="C426" s="0" t="s">
        <v>4537</v>
      </c>
      <c r="D426" s="0" t="s">
        <v>4538</v>
      </c>
      <c r="E426" s="0" t="s">
        <v>3276</v>
      </c>
      <c r="F426" s="22" t="str">
        <f aca="false">"dossierComplet['"&amp;meta_dossier_complet[[#This Row],[COD_VAR]]&amp;"'][code_insee]"</f>
        <v>dossierComplet['P13_POP1519_PSEUL'][code_insee]</v>
      </c>
    </row>
    <row r="427" customFormat="false" ht="15" hidden="true" customHeight="false" outlineLevel="0" collapsed="false">
      <c r="B427" s="0" t="s">
        <v>4539</v>
      </c>
      <c r="C427" s="0" t="s">
        <v>4540</v>
      </c>
      <c r="D427" s="0" t="s">
        <v>4541</v>
      </c>
      <c r="E427" s="0" t="s">
        <v>3276</v>
      </c>
      <c r="F427" s="22" t="str">
        <f aca="false">"dossierComplet['"&amp;meta_dossier_complet[[#This Row],[COD_VAR]]&amp;"'][code_insee]"</f>
        <v>dossierComplet['P13_POP2024_PSEUL'][code_insee]</v>
      </c>
    </row>
    <row r="428" customFormat="false" ht="15" hidden="true" customHeight="false" outlineLevel="0" collapsed="false">
      <c r="B428" s="0" t="s">
        <v>4542</v>
      </c>
      <c r="C428" s="0" t="s">
        <v>4543</v>
      </c>
      <c r="D428" s="0" t="s">
        <v>4544</v>
      </c>
      <c r="E428" s="0" t="s">
        <v>3276</v>
      </c>
      <c r="F428" s="22" t="str">
        <f aca="false">"dossierComplet['"&amp;meta_dossier_complet[[#This Row],[COD_VAR]]&amp;"'][code_insee]"</f>
        <v>dossierComplet['P13_POP2539_PSEUL'][code_insee]</v>
      </c>
    </row>
    <row r="429" customFormat="false" ht="15" hidden="true" customHeight="false" outlineLevel="0" collapsed="false">
      <c r="B429" s="0" t="s">
        <v>4545</v>
      </c>
      <c r="C429" s="0" t="s">
        <v>4546</v>
      </c>
      <c r="D429" s="0" t="s">
        <v>4547</v>
      </c>
      <c r="E429" s="0" t="s">
        <v>3276</v>
      </c>
      <c r="F429" s="22" t="str">
        <f aca="false">"dossierComplet['"&amp;meta_dossier_complet[[#This Row],[COD_VAR]]&amp;"'][code_insee]"</f>
        <v>dossierComplet['P13_POP4054_PSEUL'][code_insee]</v>
      </c>
    </row>
    <row r="430" customFormat="false" ht="15" hidden="true" customHeight="false" outlineLevel="0" collapsed="false">
      <c r="B430" s="0" t="s">
        <v>4548</v>
      </c>
      <c r="C430" s="0" t="s">
        <v>4549</v>
      </c>
      <c r="D430" s="0" t="s">
        <v>4550</v>
      </c>
      <c r="E430" s="0" t="s">
        <v>3276</v>
      </c>
      <c r="F430" s="22" t="str">
        <f aca="false">"dossierComplet['"&amp;meta_dossier_complet[[#This Row],[COD_VAR]]&amp;"'][code_insee]"</f>
        <v>dossierComplet['P13_POP5564_PSEUL'][code_insee]</v>
      </c>
    </row>
    <row r="431" customFormat="false" ht="15" hidden="true" customHeight="false" outlineLevel="0" collapsed="false">
      <c r="B431" s="0" t="s">
        <v>4551</v>
      </c>
      <c r="C431" s="0" t="s">
        <v>4552</v>
      </c>
      <c r="D431" s="0" t="s">
        <v>4553</v>
      </c>
      <c r="E431" s="0" t="s">
        <v>3276</v>
      </c>
      <c r="F431" s="22" t="str">
        <f aca="false">"dossierComplet['"&amp;meta_dossier_complet[[#This Row],[COD_VAR]]&amp;"'][code_insee]"</f>
        <v>dossierComplet['P13_POP6579_PSEUL'][code_insee]</v>
      </c>
    </row>
    <row r="432" customFormat="false" ht="15" hidden="true" customHeight="false" outlineLevel="0" collapsed="false">
      <c r="B432" s="0" t="s">
        <v>4554</v>
      </c>
      <c r="C432" s="0" t="s">
        <v>4555</v>
      </c>
      <c r="D432" s="0" t="s">
        <v>4556</v>
      </c>
      <c r="E432" s="0" t="s">
        <v>3276</v>
      </c>
      <c r="F432" s="22" t="str">
        <f aca="false">"dossierComplet['"&amp;meta_dossier_complet[[#This Row],[COD_VAR]]&amp;"'][code_insee]"</f>
        <v>dossierComplet['P13_POP80P_PSEUL'][code_insee]</v>
      </c>
    </row>
    <row r="433" customFormat="false" ht="15" hidden="true" customHeight="false" outlineLevel="0" collapsed="false">
      <c r="B433" s="0" t="s">
        <v>4557</v>
      </c>
      <c r="C433" s="0" t="s">
        <v>4558</v>
      </c>
      <c r="D433" s="0" t="s">
        <v>4559</v>
      </c>
      <c r="E433" s="0" t="s">
        <v>3276</v>
      </c>
      <c r="F433" s="22" t="str">
        <f aca="false">"dossierComplet['"&amp;meta_dossier_complet[[#This Row],[COD_VAR]]&amp;"'][code_insee]"</f>
        <v>dossierComplet['P13_POP1519_COUPLE'][code_insee]</v>
      </c>
    </row>
    <row r="434" customFormat="false" ht="15" hidden="true" customHeight="false" outlineLevel="0" collapsed="false">
      <c r="B434" s="0" t="s">
        <v>4560</v>
      </c>
      <c r="C434" s="0" t="s">
        <v>4561</v>
      </c>
      <c r="D434" s="0" t="s">
        <v>4562</v>
      </c>
      <c r="E434" s="0" t="s">
        <v>3276</v>
      </c>
      <c r="F434" s="22" t="str">
        <f aca="false">"dossierComplet['"&amp;meta_dossier_complet[[#This Row],[COD_VAR]]&amp;"'][code_insee]"</f>
        <v>dossierComplet['P13_POP2024_COUPLE'][code_insee]</v>
      </c>
    </row>
    <row r="435" customFormat="false" ht="15" hidden="true" customHeight="false" outlineLevel="0" collapsed="false">
      <c r="B435" s="0" t="s">
        <v>4563</v>
      </c>
      <c r="C435" s="0" t="s">
        <v>4564</v>
      </c>
      <c r="D435" s="0" t="s">
        <v>4565</v>
      </c>
      <c r="E435" s="0" t="s">
        <v>3276</v>
      </c>
      <c r="F435" s="22" t="str">
        <f aca="false">"dossierComplet['"&amp;meta_dossier_complet[[#This Row],[COD_VAR]]&amp;"'][code_insee]"</f>
        <v>dossierComplet['P13_POP2539_COUPLE'][code_insee]</v>
      </c>
    </row>
    <row r="436" customFormat="false" ht="15" hidden="true" customHeight="false" outlineLevel="0" collapsed="false">
      <c r="B436" s="0" t="s">
        <v>4566</v>
      </c>
      <c r="C436" s="0" t="s">
        <v>4567</v>
      </c>
      <c r="D436" s="0" t="s">
        <v>4568</v>
      </c>
      <c r="E436" s="0" t="s">
        <v>3276</v>
      </c>
      <c r="F436" s="22" t="str">
        <f aca="false">"dossierComplet['"&amp;meta_dossier_complet[[#This Row],[COD_VAR]]&amp;"'][code_insee]"</f>
        <v>dossierComplet['P13_POP4054_COUPLE'][code_insee]</v>
      </c>
    </row>
    <row r="437" customFormat="false" ht="15" hidden="true" customHeight="false" outlineLevel="0" collapsed="false">
      <c r="B437" s="0" t="s">
        <v>4569</v>
      </c>
      <c r="C437" s="0" t="s">
        <v>4570</v>
      </c>
      <c r="D437" s="0" t="s">
        <v>4571</v>
      </c>
      <c r="E437" s="0" t="s">
        <v>3276</v>
      </c>
      <c r="F437" s="22" t="str">
        <f aca="false">"dossierComplet['"&amp;meta_dossier_complet[[#This Row],[COD_VAR]]&amp;"'][code_insee]"</f>
        <v>dossierComplet['P13_POP5564_COUPLE'][code_insee]</v>
      </c>
    </row>
    <row r="438" customFormat="false" ht="15" hidden="true" customHeight="false" outlineLevel="0" collapsed="false">
      <c r="B438" s="0" t="s">
        <v>4572</v>
      </c>
      <c r="C438" s="0" t="s">
        <v>4573</v>
      </c>
      <c r="D438" s="0" t="s">
        <v>4574</v>
      </c>
      <c r="E438" s="0" t="s">
        <v>3276</v>
      </c>
      <c r="F438" s="22" t="str">
        <f aca="false">"dossierComplet['"&amp;meta_dossier_complet[[#This Row],[COD_VAR]]&amp;"'][code_insee]"</f>
        <v>dossierComplet['P13_POP6579_COUPLE'][code_insee]</v>
      </c>
    </row>
    <row r="439" customFormat="false" ht="15" hidden="true" customHeight="false" outlineLevel="0" collapsed="false">
      <c r="B439" s="0" t="s">
        <v>4575</v>
      </c>
      <c r="C439" s="0" t="s">
        <v>4576</v>
      </c>
      <c r="D439" s="0" t="s">
        <v>4577</v>
      </c>
      <c r="E439" s="0" t="s">
        <v>3276</v>
      </c>
      <c r="F439" s="22" t="str">
        <f aca="false">"dossierComplet['"&amp;meta_dossier_complet[[#This Row],[COD_VAR]]&amp;"'][code_insee]"</f>
        <v>dossierComplet['P13_POP80P_COUPLE'][code_insee]</v>
      </c>
    </row>
    <row r="440" customFormat="false" ht="15" hidden="true" customHeight="false" outlineLevel="0" collapsed="false">
      <c r="B440" s="0" t="s">
        <v>4578</v>
      </c>
      <c r="C440" s="0" t="s">
        <v>4579</v>
      </c>
      <c r="D440" s="0" t="s">
        <v>4580</v>
      </c>
      <c r="E440" s="0" t="s">
        <v>3276</v>
      </c>
      <c r="F440" s="22" t="str">
        <f aca="false">"dossierComplet['"&amp;meta_dossier_complet[[#This Row],[COD_VAR]]&amp;"'][code_insee]"</f>
        <v>dossierComplet['P13_POP15P_MARIEE'][code_insee]</v>
      </c>
    </row>
    <row r="441" customFormat="false" ht="15" hidden="true" customHeight="false" outlineLevel="0" collapsed="false">
      <c r="B441" s="0" t="s">
        <v>4581</v>
      </c>
      <c r="C441" s="0" t="s">
        <v>4582</v>
      </c>
      <c r="D441" s="0" t="s">
        <v>4583</v>
      </c>
      <c r="E441" s="0" t="s">
        <v>3276</v>
      </c>
      <c r="F441" s="22" t="str">
        <f aca="false">"dossierComplet['"&amp;meta_dossier_complet[[#This Row],[COD_VAR]]&amp;"'][code_insee]"</f>
        <v>dossierComplet['P13_POP15P_NONMARIEE'][code_insee]</v>
      </c>
    </row>
    <row r="442" customFormat="false" ht="15" hidden="true" customHeight="false" outlineLevel="0" collapsed="false">
      <c r="B442" s="0" t="s">
        <v>4584</v>
      </c>
      <c r="C442" s="0" t="s">
        <v>4585</v>
      </c>
      <c r="D442" s="0" t="s">
        <v>4586</v>
      </c>
      <c r="E442" s="0" t="s">
        <v>3276</v>
      </c>
      <c r="F442" s="22" t="str">
        <f aca="false">"dossierComplet['"&amp;meta_dossier_complet[[#This Row],[COD_VAR]]&amp;"'][code_insee]"</f>
        <v>dossierComplet['C13_MEN_CS1'][code_insee]</v>
      </c>
    </row>
    <row r="443" customFormat="false" ht="15" hidden="true" customHeight="false" outlineLevel="0" collapsed="false">
      <c r="B443" s="0" t="s">
        <v>4587</v>
      </c>
      <c r="C443" s="0" t="s">
        <v>4588</v>
      </c>
      <c r="D443" s="0" t="s">
        <v>4589</v>
      </c>
      <c r="E443" s="0" t="s">
        <v>3276</v>
      </c>
      <c r="F443" s="22" t="str">
        <f aca="false">"dossierComplet['"&amp;meta_dossier_complet[[#This Row],[COD_VAR]]&amp;"'][code_insee]"</f>
        <v>dossierComplet['C13_MEN_CS2'][code_insee]</v>
      </c>
    </row>
    <row r="444" customFormat="false" ht="15" hidden="true" customHeight="false" outlineLevel="0" collapsed="false">
      <c r="B444" s="0" t="s">
        <v>4590</v>
      </c>
      <c r="C444" s="0" t="s">
        <v>4591</v>
      </c>
      <c r="D444" s="0" t="s">
        <v>4592</v>
      </c>
      <c r="E444" s="0" t="s">
        <v>3276</v>
      </c>
      <c r="F444" s="22" t="str">
        <f aca="false">"dossierComplet['"&amp;meta_dossier_complet[[#This Row],[COD_VAR]]&amp;"'][code_insee]"</f>
        <v>dossierComplet['C13_MEN_CS3'][code_insee]</v>
      </c>
    </row>
    <row r="445" customFormat="false" ht="15" hidden="true" customHeight="false" outlineLevel="0" collapsed="false">
      <c r="B445" s="0" t="s">
        <v>4593</v>
      </c>
      <c r="C445" s="0" t="s">
        <v>4594</v>
      </c>
      <c r="D445" s="0" t="s">
        <v>4595</v>
      </c>
      <c r="E445" s="0" t="s">
        <v>3276</v>
      </c>
      <c r="F445" s="22" t="str">
        <f aca="false">"dossierComplet['"&amp;meta_dossier_complet[[#This Row],[COD_VAR]]&amp;"'][code_insee]"</f>
        <v>dossierComplet['C13_MEN_CS4'][code_insee]</v>
      </c>
    </row>
    <row r="446" customFormat="false" ht="15" hidden="true" customHeight="false" outlineLevel="0" collapsed="false">
      <c r="B446" s="0" t="s">
        <v>4596</v>
      </c>
      <c r="C446" s="0" t="s">
        <v>4597</v>
      </c>
      <c r="D446" s="0" t="s">
        <v>4598</v>
      </c>
      <c r="E446" s="0" t="s">
        <v>3276</v>
      </c>
      <c r="F446" s="22" t="str">
        <f aca="false">"dossierComplet['"&amp;meta_dossier_complet[[#This Row],[COD_VAR]]&amp;"'][code_insee]"</f>
        <v>dossierComplet['C13_MEN_CS5'][code_insee]</v>
      </c>
    </row>
    <row r="447" customFormat="false" ht="15" hidden="true" customHeight="false" outlineLevel="0" collapsed="false">
      <c r="B447" s="0" t="s">
        <v>4599</v>
      </c>
      <c r="C447" s="0" t="s">
        <v>4600</v>
      </c>
      <c r="D447" s="0" t="s">
        <v>4601</v>
      </c>
      <c r="E447" s="0" t="s">
        <v>3276</v>
      </c>
      <c r="F447" s="22" t="str">
        <f aca="false">"dossierComplet['"&amp;meta_dossier_complet[[#This Row],[COD_VAR]]&amp;"'][code_insee]"</f>
        <v>dossierComplet['C13_MEN_CS6'][code_insee]</v>
      </c>
    </row>
    <row r="448" customFormat="false" ht="15" hidden="true" customHeight="false" outlineLevel="0" collapsed="false">
      <c r="B448" s="0" t="s">
        <v>4602</v>
      </c>
      <c r="C448" s="0" t="s">
        <v>4603</v>
      </c>
      <c r="D448" s="0" t="s">
        <v>4604</v>
      </c>
      <c r="E448" s="0" t="s">
        <v>3276</v>
      </c>
      <c r="F448" s="22" t="str">
        <f aca="false">"dossierComplet['"&amp;meta_dossier_complet[[#This Row],[COD_VAR]]&amp;"'][code_insee]"</f>
        <v>dossierComplet['C13_MEN_CS7'][code_insee]</v>
      </c>
    </row>
    <row r="449" customFormat="false" ht="15" hidden="true" customHeight="false" outlineLevel="0" collapsed="false">
      <c r="B449" s="0" t="s">
        <v>4605</v>
      </c>
      <c r="C449" s="0" t="s">
        <v>4606</v>
      </c>
      <c r="D449" s="0" t="s">
        <v>4607</v>
      </c>
      <c r="E449" s="0" t="s">
        <v>3276</v>
      </c>
      <c r="F449" s="22" t="str">
        <f aca="false">"dossierComplet['"&amp;meta_dossier_complet[[#This Row],[COD_VAR]]&amp;"'][code_insee]"</f>
        <v>dossierComplet['C13_MEN_CS8'][code_insee]</v>
      </c>
    </row>
    <row r="450" customFormat="false" ht="15" hidden="true" customHeight="false" outlineLevel="0" collapsed="false">
      <c r="B450" s="0" t="s">
        <v>4608</v>
      </c>
      <c r="C450" s="0" t="s">
        <v>4609</v>
      </c>
      <c r="D450" s="0" t="s">
        <v>4610</v>
      </c>
      <c r="E450" s="0" t="s">
        <v>3276</v>
      </c>
      <c r="F450" s="22" t="str">
        <f aca="false">"dossierComplet['"&amp;meta_dossier_complet[[#This Row],[COD_VAR]]&amp;"'][code_insee]"</f>
        <v>dossierComplet['C13_PMEN_CS1'][code_insee]</v>
      </c>
    </row>
    <row r="451" customFormat="false" ht="15" hidden="true" customHeight="false" outlineLevel="0" collapsed="false">
      <c r="B451" s="0" t="s">
        <v>4611</v>
      </c>
      <c r="C451" s="0" t="s">
        <v>4612</v>
      </c>
      <c r="D451" s="0" t="s">
        <v>4613</v>
      </c>
      <c r="E451" s="0" t="s">
        <v>3276</v>
      </c>
      <c r="F451" s="22" t="str">
        <f aca="false">"dossierComplet['"&amp;meta_dossier_complet[[#This Row],[COD_VAR]]&amp;"'][code_insee]"</f>
        <v>dossierComplet['C13_PMEN_CS2'][code_insee]</v>
      </c>
    </row>
    <row r="452" customFormat="false" ht="15" hidden="true" customHeight="false" outlineLevel="0" collapsed="false">
      <c r="B452" s="0" t="s">
        <v>4614</v>
      </c>
      <c r="C452" s="0" t="s">
        <v>4615</v>
      </c>
      <c r="D452" s="0" t="s">
        <v>4616</v>
      </c>
      <c r="E452" s="0" t="s">
        <v>3276</v>
      </c>
      <c r="F452" s="22" t="str">
        <f aca="false">"dossierComplet['"&amp;meta_dossier_complet[[#This Row],[COD_VAR]]&amp;"'][code_insee]"</f>
        <v>dossierComplet['C13_PMEN_CS3'][code_insee]</v>
      </c>
    </row>
    <row r="453" customFormat="false" ht="15" hidden="true" customHeight="false" outlineLevel="0" collapsed="false">
      <c r="B453" s="0" t="s">
        <v>4617</v>
      </c>
      <c r="C453" s="0" t="s">
        <v>4618</v>
      </c>
      <c r="D453" s="0" t="s">
        <v>4619</v>
      </c>
      <c r="E453" s="0" t="s">
        <v>3276</v>
      </c>
      <c r="F453" s="22" t="str">
        <f aca="false">"dossierComplet['"&amp;meta_dossier_complet[[#This Row],[COD_VAR]]&amp;"'][code_insee]"</f>
        <v>dossierComplet['C13_PMEN_CS4'][code_insee]</v>
      </c>
    </row>
    <row r="454" customFormat="false" ht="15" hidden="true" customHeight="false" outlineLevel="0" collapsed="false">
      <c r="B454" s="0" t="s">
        <v>4620</v>
      </c>
      <c r="C454" s="0" t="s">
        <v>4621</v>
      </c>
      <c r="D454" s="0" t="s">
        <v>4622</v>
      </c>
      <c r="E454" s="0" t="s">
        <v>3276</v>
      </c>
      <c r="F454" s="22" t="str">
        <f aca="false">"dossierComplet['"&amp;meta_dossier_complet[[#This Row],[COD_VAR]]&amp;"'][code_insee]"</f>
        <v>dossierComplet['C13_PMEN_CS5'][code_insee]</v>
      </c>
    </row>
    <row r="455" customFormat="false" ht="15" hidden="true" customHeight="false" outlineLevel="0" collapsed="false">
      <c r="B455" s="0" t="s">
        <v>4623</v>
      </c>
      <c r="C455" s="0" t="s">
        <v>4624</v>
      </c>
      <c r="D455" s="0" t="s">
        <v>4625</v>
      </c>
      <c r="E455" s="0" t="s">
        <v>3276</v>
      </c>
      <c r="F455" s="22" t="str">
        <f aca="false">"dossierComplet['"&amp;meta_dossier_complet[[#This Row],[COD_VAR]]&amp;"'][code_insee]"</f>
        <v>dossierComplet['C13_PMEN_CS6'][code_insee]</v>
      </c>
    </row>
    <row r="456" customFormat="false" ht="15" hidden="true" customHeight="false" outlineLevel="0" collapsed="false">
      <c r="B456" s="0" t="s">
        <v>4626</v>
      </c>
      <c r="C456" s="0" t="s">
        <v>4627</v>
      </c>
      <c r="D456" s="0" t="s">
        <v>4628</v>
      </c>
      <c r="E456" s="0" t="s">
        <v>3276</v>
      </c>
      <c r="F456" s="22" t="str">
        <f aca="false">"dossierComplet['"&amp;meta_dossier_complet[[#This Row],[COD_VAR]]&amp;"'][code_insee]"</f>
        <v>dossierComplet['C13_PMEN_CS7'][code_insee]</v>
      </c>
    </row>
    <row r="457" customFormat="false" ht="15" hidden="true" customHeight="false" outlineLevel="0" collapsed="false">
      <c r="B457" s="0" t="s">
        <v>4629</v>
      </c>
      <c r="C457" s="0" t="s">
        <v>4630</v>
      </c>
      <c r="D457" s="0" t="s">
        <v>4631</v>
      </c>
      <c r="E457" s="0" t="s">
        <v>3276</v>
      </c>
      <c r="F457" s="22" t="str">
        <f aca="false">"dossierComplet['"&amp;meta_dossier_complet[[#This Row],[COD_VAR]]&amp;"'][code_insee]"</f>
        <v>dossierComplet['C13_PMEN_CS8'][code_insee]</v>
      </c>
    </row>
    <row r="458" customFormat="false" ht="15" hidden="true" customHeight="false" outlineLevel="0" collapsed="false">
      <c r="B458" s="0" t="s">
        <v>4632</v>
      </c>
      <c r="C458" s="0" t="s">
        <v>4633</v>
      </c>
      <c r="D458" s="0" t="s">
        <v>4634</v>
      </c>
      <c r="E458" s="0" t="s">
        <v>3276</v>
      </c>
      <c r="F458" s="22" t="str">
        <f aca="false">"dossierComplet['"&amp;meta_dossier_complet[[#This Row],[COD_VAR]]&amp;"'][code_insee]"</f>
        <v>dossierComplet['C13_FAM'][code_insee]</v>
      </c>
    </row>
    <row r="459" customFormat="false" ht="15" hidden="true" customHeight="false" outlineLevel="0" collapsed="false">
      <c r="B459" s="0" t="s">
        <v>4635</v>
      </c>
      <c r="C459" s="0" t="s">
        <v>4636</v>
      </c>
      <c r="D459" s="0" t="s">
        <v>4637</v>
      </c>
      <c r="E459" s="0" t="s">
        <v>3276</v>
      </c>
      <c r="F459" s="22" t="str">
        <f aca="false">"dossierComplet['"&amp;meta_dossier_complet[[#This Row],[COD_VAR]]&amp;"'][code_insee]"</f>
        <v>dossierComplet['C13_COUPAENF'][code_insee]</v>
      </c>
    </row>
    <row r="460" customFormat="false" ht="15" hidden="true" customHeight="false" outlineLevel="0" collapsed="false">
      <c r="B460" s="0" t="s">
        <v>4638</v>
      </c>
      <c r="C460" s="0" t="s">
        <v>4639</v>
      </c>
      <c r="D460" s="0" t="s">
        <v>4640</v>
      </c>
      <c r="E460" s="0" t="s">
        <v>3276</v>
      </c>
      <c r="F460" s="22" t="str">
        <f aca="false">"dossierComplet['"&amp;meta_dossier_complet[[#This Row],[COD_VAR]]&amp;"'][code_insee]"</f>
        <v>dossierComplet['C13_FAMMONO'][code_insee]</v>
      </c>
    </row>
    <row r="461" customFormat="false" ht="15" hidden="true" customHeight="false" outlineLevel="0" collapsed="false">
      <c r="B461" s="0" t="s">
        <v>4641</v>
      </c>
      <c r="C461" s="0" t="s">
        <v>4642</v>
      </c>
      <c r="D461" s="0" t="s">
        <v>4643</v>
      </c>
      <c r="E461" s="0" t="s">
        <v>3276</v>
      </c>
      <c r="F461" s="22" t="str">
        <f aca="false">"dossierComplet['"&amp;meta_dossier_complet[[#This Row],[COD_VAR]]&amp;"'][code_insee]"</f>
        <v>dossierComplet['C13_HMONO'][code_insee]</v>
      </c>
    </row>
    <row r="462" customFormat="false" ht="15" hidden="true" customHeight="false" outlineLevel="0" collapsed="false">
      <c r="B462" s="0" t="s">
        <v>4644</v>
      </c>
      <c r="C462" s="0" t="s">
        <v>4645</v>
      </c>
      <c r="D462" s="0" t="s">
        <v>4646</v>
      </c>
      <c r="E462" s="0" t="s">
        <v>3276</v>
      </c>
      <c r="F462" s="22" t="str">
        <f aca="false">"dossierComplet['"&amp;meta_dossier_complet[[#This Row],[COD_VAR]]&amp;"'][code_insee]"</f>
        <v>dossierComplet['C13_FMONO'][code_insee]</v>
      </c>
    </row>
    <row r="463" customFormat="false" ht="15" hidden="true" customHeight="false" outlineLevel="0" collapsed="false">
      <c r="B463" s="0" t="s">
        <v>4647</v>
      </c>
      <c r="C463" s="0" t="s">
        <v>4648</v>
      </c>
      <c r="D463" s="0" t="s">
        <v>4649</v>
      </c>
      <c r="E463" s="0" t="s">
        <v>3276</v>
      </c>
      <c r="F463" s="22" t="str">
        <f aca="false">"dossierComplet['"&amp;meta_dossier_complet[[#This Row],[COD_VAR]]&amp;"'][code_insee]"</f>
        <v>dossierComplet['C13_COUPSENF'][code_insee]</v>
      </c>
    </row>
    <row r="464" customFormat="false" ht="15" hidden="true" customHeight="false" outlineLevel="0" collapsed="false">
      <c r="B464" s="0" t="s">
        <v>4650</v>
      </c>
      <c r="C464" s="0" t="s">
        <v>4651</v>
      </c>
      <c r="D464" s="0" t="s">
        <v>4652</v>
      </c>
      <c r="E464" s="0" t="s">
        <v>3276</v>
      </c>
      <c r="F464" s="22" t="str">
        <f aca="false">"dossierComplet['"&amp;meta_dossier_complet[[#This Row],[COD_VAR]]&amp;"'][code_insee]"</f>
        <v>dossierComplet['C13_NE24F0'][code_insee]</v>
      </c>
    </row>
    <row r="465" customFormat="false" ht="15" hidden="true" customHeight="false" outlineLevel="0" collapsed="false">
      <c r="B465" s="0" t="s">
        <v>4653</v>
      </c>
      <c r="C465" s="0" t="s">
        <v>4654</v>
      </c>
      <c r="D465" s="0" t="s">
        <v>4655</v>
      </c>
      <c r="E465" s="0" t="s">
        <v>3276</v>
      </c>
      <c r="F465" s="22" t="str">
        <f aca="false">"dossierComplet['"&amp;meta_dossier_complet[[#This Row],[COD_VAR]]&amp;"'][code_insee]"</f>
        <v>dossierComplet['C13_NE24F1'][code_insee]</v>
      </c>
    </row>
    <row r="466" customFormat="false" ht="15" hidden="true" customHeight="false" outlineLevel="0" collapsed="false">
      <c r="B466" s="0" t="s">
        <v>4656</v>
      </c>
      <c r="C466" s="0" t="s">
        <v>4657</v>
      </c>
      <c r="D466" s="0" t="s">
        <v>4658</v>
      </c>
      <c r="E466" s="0" t="s">
        <v>3276</v>
      </c>
      <c r="F466" s="22" t="str">
        <f aca="false">"dossierComplet['"&amp;meta_dossier_complet[[#This Row],[COD_VAR]]&amp;"'][code_insee]"</f>
        <v>dossierComplet['C13_NE24F2'][code_insee]</v>
      </c>
    </row>
    <row r="467" customFormat="false" ht="15" hidden="true" customHeight="false" outlineLevel="0" collapsed="false">
      <c r="B467" s="0" t="s">
        <v>4659</v>
      </c>
      <c r="C467" s="0" t="s">
        <v>4660</v>
      </c>
      <c r="D467" s="0" t="s">
        <v>4661</v>
      </c>
      <c r="E467" s="0" t="s">
        <v>3276</v>
      </c>
      <c r="F467" s="22" t="str">
        <f aca="false">"dossierComplet['"&amp;meta_dossier_complet[[#This Row],[COD_VAR]]&amp;"'][code_insee]"</f>
        <v>dossierComplet['C13_NE24F3'][code_insee]</v>
      </c>
    </row>
    <row r="468" customFormat="false" ht="15" hidden="true" customHeight="false" outlineLevel="0" collapsed="false">
      <c r="B468" s="0" t="s">
        <v>4662</v>
      </c>
      <c r="C468" s="0" t="s">
        <v>4663</v>
      </c>
      <c r="D468" s="0" t="s">
        <v>4664</v>
      </c>
      <c r="E468" s="0" t="s">
        <v>3276</v>
      </c>
      <c r="F468" s="22" t="str">
        <f aca="false">"dossierComplet['"&amp;meta_dossier_complet[[#This Row],[COD_VAR]]&amp;"'][code_insee]"</f>
        <v>dossierComplet['C13_NE24F4P'][code_insee]</v>
      </c>
    </row>
    <row r="469" customFormat="false" ht="15" hidden="false" customHeight="false" outlineLevel="0" collapsed="false">
      <c r="A469" s="19" t="s">
        <v>3274</v>
      </c>
      <c r="B469" s="0" t="s">
        <v>160</v>
      </c>
      <c r="C469" s="0" t="s">
        <v>4665</v>
      </c>
      <c r="D469" s="0" t="s">
        <v>4666</v>
      </c>
      <c r="E469" s="0" t="s">
        <v>3276</v>
      </c>
      <c r="F469" s="22" t="str">
        <f aca="false">"dossierComplet['"&amp;meta_dossier_complet[[#This Row],[COD_VAR]]&amp;"'][code_insee]"</f>
        <v>dossierComplet['C08_MEN'][code_insee]</v>
      </c>
    </row>
    <row r="470" customFormat="false" ht="15" hidden="true" customHeight="false" outlineLevel="0" collapsed="false">
      <c r="B470" s="0" t="s">
        <v>4667</v>
      </c>
      <c r="C470" s="0" t="s">
        <v>4668</v>
      </c>
      <c r="D470" s="0" t="s">
        <v>4669</v>
      </c>
      <c r="E470" s="0" t="s">
        <v>3276</v>
      </c>
      <c r="F470" s="22" t="str">
        <f aca="false">"dossierComplet['"&amp;meta_dossier_complet[[#This Row],[COD_VAR]]&amp;"'][code_insee]"</f>
        <v>dossierComplet['C08_MENPSEUL'][code_insee]</v>
      </c>
    </row>
    <row r="471" customFormat="false" ht="15" hidden="true" customHeight="false" outlineLevel="0" collapsed="false">
      <c r="B471" s="0" t="s">
        <v>4670</v>
      </c>
      <c r="C471" s="0" t="s">
        <v>4671</v>
      </c>
      <c r="D471" s="0" t="s">
        <v>4672</v>
      </c>
      <c r="E471" s="0" t="s">
        <v>3276</v>
      </c>
      <c r="F471" s="22" t="str">
        <f aca="false">"dossierComplet['"&amp;meta_dossier_complet[[#This Row],[COD_VAR]]&amp;"'][code_insee]"</f>
        <v>dossierComplet['C08_MENHSEUL'][code_insee]</v>
      </c>
    </row>
    <row r="472" customFormat="false" ht="15" hidden="true" customHeight="false" outlineLevel="0" collapsed="false">
      <c r="B472" s="0" t="s">
        <v>4673</v>
      </c>
      <c r="C472" s="0" t="s">
        <v>4674</v>
      </c>
      <c r="D472" s="0" t="s">
        <v>4675</v>
      </c>
      <c r="E472" s="0" t="s">
        <v>3276</v>
      </c>
      <c r="F472" s="22" t="str">
        <f aca="false">"dossierComplet['"&amp;meta_dossier_complet[[#This Row],[COD_VAR]]&amp;"'][code_insee]"</f>
        <v>dossierComplet['C08_MENFSEUL'][code_insee]</v>
      </c>
    </row>
    <row r="473" customFormat="false" ht="15" hidden="true" customHeight="false" outlineLevel="0" collapsed="false">
      <c r="B473" s="0" t="s">
        <v>4676</v>
      </c>
      <c r="C473" s="0" t="s">
        <v>4677</v>
      </c>
      <c r="D473" s="0" t="s">
        <v>4678</v>
      </c>
      <c r="E473" s="0" t="s">
        <v>3276</v>
      </c>
      <c r="F473" s="22" t="str">
        <f aca="false">"dossierComplet['"&amp;meta_dossier_complet[[#This Row],[COD_VAR]]&amp;"'][code_insee]"</f>
        <v>dossierComplet['C08_MENSFAM'][code_insee]</v>
      </c>
    </row>
    <row r="474" customFormat="false" ht="15" hidden="true" customHeight="false" outlineLevel="0" collapsed="false">
      <c r="B474" s="0" t="s">
        <v>4679</v>
      </c>
      <c r="C474" s="0" t="s">
        <v>4680</v>
      </c>
      <c r="D474" s="0" t="s">
        <v>4681</v>
      </c>
      <c r="E474" s="0" t="s">
        <v>3276</v>
      </c>
      <c r="F474" s="22" t="str">
        <f aca="false">"dossierComplet['"&amp;meta_dossier_complet[[#This Row],[COD_VAR]]&amp;"'][code_insee]"</f>
        <v>dossierComplet['C08_MENFAM'][code_insee]</v>
      </c>
    </row>
    <row r="475" customFormat="false" ht="15" hidden="true" customHeight="false" outlineLevel="0" collapsed="false">
      <c r="B475" s="0" t="s">
        <v>4682</v>
      </c>
      <c r="C475" s="0" t="s">
        <v>4683</v>
      </c>
      <c r="D475" s="0" t="s">
        <v>4684</v>
      </c>
      <c r="E475" s="0" t="s">
        <v>3276</v>
      </c>
      <c r="F475" s="22" t="str">
        <f aca="false">"dossierComplet['"&amp;meta_dossier_complet[[#This Row],[COD_VAR]]&amp;"'][code_insee]"</f>
        <v>dossierComplet['C08_MENCOUPSENF'][code_insee]</v>
      </c>
    </row>
    <row r="476" customFormat="false" ht="15" hidden="true" customHeight="false" outlineLevel="0" collapsed="false">
      <c r="B476" s="0" t="s">
        <v>4685</v>
      </c>
      <c r="C476" s="0" t="s">
        <v>4686</v>
      </c>
      <c r="D476" s="0" t="s">
        <v>4687</v>
      </c>
      <c r="E476" s="0" t="s">
        <v>3276</v>
      </c>
      <c r="F476" s="22" t="str">
        <f aca="false">"dossierComplet['"&amp;meta_dossier_complet[[#This Row],[COD_VAR]]&amp;"'][code_insee]"</f>
        <v>dossierComplet['C08_MENCOUPAENF'][code_insee]</v>
      </c>
    </row>
    <row r="477" customFormat="false" ht="15" hidden="true" customHeight="false" outlineLevel="0" collapsed="false">
      <c r="B477" s="0" t="s">
        <v>4688</v>
      </c>
      <c r="C477" s="0" t="s">
        <v>4689</v>
      </c>
      <c r="D477" s="0" t="s">
        <v>4690</v>
      </c>
      <c r="E477" s="0" t="s">
        <v>3276</v>
      </c>
      <c r="F477" s="22" t="str">
        <f aca="false">"dossierComplet['"&amp;meta_dossier_complet[[#This Row],[COD_VAR]]&amp;"'][code_insee]"</f>
        <v>dossierComplet['C08_MENFAMMONO'][code_insee]</v>
      </c>
    </row>
    <row r="478" customFormat="false" ht="15" hidden="false" customHeight="false" outlineLevel="0" collapsed="false">
      <c r="A478" s="19" t="s">
        <v>3274</v>
      </c>
      <c r="B478" s="0" t="s">
        <v>163</v>
      </c>
      <c r="C478" s="0" t="s">
        <v>4691</v>
      </c>
      <c r="D478" s="0" t="s">
        <v>4692</v>
      </c>
      <c r="E478" s="0" t="s">
        <v>3276</v>
      </c>
      <c r="F478" s="22" t="str">
        <f aca="false">"dossierComplet['"&amp;meta_dossier_complet[[#This Row],[COD_VAR]]&amp;"'][code_insee]"</f>
        <v>dossierComplet['C08_PMEN'][code_insee]</v>
      </c>
    </row>
    <row r="479" customFormat="false" ht="15" hidden="true" customHeight="false" outlineLevel="0" collapsed="false">
      <c r="B479" s="0" t="s">
        <v>4693</v>
      </c>
      <c r="C479" s="0" t="s">
        <v>4694</v>
      </c>
      <c r="D479" s="0" t="s">
        <v>4695</v>
      </c>
      <c r="E479" s="0" t="s">
        <v>3276</v>
      </c>
      <c r="F479" s="22" t="str">
        <f aca="false">"dossierComplet['"&amp;meta_dossier_complet[[#This Row],[COD_VAR]]&amp;"'][code_insee]"</f>
        <v>dossierComplet['C08_PMEN_MENPSEUL'][code_insee]</v>
      </c>
    </row>
    <row r="480" customFormat="false" ht="15" hidden="true" customHeight="false" outlineLevel="0" collapsed="false">
      <c r="B480" s="0" t="s">
        <v>4696</v>
      </c>
      <c r="C480" s="0" t="s">
        <v>4697</v>
      </c>
      <c r="D480" s="0" t="s">
        <v>4698</v>
      </c>
      <c r="E480" s="0" t="s">
        <v>3276</v>
      </c>
      <c r="F480" s="22" t="str">
        <f aca="false">"dossierComplet['"&amp;meta_dossier_complet[[#This Row],[COD_VAR]]&amp;"'][code_insee]"</f>
        <v>dossierComplet['C08_PMEN_MENHSEUL'][code_insee]</v>
      </c>
    </row>
    <row r="481" customFormat="false" ht="15" hidden="true" customHeight="false" outlineLevel="0" collapsed="false">
      <c r="B481" s="0" t="s">
        <v>4699</v>
      </c>
      <c r="C481" s="0" t="s">
        <v>4700</v>
      </c>
      <c r="D481" s="0" t="s">
        <v>4701</v>
      </c>
      <c r="E481" s="0" t="s">
        <v>3276</v>
      </c>
      <c r="F481" s="22" t="str">
        <f aca="false">"dossierComplet['"&amp;meta_dossier_complet[[#This Row],[COD_VAR]]&amp;"'][code_insee]"</f>
        <v>dossierComplet['C08_PMEN_MENFSEUL'][code_insee]</v>
      </c>
    </row>
    <row r="482" customFormat="false" ht="15" hidden="true" customHeight="false" outlineLevel="0" collapsed="false">
      <c r="B482" s="0" t="s">
        <v>4702</v>
      </c>
      <c r="C482" s="0" t="s">
        <v>4703</v>
      </c>
      <c r="D482" s="0" t="s">
        <v>4704</v>
      </c>
      <c r="E482" s="0" t="s">
        <v>3276</v>
      </c>
      <c r="F482" s="22" t="str">
        <f aca="false">"dossierComplet['"&amp;meta_dossier_complet[[#This Row],[COD_VAR]]&amp;"'][code_insee]"</f>
        <v>dossierComplet['C08_PMEN_MENSFAM'][code_insee]</v>
      </c>
    </row>
    <row r="483" customFormat="false" ht="15" hidden="true" customHeight="false" outlineLevel="0" collapsed="false">
      <c r="B483" s="0" t="s">
        <v>4705</v>
      </c>
      <c r="C483" s="0" t="s">
        <v>4706</v>
      </c>
      <c r="D483" s="0" t="s">
        <v>4707</v>
      </c>
      <c r="E483" s="0" t="s">
        <v>3276</v>
      </c>
      <c r="F483" s="22" t="str">
        <f aca="false">"dossierComplet['"&amp;meta_dossier_complet[[#This Row],[COD_VAR]]&amp;"'][code_insee]"</f>
        <v>dossierComplet['C08_PMEN_MENFAM'][code_insee]</v>
      </c>
    </row>
    <row r="484" customFormat="false" ht="15" hidden="true" customHeight="false" outlineLevel="0" collapsed="false">
      <c r="B484" s="0" t="s">
        <v>4708</v>
      </c>
      <c r="C484" s="0" t="s">
        <v>4709</v>
      </c>
      <c r="D484" s="0" t="s">
        <v>4710</v>
      </c>
      <c r="E484" s="0" t="s">
        <v>3276</v>
      </c>
      <c r="F484" s="22" t="str">
        <f aca="false">"dossierComplet['"&amp;meta_dossier_complet[[#This Row],[COD_VAR]]&amp;"'][code_insee]"</f>
        <v>dossierComplet['C08_PMEN_MENCOUPSENF'][code_insee]</v>
      </c>
    </row>
    <row r="485" customFormat="false" ht="15" hidden="true" customHeight="false" outlineLevel="0" collapsed="false">
      <c r="B485" s="0" t="s">
        <v>4711</v>
      </c>
      <c r="C485" s="0" t="s">
        <v>4712</v>
      </c>
      <c r="D485" s="0" t="s">
        <v>4713</v>
      </c>
      <c r="E485" s="0" t="s">
        <v>3276</v>
      </c>
      <c r="F485" s="22" t="str">
        <f aca="false">"dossierComplet['"&amp;meta_dossier_complet[[#This Row],[COD_VAR]]&amp;"'][code_insee]"</f>
        <v>dossierComplet['C08_PMEN_MENCOUPAENF'][code_insee]</v>
      </c>
    </row>
    <row r="486" customFormat="false" ht="15" hidden="true" customHeight="false" outlineLevel="0" collapsed="false">
      <c r="B486" s="0" t="s">
        <v>4714</v>
      </c>
      <c r="C486" s="0" t="s">
        <v>4715</v>
      </c>
      <c r="D486" s="0" t="s">
        <v>4716</v>
      </c>
      <c r="E486" s="0" t="s">
        <v>3276</v>
      </c>
      <c r="F486" s="22" t="str">
        <f aca="false">"dossierComplet['"&amp;meta_dossier_complet[[#This Row],[COD_VAR]]&amp;"'][code_insee]"</f>
        <v>dossierComplet['C08_PMEN_MENFAMMONO'][code_insee]</v>
      </c>
    </row>
    <row r="487" customFormat="false" ht="15" hidden="true" customHeight="false" outlineLevel="0" collapsed="false">
      <c r="B487" s="0" t="s">
        <v>4717</v>
      </c>
      <c r="C487" s="0" t="s">
        <v>4718</v>
      </c>
      <c r="D487" s="0" t="s">
        <v>4043</v>
      </c>
      <c r="E487" s="0" t="s">
        <v>3276</v>
      </c>
      <c r="F487" s="22" t="str">
        <f aca="false">"dossierComplet['"&amp;meta_dossier_complet[[#This Row],[COD_VAR]]&amp;"'][code_insee]"</f>
        <v>dossierComplet['P08_POP15P'][code_insee]</v>
      </c>
    </row>
    <row r="488" customFormat="false" ht="15" hidden="true" customHeight="false" outlineLevel="0" collapsed="false">
      <c r="B488" s="0" t="s">
        <v>4719</v>
      </c>
      <c r="C488" s="0" t="s">
        <v>4720</v>
      </c>
      <c r="D488" s="0" t="s">
        <v>4721</v>
      </c>
      <c r="E488" s="0" t="s">
        <v>3276</v>
      </c>
      <c r="F488" s="22" t="str">
        <f aca="false">"dossierComplet['"&amp;meta_dossier_complet[[#This Row],[COD_VAR]]&amp;"'][code_insee]"</f>
        <v>dossierComplet['P08_POP1519'][code_insee]</v>
      </c>
    </row>
    <row r="489" customFormat="false" ht="15" hidden="true" customHeight="false" outlineLevel="0" collapsed="false">
      <c r="B489" s="0" t="s">
        <v>4722</v>
      </c>
      <c r="C489" s="0" t="s">
        <v>4723</v>
      </c>
      <c r="D489" s="0" t="s">
        <v>4724</v>
      </c>
      <c r="E489" s="0" t="s">
        <v>3276</v>
      </c>
      <c r="F489" s="22" t="str">
        <f aca="false">"dossierComplet['"&amp;meta_dossier_complet[[#This Row],[COD_VAR]]&amp;"'][code_insee]"</f>
        <v>dossierComplet['P08_POP2024'][code_insee]</v>
      </c>
    </row>
    <row r="490" customFormat="false" ht="15" hidden="true" customHeight="false" outlineLevel="0" collapsed="false">
      <c r="B490" s="0" t="s">
        <v>4725</v>
      </c>
      <c r="C490" s="0" t="s">
        <v>4726</v>
      </c>
      <c r="D490" s="0" t="s">
        <v>4727</v>
      </c>
      <c r="E490" s="0" t="s">
        <v>3276</v>
      </c>
      <c r="F490" s="22" t="str">
        <f aca="false">"dossierComplet['"&amp;meta_dossier_complet[[#This Row],[COD_VAR]]&amp;"'][code_insee]"</f>
        <v>dossierComplet['P08_POP2539'][code_insee]</v>
      </c>
    </row>
    <row r="491" customFormat="false" ht="15" hidden="true" customHeight="false" outlineLevel="0" collapsed="false">
      <c r="B491" s="0" t="s">
        <v>4728</v>
      </c>
      <c r="C491" s="0" t="s">
        <v>4729</v>
      </c>
      <c r="D491" s="0" t="s">
        <v>4730</v>
      </c>
      <c r="E491" s="0" t="s">
        <v>3276</v>
      </c>
      <c r="F491" s="22" t="str">
        <f aca="false">"dossierComplet['"&amp;meta_dossier_complet[[#This Row],[COD_VAR]]&amp;"'][code_insee]"</f>
        <v>dossierComplet['P08_POP4054'][code_insee]</v>
      </c>
    </row>
    <row r="492" customFormat="false" ht="15" hidden="true" customHeight="false" outlineLevel="0" collapsed="false">
      <c r="B492" s="0" t="s">
        <v>4731</v>
      </c>
      <c r="C492" s="0" t="s">
        <v>4732</v>
      </c>
      <c r="D492" s="0" t="s">
        <v>4733</v>
      </c>
      <c r="E492" s="0" t="s">
        <v>3276</v>
      </c>
      <c r="F492" s="22" t="str">
        <f aca="false">"dossierComplet['"&amp;meta_dossier_complet[[#This Row],[COD_VAR]]&amp;"'][code_insee]"</f>
        <v>dossierComplet['P08_POP5564'][code_insee]</v>
      </c>
    </row>
    <row r="493" customFormat="false" ht="15" hidden="true" customHeight="false" outlineLevel="0" collapsed="false">
      <c r="B493" s="0" t="s">
        <v>4734</v>
      </c>
      <c r="C493" s="0" t="s">
        <v>4735</v>
      </c>
      <c r="D493" s="0" t="s">
        <v>4736</v>
      </c>
      <c r="E493" s="0" t="s">
        <v>3276</v>
      </c>
      <c r="F493" s="22" t="str">
        <f aca="false">"dossierComplet['"&amp;meta_dossier_complet[[#This Row],[COD_VAR]]&amp;"'][code_insee]"</f>
        <v>dossierComplet['P08_POP6579'][code_insee]</v>
      </c>
    </row>
    <row r="494" customFormat="false" ht="15" hidden="true" customHeight="false" outlineLevel="0" collapsed="false">
      <c r="B494" s="0" t="s">
        <v>4737</v>
      </c>
      <c r="C494" s="0" t="s">
        <v>4738</v>
      </c>
      <c r="D494" s="0" t="s">
        <v>4739</v>
      </c>
      <c r="E494" s="0" t="s">
        <v>3276</v>
      </c>
      <c r="F494" s="22" t="str">
        <f aca="false">"dossierComplet['"&amp;meta_dossier_complet[[#This Row],[COD_VAR]]&amp;"'][code_insee]"</f>
        <v>dossierComplet['P08_POP80P'][code_insee]</v>
      </c>
    </row>
    <row r="495" customFormat="false" ht="15" hidden="true" customHeight="false" outlineLevel="0" collapsed="false">
      <c r="B495" s="0" t="s">
        <v>4740</v>
      </c>
      <c r="C495" s="0" t="s">
        <v>4741</v>
      </c>
      <c r="D495" s="0" t="s">
        <v>4742</v>
      </c>
      <c r="E495" s="0" t="s">
        <v>3276</v>
      </c>
      <c r="F495" s="22" t="str">
        <f aca="false">"dossierComplet['"&amp;meta_dossier_complet[[#This Row],[COD_VAR]]&amp;"'][code_insee]"</f>
        <v>dossierComplet['P08_POPMEN1519'][code_insee]</v>
      </c>
    </row>
    <row r="496" customFormat="false" ht="15" hidden="true" customHeight="false" outlineLevel="0" collapsed="false">
      <c r="B496" s="0" t="s">
        <v>4743</v>
      </c>
      <c r="C496" s="0" t="s">
        <v>4744</v>
      </c>
      <c r="D496" s="0" t="s">
        <v>4745</v>
      </c>
      <c r="E496" s="0" t="s">
        <v>3276</v>
      </c>
      <c r="F496" s="22" t="str">
        <f aca="false">"dossierComplet['"&amp;meta_dossier_complet[[#This Row],[COD_VAR]]&amp;"'][code_insee]"</f>
        <v>dossierComplet['P08_POPMEN2024'][code_insee]</v>
      </c>
    </row>
    <row r="497" customFormat="false" ht="15" hidden="true" customHeight="false" outlineLevel="0" collapsed="false">
      <c r="B497" s="0" t="s">
        <v>4746</v>
      </c>
      <c r="C497" s="0" t="s">
        <v>4747</v>
      </c>
      <c r="D497" s="0" t="s">
        <v>4748</v>
      </c>
      <c r="E497" s="0" t="s">
        <v>3276</v>
      </c>
      <c r="F497" s="22" t="str">
        <f aca="false">"dossierComplet['"&amp;meta_dossier_complet[[#This Row],[COD_VAR]]&amp;"'][code_insee]"</f>
        <v>dossierComplet['P08_POPMEN2539'][code_insee]</v>
      </c>
    </row>
    <row r="498" customFormat="false" ht="15" hidden="true" customHeight="false" outlineLevel="0" collapsed="false">
      <c r="B498" s="0" t="s">
        <v>4749</v>
      </c>
      <c r="C498" s="0" t="s">
        <v>4750</v>
      </c>
      <c r="D498" s="0" t="s">
        <v>4751</v>
      </c>
      <c r="E498" s="0" t="s">
        <v>3276</v>
      </c>
      <c r="F498" s="22" t="str">
        <f aca="false">"dossierComplet['"&amp;meta_dossier_complet[[#This Row],[COD_VAR]]&amp;"'][code_insee]"</f>
        <v>dossierComplet['P08_POPMEN4054'][code_insee]</v>
      </c>
    </row>
    <row r="499" customFormat="false" ht="15" hidden="true" customHeight="false" outlineLevel="0" collapsed="false">
      <c r="B499" s="0" t="s">
        <v>4752</v>
      </c>
      <c r="C499" s="0" t="s">
        <v>4753</v>
      </c>
      <c r="D499" s="0" t="s">
        <v>4754</v>
      </c>
      <c r="E499" s="0" t="s">
        <v>3276</v>
      </c>
      <c r="F499" s="22" t="str">
        <f aca="false">"dossierComplet['"&amp;meta_dossier_complet[[#This Row],[COD_VAR]]&amp;"'][code_insee]"</f>
        <v>dossierComplet['P08_POPMEN5564'][code_insee]</v>
      </c>
    </row>
    <row r="500" customFormat="false" ht="15" hidden="true" customHeight="false" outlineLevel="0" collapsed="false">
      <c r="B500" s="0" t="s">
        <v>4755</v>
      </c>
      <c r="C500" s="0" t="s">
        <v>4756</v>
      </c>
      <c r="D500" s="0" t="s">
        <v>4757</v>
      </c>
      <c r="E500" s="0" t="s">
        <v>3276</v>
      </c>
      <c r="F500" s="22" t="str">
        <f aca="false">"dossierComplet['"&amp;meta_dossier_complet[[#This Row],[COD_VAR]]&amp;"'][code_insee]"</f>
        <v>dossierComplet['P08_POPMEN6579'][code_insee]</v>
      </c>
    </row>
    <row r="501" customFormat="false" ht="15" hidden="true" customHeight="false" outlineLevel="0" collapsed="false">
      <c r="B501" s="0" t="s">
        <v>4758</v>
      </c>
      <c r="C501" s="0" t="s">
        <v>4759</v>
      </c>
      <c r="D501" s="0" t="s">
        <v>4760</v>
      </c>
      <c r="E501" s="0" t="s">
        <v>3276</v>
      </c>
      <c r="F501" s="22" t="str">
        <f aca="false">"dossierComplet['"&amp;meta_dossier_complet[[#This Row],[COD_VAR]]&amp;"'][code_insee]"</f>
        <v>dossierComplet['P08_POPMEN80P'][code_insee]</v>
      </c>
    </row>
    <row r="502" customFormat="false" ht="15" hidden="true" customHeight="false" outlineLevel="0" collapsed="false">
      <c r="B502" s="0" t="s">
        <v>4761</v>
      </c>
      <c r="C502" s="0" t="s">
        <v>4762</v>
      </c>
      <c r="D502" s="0" t="s">
        <v>4763</v>
      </c>
      <c r="E502" s="0" t="s">
        <v>3276</v>
      </c>
      <c r="F502" s="22" t="str">
        <f aca="false">"dossierComplet['"&amp;meta_dossier_complet[[#This Row],[COD_VAR]]&amp;"'][code_insee]"</f>
        <v>dossierComplet['P08_POP1519_PSEUL'][code_insee]</v>
      </c>
    </row>
    <row r="503" customFormat="false" ht="15" hidden="true" customHeight="false" outlineLevel="0" collapsed="false">
      <c r="B503" s="0" t="s">
        <v>4764</v>
      </c>
      <c r="C503" s="0" t="s">
        <v>4765</v>
      </c>
      <c r="D503" s="0" t="s">
        <v>4766</v>
      </c>
      <c r="E503" s="0" t="s">
        <v>3276</v>
      </c>
      <c r="F503" s="22" t="str">
        <f aca="false">"dossierComplet['"&amp;meta_dossier_complet[[#This Row],[COD_VAR]]&amp;"'][code_insee]"</f>
        <v>dossierComplet['P08_POP2024_PSEUL'][code_insee]</v>
      </c>
    </row>
    <row r="504" customFormat="false" ht="15" hidden="true" customHeight="false" outlineLevel="0" collapsed="false">
      <c r="B504" s="0" t="s">
        <v>4767</v>
      </c>
      <c r="C504" s="0" t="s">
        <v>4768</v>
      </c>
      <c r="D504" s="0" t="s">
        <v>4769</v>
      </c>
      <c r="E504" s="0" t="s">
        <v>3276</v>
      </c>
      <c r="F504" s="22" t="str">
        <f aca="false">"dossierComplet['"&amp;meta_dossier_complet[[#This Row],[COD_VAR]]&amp;"'][code_insee]"</f>
        <v>dossierComplet['P08_POP2539_PSEUL'][code_insee]</v>
      </c>
    </row>
    <row r="505" customFormat="false" ht="15" hidden="true" customHeight="false" outlineLevel="0" collapsed="false">
      <c r="B505" s="0" t="s">
        <v>4770</v>
      </c>
      <c r="C505" s="0" t="s">
        <v>4771</v>
      </c>
      <c r="D505" s="0" t="s">
        <v>4772</v>
      </c>
      <c r="E505" s="0" t="s">
        <v>3276</v>
      </c>
      <c r="F505" s="22" t="str">
        <f aca="false">"dossierComplet['"&amp;meta_dossier_complet[[#This Row],[COD_VAR]]&amp;"'][code_insee]"</f>
        <v>dossierComplet['P08_POP4054_PSEUL'][code_insee]</v>
      </c>
    </row>
    <row r="506" customFormat="false" ht="15" hidden="true" customHeight="false" outlineLevel="0" collapsed="false">
      <c r="B506" s="0" t="s">
        <v>4773</v>
      </c>
      <c r="C506" s="0" t="s">
        <v>4774</v>
      </c>
      <c r="D506" s="0" t="s">
        <v>4775</v>
      </c>
      <c r="E506" s="0" t="s">
        <v>3276</v>
      </c>
      <c r="F506" s="22" t="str">
        <f aca="false">"dossierComplet['"&amp;meta_dossier_complet[[#This Row],[COD_VAR]]&amp;"'][code_insee]"</f>
        <v>dossierComplet['P08_POP5564_PSEUL'][code_insee]</v>
      </c>
    </row>
    <row r="507" customFormat="false" ht="15" hidden="true" customHeight="false" outlineLevel="0" collapsed="false">
      <c r="B507" s="0" t="s">
        <v>4776</v>
      </c>
      <c r="C507" s="0" t="s">
        <v>4777</v>
      </c>
      <c r="D507" s="0" t="s">
        <v>4778</v>
      </c>
      <c r="E507" s="0" t="s">
        <v>3276</v>
      </c>
      <c r="F507" s="22" t="str">
        <f aca="false">"dossierComplet['"&amp;meta_dossier_complet[[#This Row],[COD_VAR]]&amp;"'][code_insee]"</f>
        <v>dossierComplet['P08_POP6579_PSEUL'][code_insee]</v>
      </c>
    </row>
    <row r="508" customFormat="false" ht="15" hidden="true" customHeight="false" outlineLevel="0" collapsed="false">
      <c r="B508" s="0" t="s">
        <v>4779</v>
      </c>
      <c r="C508" s="0" t="s">
        <v>4780</v>
      </c>
      <c r="D508" s="0" t="s">
        <v>4781</v>
      </c>
      <c r="E508" s="0" t="s">
        <v>3276</v>
      </c>
      <c r="F508" s="22" t="str">
        <f aca="false">"dossierComplet['"&amp;meta_dossier_complet[[#This Row],[COD_VAR]]&amp;"'][code_insee]"</f>
        <v>dossierComplet['P08_POP80P_PSEUL'][code_insee]</v>
      </c>
    </row>
    <row r="509" customFormat="false" ht="15" hidden="true" customHeight="false" outlineLevel="0" collapsed="false">
      <c r="B509" s="0" t="s">
        <v>4782</v>
      </c>
      <c r="C509" s="0" t="s">
        <v>4783</v>
      </c>
      <c r="D509" s="0" t="s">
        <v>4784</v>
      </c>
      <c r="E509" s="0" t="s">
        <v>3276</v>
      </c>
      <c r="F509" s="22" t="str">
        <f aca="false">"dossierComplet['"&amp;meta_dossier_complet[[#This Row],[COD_VAR]]&amp;"'][code_insee]"</f>
        <v>dossierComplet['P08_POP1519_COUPLE'][code_insee]</v>
      </c>
    </row>
    <row r="510" customFormat="false" ht="15" hidden="true" customHeight="false" outlineLevel="0" collapsed="false">
      <c r="B510" s="0" t="s">
        <v>4785</v>
      </c>
      <c r="C510" s="0" t="s">
        <v>4786</v>
      </c>
      <c r="D510" s="0" t="s">
        <v>4787</v>
      </c>
      <c r="E510" s="0" t="s">
        <v>3276</v>
      </c>
      <c r="F510" s="22" t="str">
        <f aca="false">"dossierComplet['"&amp;meta_dossier_complet[[#This Row],[COD_VAR]]&amp;"'][code_insee]"</f>
        <v>dossierComplet['P08_POP2024_COUPLE'][code_insee]</v>
      </c>
    </row>
    <row r="511" customFormat="false" ht="15" hidden="true" customHeight="false" outlineLevel="0" collapsed="false">
      <c r="B511" s="0" t="s">
        <v>4788</v>
      </c>
      <c r="C511" s="0" t="s">
        <v>4789</v>
      </c>
      <c r="D511" s="0" t="s">
        <v>4790</v>
      </c>
      <c r="E511" s="0" t="s">
        <v>3276</v>
      </c>
      <c r="F511" s="22" t="str">
        <f aca="false">"dossierComplet['"&amp;meta_dossier_complet[[#This Row],[COD_VAR]]&amp;"'][code_insee]"</f>
        <v>dossierComplet['P08_POP2539_COUPLE'][code_insee]</v>
      </c>
    </row>
    <row r="512" customFormat="false" ht="15" hidden="true" customHeight="false" outlineLevel="0" collapsed="false">
      <c r="B512" s="0" t="s">
        <v>4791</v>
      </c>
      <c r="C512" s="0" t="s">
        <v>4792</v>
      </c>
      <c r="D512" s="0" t="s">
        <v>4793</v>
      </c>
      <c r="E512" s="0" t="s">
        <v>3276</v>
      </c>
      <c r="F512" s="22" t="str">
        <f aca="false">"dossierComplet['"&amp;meta_dossier_complet[[#This Row],[COD_VAR]]&amp;"'][code_insee]"</f>
        <v>dossierComplet['P08_POP4054_COUPLE'][code_insee]</v>
      </c>
    </row>
    <row r="513" customFormat="false" ht="15" hidden="true" customHeight="false" outlineLevel="0" collapsed="false">
      <c r="B513" s="0" t="s">
        <v>4794</v>
      </c>
      <c r="C513" s="0" t="s">
        <v>4795</v>
      </c>
      <c r="D513" s="0" t="s">
        <v>4796</v>
      </c>
      <c r="E513" s="0" t="s">
        <v>3276</v>
      </c>
      <c r="F513" s="22" t="str">
        <f aca="false">"dossierComplet['"&amp;meta_dossier_complet[[#This Row],[COD_VAR]]&amp;"'][code_insee]"</f>
        <v>dossierComplet['P08_POP5564_COUPLE'][code_insee]</v>
      </c>
    </row>
    <row r="514" customFormat="false" ht="15" hidden="true" customHeight="false" outlineLevel="0" collapsed="false">
      <c r="B514" s="0" t="s">
        <v>4797</v>
      </c>
      <c r="C514" s="0" t="s">
        <v>4798</v>
      </c>
      <c r="D514" s="0" t="s">
        <v>4799</v>
      </c>
      <c r="E514" s="0" t="s">
        <v>3276</v>
      </c>
      <c r="F514" s="22" t="str">
        <f aca="false">"dossierComplet['"&amp;meta_dossier_complet[[#This Row],[COD_VAR]]&amp;"'][code_insee]"</f>
        <v>dossierComplet['P08_POP6579_COUPLE'][code_insee]</v>
      </c>
    </row>
    <row r="515" customFormat="false" ht="15" hidden="true" customHeight="false" outlineLevel="0" collapsed="false">
      <c r="B515" s="0" t="s">
        <v>4800</v>
      </c>
      <c r="C515" s="0" t="s">
        <v>4801</v>
      </c>
      <c r="D515" s="0" t="s">
        <v>4802</v>
      </c>
      <c r="E515" s="0" t="s">
        <v>3276</v>
      </c>
      <c r="F515" s="22" t="str">
        <f aca="false">"dossierComplet['"&amp;meta_dossier_complet[[#This Row],[COD_VAR]]&amp;"'][code_insee]"</f>
        <v>dossierComplet['P08_POP80P_COUPLE'][code_insee]</v>
      </c>
    </row>
    <row r="516" customFormat="false" ht="15" hidden="true" customHeight="false" outlineLevel="0" collapsed="false">
      <c r="B516" s="0" t="s">
        <v>4803</v>
      </c>
      <c r="C516" s="0" t="s">
        <v>4804</v>
      </c>
      <c r="D516" s="0" t="s">
        <v>4805</v>
      </c>
      <c r="E516" s="0" t="s">
        <v>3276</v>
      </c>
      <c r="F516" s="22" t="str">
        <f aca="false">"dossierComplet['"&amp;meta_dossier_complet[[#This Row],[COD_VAR]]&amp;"'][code_insee]"</f>
        <v>dossierComplet['P08_POP15P_MARIE'][code_insee]</v>
      </c>
    </row>
    <row r="517" customFormat="false" ht="15" hidden="true" customHeight="false" outlineLevel="0" collapsed="false">
      <c r="B517" s="0" t="s">
        <v>4806</v>
      </c>
      <c r="C517" s="0" t="s">
        <v>4807</v>
      </c>
      <c r="D517" s="0" t="s">
        <v>4808</v>
      </c>
      <c r="E517" s="0" t="s">
        <v>3276</v>
      </c>
      <c r="F517" s="22" t="str">
        <f aca="false">"dossierComplet['"&amp;meta_dossier_complet[[#This Row],[COD_VAR]]&amp;"'][code_insee]"</f>
        <v>dossierComplet['P08_POP15P_CELIB'][code_insee]</v>
      </c>
    </row>
    <row r="518" customFormat="false" ht="15" hidden="true" customHeight="false" outlineLevel="0" collapsed="false">
      <c r="B518" s="0" t="s">
        <v>4809</v>
      </c>
      <c r="C518" s="0" t="s">
        <v>4810</v>
      </c>
      <c r="D518" s="0" t="s">
        <v>4811</v>
      </c>
      <c r="E518" s="0" t="s">
        <v>3276</v>
      </c>
      <c r="F518" s="22" t="str">
        <f aca="false">"dossierComplet['"&amp;meta_dossier_complet[[#This Row],[COD_VAR]]&amp;"'][code_insee]"</f>
        <v>dossierComplet['P08_POP15P_VEUF'][code_insee]</v>
      </c>
    </row>
    <row r="519" customFormat="false" ht="15" hidden="true" customHeight="false" outlineLevel="0" collapsed="false">
      <c r="B519" s="0" t="s">
        <v>4812</v>
      </c>
      <c r="C519" s="0" t="s">
        <v>4813</v>
      </c>
      <c r="D519" s="0" t="s">
        <v>4814</v>
      </c>
      <c r="E519" s="0" t="s">
        <v>3276</v>
      </c>
      <c r="F519" s="22" t="str">
        <f aca="false">"dossierComplet['"&amp;meta_dossier_complet[[#This Row],[COD_VAR]]&amp;"'][code_insee]"</f>
        <v>dossierComplet['P08_POP15P_DIVOR'][code_insee]</v>
      </c>
    </row>
    <row r="520" customFormat="false" ht="15" hidden="true" customHeight="false" outlineLevel="0" collapsed="false">
      <c r="B520" s="0" t="s">
        <v>4815</v>
      </c>
      <c r="C520" s="0" t="s">
        <v>4816</v>
      </c>
      <c r="D520" s="0" t="s">
        <v>4817</v>
      </c>
      <c r="E520" s="0" t="s">
        <v>3276</v>
      </c>
      <c r="F520" s="22" t="str">
        <f aca="false">"dossierComplet['"&amp;meta_dossier_complet[[#This Row],[COD_VAR]]&amp;"'][code_insee]"</f>
        <v>dossierComplet['C08_MEN_CS1'][code_insee]</v>
      </c>
    </row>
    <row r="521" customFormat="false" ht="15" hidden="true" customHeight="false" outlineLevel="0" collapsed="false">
      <c r="B521" s="0" t="s">
        <v>4818</v>
      </c>
      <c r="C521" s="0" t="s">
        <v>4819</v>
      </c>
      <c r="D521" s="0" t="s">
        <v>4820</v>
      </c>
      <c r="E521" s="0" t="s">
        <v>3276</v>
      </c>
      <c r="F521" s="22" t="str">
        <f aca="false">"dossierComplet['"&amp;meta_dossier_complet[[#This Row],[COD_VAR]]&amp;"'][code_insee]"</f>
        <v>dossierComplet['C08_MEN_CS2'][code_insee]</v>
      </c>
    </row>
    <row r="522" customFormat="false" ht="15" hidden="true" customHeight="false" outlineLevel="0" collapsed="false">
      <c r="B522" s="0" t="s">
        <v>4821</v>
      </c>
      <c r="C522" s="0" t="s">
        <v>4822</v>
      </c>
      <c r="D522" s="0" t="s">
        <v>4823</v>
      </c>
      <c r="E522" s="0" t="s">
        <v>3276</v>
      </c>
      <c r="F522" s="22" t="str">
        <f aca="false">"dossierComplet['"&amp;meta_dossier_complet[[#This Row],[COD_VAR]]&amp;"'][code_insee]"</f>
        <v>dossierComplet['C08_MEN_CS3'][code_insee]</v>
      </c>
    </row>
    <row r="523" customFormat="false" ht="15" hidden="true" customHeight="false" outlineLevel="0" collapsed="false">
      <c r="B523" s="0" t="s">
        <v>4824</v>
      </c>
      <c r="C523" s="0" t="s">
        <v>4825</v>
      </c>
      <c r="D523" s="0" t="s">
        <v>4826</v>
      </c>
      <c r="E523" s="0" t="s">
        <v>3276</v>
      </c>
      <c r="F523" s="22" t="str">
        <f aca="false">"dossierComplet['"&amp;meta_dossier_complet[[#This Row],[COD_VAR]]&amp;"'][code_insee]"</f>
        <v>dossierComplet['C08_MEN_CS4'][code_insee]</v>
      </c>
    </row>
    <row r="524" customFormat="false" ht="15" hidden="true" customHeight="false" outlineLevel="0" collapsed="false">
      <c r="B524" s="0" t="s">
        <v>4827</v>
      </c>
      <c r="C524" s="0" t="s">
        <v>4828</v>
      </c>
      <c r="D524" s="0" t="s">
        <v>4829</v>
      </c>
      <c r="E524" s="0" t="s">
        <v>3276</v>
      </c>
      <c r="F524" s="22" t="str">
        <f aca="false">"dossierComplet['"&amp;meta_dossier_complet[[#This Row],[COD_VAR]]&amp;"'][code_insee]"</f>
        <v>dossierComplet['C08_MEN_CS5'][code_insee]</v>
      </c>
    </row>
    <row r="525" customFormat="false" ht="15" hidden="true" customHeight="false" outlineLevel="0" collapsed="false">
      <c r="B525" s="0" t="s">
        <v>4830</v>
      </c>
      <c r="C525" s="0" t="s">
        <v>4831</v>
      </c>
      <c r="D525" s="0" t="s">
        <v>4832</v>
      </c>
      <c r="E525" s="0" t="s">
        <v>3276</v>
      </c>
      <c r="F525" s="22" t="str">
        <f aca="false">"dossierComplet['"&amp;meta_dossier_complet[[#This Row],[COD_VAR]]&amp;"'][code_insee]"</f>
        <v>dossierComplet['C08_MEN_CS6'][code_insee]</v>
      </c>
    </row>
    <row r="526" customFormat="false" ht="15" hidden="true" customHeight="false" outlineLevel="0" collapsed="false">
      <c r="B526" s="0" t="s">
        <v>4833</v>
      </c>
      <c r="C526" s="0" t="s">
        <v>4834</v>
      </c>
      <c r="D526" s="0" t="s">
        <v>4835</v>
      </c>
      <c r="E526" s="0" t="s">
        <v>3276</v>
      </c>
      <c r="F526" s="22" t="str">
        <f aca="false">"dossierComplet['"&amp;meta_dossier_complet[[#This Row],[COD_VAR]]&amp;"'][code_insee]"</f>
        <v>dossierComplet['C08_MEN_CS7'][code_insee]</v>
      </c>
    </row>
    <row r="527" customFormat="false" ht="15" hidden="true" customHeight="false" outlineLevel="0" collapsed="false">
      <c r="B527" s="0" t="s">
        <v>4836</v>
      </c>
      <c r="C527" s="0" t="s">
        <v>4837</v>
      </c>
      <c r="D527" s="0" t="s">
        <v>4838</v>
      </c>
      <c r="E527" s="0" t="s">
        <v>3276</v>
      </c>
      <c r="F527" s="22" t="str">
        <f aca="false">"dossierComplet['"&amp;meta_dossier_complet[[#This Row],[COD_VAR]]&amp;"'][code_insee]"</f>
        <v>dossierComplet['C08_MEN_CS8'][code_insee]</v>
      </c>
    </row>
    <row r="528" customFormat="false" ht="15" hidden="true" customHeight="false" outlineLevel="0" collapsed="false">
      <c r="B528" s="0" t="s">
        <v>4839</v>
      </c>
      <c r="C528" s="0" t="s">
        <v>4840</v>
      </c>
      <c r="D528" s="0" t="s">
        <v>4841</v>
      </c>
      <c r="E528" s="0" t="s">
        <v>3276</v>
      </c>
      <c r="F528" s="22" t="str">
        <f aca="false">"dossierComplet['"&amp;meta_dossier_complet[[#This Row],[COD_VAR]]&amp;"'][code_insee]"</f>
        <v>dossierComplet['C08_PMEN_CS1'][code_insee]</v>
      </c>
    </row>
    <row r="529" customFormat="false" ht="15" hidden="true" customHeight="false" outlineLevel="0" collapsed="false">
      <c r="B529" s="0" t="s">
        <v>4842</v>
      </c>
      <c r="C529" s="0" t="s">
        <v>4843</v>
      </c>
      <c r="D529" s="0" t="s">
        <v>4844</v>
      </c>
      <c r="E529" s="0" t="s">
        <v>3276</v>
      </c>
      <c r="F529" s="22" t="str">
        <f aca="false">"dossierComplet['"&amp;meta_dossier_complet[[#This Row],[COD_VAR]]&amp;"'][code_insee]"</f>
        <v>dossierComplet['C08_PMEN_CS2'][code_insee]</v>
      </c>
    </row>
    <row r="530" customFormat="false" ht="15" hidden="true" customHeight="false" outlineLevel="0" collapsed="false">
      <c r="B530" s="0" t="s">
        <v>4845</v>
      </c>
      <c r="C530" s="0" t="s">
        <v>4846</v>
      </c>
      <c r="D530" s="0" t="s">
        <v>4847</v>
      </c>
      <c r="E530" s="0" t="s">
        <v>3276</v>
      </c>
      <c r="F530" s="22" t="str">
        <f aca="false">"dossierComplet['"&amp;meta_dossier_complet[[#This Row],[COD_VAR]]&amp;"'][code_insee]"</f>
        <v>dossierComplet['C08_PMEN_CS3'][code_insee]</v>
      </c>
    </row>
    <row r="531" customFormat="false" ht="15" hidden="true" customHeight="false" outlineLevel="0" collapsed="false">
      <c r="B531" s="0" t="s">
        <v>4848</v>
      </c>
      <c r="C531" s="0" t="s">
        <v>4849</v>
      </c>
      <c r="D531" s="0" t="s">
        <v>4850</v>
      </c>
      <c r="E531" s="0" t="s">
        <v>3276</v>
      </c>
      <c r="F531" s="22" t="str">
        <f aca="false">"dossierComplet['"&amp;meta_dossier_complet[[#This Row],[COD_VAR]]&amp;"'][code_insee]"</f>
        <v>dossierComplet['C08_PMEN_CS4'][code_insee]</v>
      </c>
    </row>
    <row r="532" customFormat="false" ht="15" hidden="true" customHeight="false" outlineLevel="0" collapsed="false">
      <c r="B532" s="0" t="s">
        <v>4851</v>
      </c>
      <c r="C532" s="0" t="s">
        <v>4852</v>
      </c>
      <c r="D532" s="0" t="s">
        <v>4853</v>
      </c>
      <c r="E532" s="0" t="s">
        <v>3276</v>
      </c>
      <c r="F532" s="22" t="str">
        <f aca="false">"dossierComplet['"&amp;meta_dossier_complet[[#This Row],[COD_VAR]]&amp;"'][code_insee]"</f>
        <v>dossierComplet['C08_PMEN_CS5'][code_insee]</v>
      </c>
    </row>
    <row r="533" customFormat="false" ht="15" hidden="true" customHeight="false" outlineLevel="0" collapsed="false">
      <c r="B533" s="0" t="s">
        <v>4854</v>
      </c>
      <c r="C533" s="0" t="s">
        <v>4855</v>
      </c>
      <c r="D533" s="0" t="s">
        <v>4856</v>
      </c>
      <c r="E533" s="0" t="s">
        <v>3276</v>
      </c>
      <c r="F533" s="22" t="str">
        <f aca="false">"dossierComplet['"&amp;meta_dossier_complet[[#This Row],[COD_VAR]]&amp;"'][code_insee]"</f>
        <v>dossierComplet['C08_PMEN_CS6'][code_insee]</v>
      </c>
    </row>
    <row r="534" customFormat="false" ht="15" hidden="true" customHeight="false" outlineLevel="0" collapsed="false">
      <c r="B534" s="0" t="s">
        <v>4857</v>
      </c>
      <c r="C534" s="0" t="s">
        <v>4858</v>
      </c>
      <c r="D534" s="0" t="s">
        <v>4859</v>
      </c>
      <c r="E534" s="0" t="s">
        <v>3276</v>
      </c>
      <c r="F534" s="22" t="str">
        <f aca="false">"dossierComplet['"&amp;meta_dossier_complet[[#This Row],[COD_VAR]]&amp;"'][code_insee]"</f>
        <v>dossierComplet['C08_PMEN_CS7'][code_insee]</v>
      </c>
    </row>
    <row r="535" customFormat="false" ht="15" hidden="true" customHeight="false" outlineLevel="0" collapsed="false">
      <c r="B535" s="0" t="s">
        <v>4860</v>
      </c>
      <c r="C535" s="0" t="s">
        <v>4861</v>
      </c>
      <c r="D535" s="0" t="s">
        <v>4862</v>
      </c>
      <c r="E535" s="0" t="s">
        <v>3276</v>
      </c>
      <c r="F535" s="22" t="str">
        <f aca="false">"dossierComplet['"&amp;meta_dossier_complet[[#This Row],[COD_VAR]]&amp;"'][code_insee]"</f>
        <v>dossierComplet['C08_PMEN_CS8'][code_insee]</v>
      </c>
    </row>
    <row r="536" customFormat="false" ht="15" hidden="true" customHeight="false" outlineLevel="0" collapsed="false">
      <c r="B536" s="0" t="s">
        <v>4863</v>
      </c>
      <c r="C536" s="0" t="s">
        <v>4864</v>
      </c>
      <c r="D536" s="0" t="s">
        <v>4865</v>
      </c>
      <c r="E536" s="0" t="s">
        <v>3276</v>
      </c>
      <c r="F536" s="22" t="str">
        <f aca="false">"dossierComplet['"&amp;meta_dossier_complet[[#This Row],[COD_VAR]]&amp;"'][code_insee]"</f>
        <v>dossierComplet['C08_FAM'][code_insee]</v>
      </c>
    </row>
    <row r="537" customFormat="false" ht="15" hidden="true" customHeight="false" outlineLevel="0" collapsed="false">
      <c r="B537" s="0" t="s">
        <v>4866</v>
      </c>
      <c r="C537" s="0" t="s">
        <v>4867</v>
      </c>
      <c r="D537" s="0" t="s">
        <v>4868</v>
      </c>
      <c r="E537" s="0" t="s">
        <v>3276</v>
      </c>
      <c r="F537" s="22" t="str">
        <f aca="false">"dossierComplet['"&amp;meta_dossier_complet[[#This Row],[COD_VAR]]&amp;"'][code_insee]"</f>
        <v>dossierComplet['C08_COUPAENF'][code_insee]</v>
      </c>
    </row>
    <row r="538" customFormat="false" ht="15" hidden="true" customHeight="false" outlineLevel="0" collapsed="false">
      <c r="B538" s="0" t="s">
        <v>4869</v>
      </c>
      <c r="C538" s="0" t="s">
        <v>4870</v>
      </c>
      <c r="D538" s="0" t="s">
        <v>4871</v>
      </c>
      <c r="E538" s="0" t="s">
        <v>3276</v>
      </c>
      <c r="F538" s="22" t="str">
        <f aca="false">"dossierComplet['"&amp;meta_dossier_complet[[#This Row],[COD_VAR]]&amp;"'][code_insee]"</f>
        <v>dossierComplet['C08_FAMMONO'][code_insee]</v>
      </c>
    </row>
    <row r="539" customFormat="false" ht="15" hidden="true" customHeight="false" outlineLevel="0" collapsed="false">
      <c r="B539" s="0" t="s">
        <v>4872</v>
      </c>
      <c r="C539" s="0" t="s">
        <v>4873</v>
      </c>
      <c r="D539" s="0" t="s">
        <v>4874</v>
      </c>
      <c r="E539" s="0" t="s">
        <v>3276</v>
      </c>
      <c r="F539" s="22" t="str">
        <f aca="false">"dossierComplet['"&amp;meta_dossier_complet[[#This Row],[COD_VAR]]&amp;"'][code_insee]"</f>
        <v>dossierComplet['C08_HMONO'][code_insee]</v>
      </c>
    </row>
    <row r="540" customFormat="false" ht="15" hidden="true" customHeight="false" outlineLevel="0" collapsed="false">
      <c r="B540" s="0" t="s">
        <v>4875</v>
      </c>
      <c r="C540" s="0" t="s">
        <v>4876</v>
      </c>
      <c r="D540" s="0" t="s">
        <v>4877</v>
      </c>
      <c r="E540" s="0" t="s">
        <v>3276</v>
      </c>
      <c r="F540" s="22" t="str">
        <f aca="false">"dossierComplet['"&amp;meta_dossier_complet[[#This Row],[COD_VAR]]&amp;"'][code_insee]"</f>
        <v>dossierComplet['C08_FMONO'][code_insee]</v>
      </c>
    </row>
    <row r="541" customFormat="false" ht="15" hidden="true" customHeight="false" outlineLevel="0" collapsed="false">
      <c r="B541" s="0" t="s">
        <v>4878</v>
      </c>
      <c r="C541" s="0" t="s">
        <v>4879</v>
      </c>
      <c r="D541" s="0" t="s">
        <v>4880</v>
      </c>
      <c r="E541" s="0" t="s">
        <v>3276</v>
      </c>
      <c r="F541" s="22" t="str">
        <f aca="false">"dossierComplet['"&amp;meta_dossier_complet[[#This Row],[COD_VAR]]&amp;"'][code_insee]"</f>
        <v>dossierComplet['C08_COUPSENF'][code_insee]</v>
      </c>
    </row>
    <row r="542" customFormat="false" ht="15" hidden="true" customHeight="false" outlineLevel="0" collapsed="false">
      <c r="B542" s="0" t="s">
        <v>4881</v>
      </c>
      <c r="C542" s="0" t="s">
        <v>4882</v>
      </c>
      <c r="D542" s="0" t="s">
        <v>4883</v>
      </c>
      <c r="E542" s="0" t="s">
        <v>3276</v>
      </c>
      <c r="F542" s="22" t="str">
        <f aca="false">"dossierComplet['"&amp;meta_dossier_complet[[#This Row],[COD_VAR]]&amp;"'][code_insee]"</f>
        <v>dossierComplet['C08_NE24F0'][code_insee]</v>
      </c>
    </row>
    <row r="543" customFormat="false" ht="15" hidden="true" customHeight="false" outlineLevel="0" collapsed="false">
      <c r="B543" s="0" t="s">
        <v>4884</v>
      </c>
      <c r="C543" s="0" t="s">
        <v>4885</v>
      </c>
      <c r="D543" s="0" t="s">
        <v>4886</v>
      </c>
      <c r="E543" s="0" t="s">
        <v>3276</v>
      </c>
      <c r="F543" s="22" t="str">
        <f aca="false">"dossierComplet['"&amp;meta_dossier_complet[[#This Row],[COD_VAR]]&amp;"'][code_insee]"</f>
        <v>dossierComplet['C08_NE24F1'][code_insee]</v>
      </c>
    </row>
    <row r="544" customFormat="false" ht="15" hidden="true" customHeight="false" outlineLevel="0" collapsed="false">
      <c r="B544" s="0" t="s">
        <v>4887</v>
      </c>
      <c r="C544" s="0" t="s">
        <v>4888</v>
      </c>
      <c r="D544" s="0" t="s">
        <v>4889</v>
      </c>
      <c r="E544" s="0" t="s">
        <v>3276</v>
      </c>
      <c r="F544" s="22" t="str">
        <f aca="false">"dossierComplet['"&amp;meta_dossier_complet[[#This Row],[COD_VAR]]&amp;"'][code_insee]"</f>
        <v>dossierComplet['C08_NE24F2'][code_insee]</v>
      </c>
    </row>
    <row r="545" customFormat="false" ht="15" hidden="true" customHeight="false" outlineLevel="0" collapsed="false">
      <c r="B545" s="0" t="s">
        <v>4890</v>
      </c>
      <c r="C545" s="0" t="s">
        <v>4891</v>
      </c>
      <c r="D545" s="0" t="s">
        <v>4892</v>
      </c>
      <c r="E545" s="0" t="s">
        <v>3276</v>
      </c>
      <c r="F545" s="22" t="str">
        <f aca="false">"dossierComplet['"&amp;meta_dossier_complet[[#This Row],[COD_VAR]]&amp;"'][code_insee]"</f>
        <v>dossierComplet['C08_NE24F3'][code_insee]</v>
      </c>
    </row>
    <row r="546" customFormat="false" ht="15" hidden="true" customHeight="false" outlineLevel="0" collapsed="false">
      <c r="B546" s="0" t="s">
        <v>4893</v>
      </c>
      <c r="C546" s="0" t="s">
        <v>4894</v>
      </c>
      <c r="D546" s="0" t="s">
        <v>4895</v>
      </c>
      <c r="E546" s="0" t="s">
        <v>3276</v>
      </c>
      <c r="F546" s="22" t="str">
        <f aca="false">"dossierComplet['"&amp;meta_dossier_complet[[#This Row],[COD_VAR]]&amp;"'][code_insee]"</f>
        <v>dossierComplet['C08_NE24F4P'][code_insee]</v>
      </c>
    </row>
    <row r="547" customFormat="false" ht="15" hidden="false" customHeight="false" outlineLevel="0" collapsed="false">
      <c r="A547" s="19" t="s">
        <v>3274</v>
      </c>
      <c r="B547" s="0" t="s">
        <v>166</v>
      </c>
      <c r="C547" s="0" t="s">
        <v>4896</v>
      </c>
      <c r="D547" s="0" t="s">
        <v>167</v>
      </c>
      <c r="E547" s="0" t="s">
        <v>3276</v>
      </c>
      <c r="F547" s="22" t="str">
        <f aca="false">"dossierComplet['"&amp;meta_dossier_complet[[#This Row],[COD_VAR]]&amp;"'][code_insee]"</f>
        <v>dossierComplet['P18_LOG'][code_insee]</v>
      </c>
    </row>
    <row r="548" customFormat="false" ht="15" hidden="false" customHeight="false" outlineLevel="0" collapsed="false">
      <c r="A548" s="19" t="s">
        <v>3274</v>
      </c>
      <c r="B548" s="0" t="s">
        <v>169</v>
      </c>
      <c r="C548" s="0" t="s">
        <v>4897</v>
      </c>
      <c r="D548" s="0" t="s">
        <v>4898</v>
      </c>
      <c r="E548" s="0" t="s">
        <v>3276</v>
      </c>
      <c r="F548" s="22" t="str">
        <f aca="false">"dossierComplet['"&amp;meta_dossier_complet[[#This Row],[COD_VAR]]&amp;"'][code_insee]"</f>
        <v>dossierComplet['P18_RP'][code_insee]</v>
      </c>
    </row>
    <row r="549" customFormat="false" ht="15" hidden="false" customHeight="false" outlineLevel="0" collapsed="false">
      <c r="A549" s="19" t="s">
        <v>3274</v>
      </c>
      <c r="B549" s="0" t="s">
        <v>172</v>
      </c>
      <c r="C549" s="0" t="s">
        <v>4899</v>
      </c>
      <c r="D549" s="0" t="s">
        <v>4900</v>
      </c>
      <c r="E549" s="0" t="s">
        <v>3276</v>
      </c>
      <c r="F549" s="22" t="str">
        <f aca="false">"dossierComplet['"&amp;meta_dossier_complet[[#This Row],[COD_VAR]]&amp;"'][code_insee]"</f>
        <v>dossierComplet['P18_RSECOCC'][code_insee]</v>
      </c>
    </row>
    <row r="550" customFormat="false" ht="15" hidden="false" customHeight="false" outlineLevel="0" collapsed="false">
      <c r="A550" s="19" t="s">
        <v>3274</v>
      </c>
      <c r="B550" s="0" t="s">
        <v>175</v>
      </c>
      <c r="C550" s="0" t="s">
        <v>4901</v>
      </c>
      <c r="D550" s="0" t="s">
        <v>176</v>
      </c>
      <c r="E550" s="0" t="s">
        <v>3276</v>
      </c>
      <c r="F550" s="22" t="str">
        <f aca="false">"dossierComplet['"&amp;meta_dossier_complet[[#This Row],[COD_VAR]]&amp;"'][code_insee]"</f>
        <v>dossierComplet['P18_LOGVAC'][code_insee]</v>
      </c>
    </row>
    <row r="551" customFormat="false" ht="15" hidden="false" customHeight="false" outlineLevel="0" collapsed="false">
      <c r="A551" s="19" t="s">
        <v>3274</v>
      </c>
      <c r="B551" s="0" t="s">
        <v>178</v>
      </c>
      <c r="C551" s="0" t="s">
        <v>4902</v>
      </c>
      <c r="D551" s="0" t="s">
        <v>179</v>
      </c>
      <c r="E551" s="0" t="s">
        <v>3276</v>
      </c>
      <c r="F551" s="22" t="str">
        <f aca="false">"dossierComplet['"&amp;meta_dossier_complet[[#This Row],[COD_VAR]]&amp;"'][code_insee]"</f>
        <v>dossierComplet['P18_MAISON'][code_insee]</v>
      </c>
    </row>
    <row r="552" customFormat="false" ht="15" hidden="false" customHeight="false" outlineLevel="0" collapsed="false">
      <c r="A552" s="19" t="s">
        <v>3274</v>
      </c>
      <c r="B552" s="0" t="s">
        <v>181</v>
      </c>
      <c r="C552" s="0" t="s">
        <v>4903</v>
      </c>
      <c r="D552" s="0" t="s">
        <v>182</v>
      </c>
      <c r="E552" s="0" t="s">
        <v>3276</v>
      </c>
      <c r="F552" s="22" t="str">
        <f aca="false">"dossierComplet['"&amp;meta_dossier_complet[[#This Row],[COD_VAR]]&amp;"'][code_insee]"</f>
        <v>dossierComplet['P18_APPART'][code_insee]</v>
      </c>
    </row>
    <row r="553" customFormat="false" ht="15" hidden="true" customHeight="false" outlineLevel="0" collapsed="false">
      <c r="B553" s="0" t="s">
        <v>4904</v>
      </c>
      <c r="C553" s="0" t="s">
        <v>4905</v>
      </c>
      <c r="D553" s="0" t="s">
        <v>4906</v>
      </c>
      <c r="E553" s="0" t="s">
        <v>3276</v>
      </c>
      <c r="F553" s="22" t="str">
        <f aca="false">"dossierComplet['"&amp;meta_dossier_complet[[#This Row],[COD_VAR]]&amp;"'][code_insee]"</f>
        <v>dossierComplet['P18_RP_1P'][code_insee]</v>
      </c>
    </row>
    <row r="554" customFormat="false" ht="15" hidden="true" customHeight="false" outlineLevel="0" collapsed="false">
      <c r="B554" s="0" t="s">
        <v>4907</v>
      </c>
      <c r="C554" s="0" t="s">
        <v>4908</v>
      </c>
      <c r="D554" s="0" t="s">
        <v>4909</v>
      </c>
      <c r="E554" s="0" t="s">
        <v>3276</v>
      </c>
      <c r="F554" s="22" t="str">
        <f aca="false">"dossierComplet['"&amp;meta_dossier_complet[[#This Row],[COD_VAR]]&amp;"'][code_insee]"</f>
        <v>dossierComplet['P18_RP_2P'][code_insee]</v>
      </c>
    </row>
    <row r="555" customFormat="false" ht="15" hidden="true" customHeight="false" outlineLevel="0" collapsed="false">
      <c r="B555" s="0" t="s">
        <v>4910</v>
      </c>
      <c r="C555" s="0" t="s">
        <v>4911</v>
      </c>
      <c r="D555" s="0" t="s">
        <v>4912</v>
      </c>
      <c r="E555" s="0" t="s">
        <v>3276</v>
      </c>
      <c r="F555" s="22" t="str">
        <f aca="false">"dossierComplet['"&amp;meta_dossier_complet[[#This Row],[COD_VAR]]&amp;"'][code_insee]"</f>
        <v>dossierComplet['P18_RP_3P'][code_insee]</v>
      </c>
    </row>
    <row r="556" customFormat="false" ht="15" hidden="true" customHeight="false" outlineLevel="0" collapsed="false">
      <c r="B556" s="0" t="s">
        <v>4913</v>
      </c>
      <c r="C556" s="0" t="s">
        <v>4914</v>
      </c>
      <c r="D556" s="0" t="s">
        <v>4915</v>
      </c>
      <c r="E556" s="0" t="s">
        <v>3276</v>
      </c>
      <c r="F556" s="22" t="str">
        <f aca="false">"dossierComplet['"&amp;meta_dossier_complet[[#This Row],[COD_VAR]]&amp;"'][code_insee]"</f>
        <v>dossierComplet['P18_RP_4P'][code_insee]</v>
      </c>
    </row>
    <row r="557" customFormat="false" ht="15" hidden="true" customHeight="false" outlineLevel="0" collapsed="false">
      <c r="B557" s="0" t="s">
        <v>4916</v>
      </c>
      <c r="C557" s="0" t="s">
        <v>4917</v>
      </c>
      <c r="D557" s="0" t="s">
        <v>4918</v>
      </c>
      <c r="E557" s="0" t="s">
        <v>3276</v>
      </c>
      <c r="F557" s="22" t="str">
        <f aca="false">"dossierComplet['"&amp;meta_dossier_complet[[#This Row],[COD_VAR]]&amp;"'][code_insee]"</f>
        <v>dossierComplet['P18_RP_5PP'][code_insee]</v>
      </c>
    </row>
    <row r="558" customFormat="false" ht="15" hidden="true" customHeight="false" outlineLevel="0" collapsed="false">
      <c r="B558" s="0" t="s">
        <v>4919</v>
      </c>
      <c r="C558" s="0" t="s">
        <v>4920</v>
      </c>
      <c r="D558" s="0" t="s">
        <v>4921</v>
      </c>
      <c r="E558" s="0" t="s">
        <v>3276</v>
      </c>
      <c r="F558" s="22" t="str">
        <f aca="false">"dossierComplet['"&amp;meta_dossier_complet[[#This Row],[COD_VAR]]&amp;"'][code_insee]"</f>
        <v>dossierComplet['P18_NBPI_RP'][code_insee]</v>
      </c>
    </row>
    <row r="559" customFormat="false" ht="15" hidden="true" customHeight="false" outlineLevel="0" collapsed="false">
      <c r="B559" s="0" t="s">
        <v>4922</v>
      </c>
      <c r="C559" s="0" t="s">
        <v>4923</v>
      </c>
      <c r="D559" s="0" t="s">
        <v>4924</v>
      </c>
      <c r="E559" s="0" t="s">
        <v>3276</v>
      </c>
      <c r="F559" s="22" t="str">
        <f aca="false">"dossierComplet['"&amp;meta_dossier_complet[[#This Row],[COD_VAR]]&amp;"'][code_insee]"</f>
        <v>dossierComplet['P18_RPMAISON'][code_insee]</v>
      </c>
    </row>
    <row r="560" customFormat="false" ht="15" hidden="true" customHeight="false" outlineLevel="0" collapsed="false">
      <c r="B560" s="0" t="s">
        <v>4925</v>
      </c>
      <c r="C560" s="0" t="s">
        <v>4926</v>
      </c>
      <c r="D560" s="0" t="s">
        <v>4927</v>
      </c>
      <c r="E560" s="0" t="s">
        <v>3276</v>
      </c>
      <c r="F560" s="22" t="str">
        <f aca="false">"dossierComplet['"&amp;meta_dossier_complet[[#This Row],[COD_VAR]]&amp;"'][code_insee]"</f>
        <v>dossierComplet['P18_NBPI_RPMAISON'][code_insee]</v>
      </c>
    </row>
    <row r="561" customFormat="false" ht="15" hidden="true" customHeight="false" outlineLevel="0" collapsed="false">
      <c r="B561" s="0" t="s">
        <v>4928</v>
      </c>
      <c r="C561" s="0" t="s">
        <v>4929</v>
      </c>
      <c r="D561" s="0" t="s">
        <v>4930</v>
      </c>
      <c r="E561" s="0" t="s">
        <v>3276</v>
      </c>
      <c r="F561" s="22" t="str">
        <f aca="false">"dossierComplet['"&amp;meta_dossier_complet[[#This Row],[COD_VAR]]&amp;"'][code_insee]"</f>
        <v>dossierComplet['P18_RPAPPART'][code_insee]</v>
      </c>
    </row>
    <row r="562" customFormat="false" ht="15" hidden="true" customHeight="false" outlineLevel="0" collapsed="false">
      <c r="B562" s="0" t="s">
        <v>4931</v>
      </c>
      <c r="C562" s="0" t="s">
        <v>4932</v>
      </c>
      <c r="D562" s="0" t="s">
        <v>4933</v>
      </c>
      <c r="E562" s="0" t="s">
        <v>3276</v>
      </c>
      <c r="F562" s="22" t="str">
        <f aca="false">"dossierComplet['"&amp;meta_dossier_complet[[#This Row],[COD_VAR]]&amp;"'][code_insee]"</f>
        <v>dossierComplet['P18_NBPI_RPAPPART'][code_insee]</v>
      </c>
    </row>
    <row r="563" customFormat="false" ht="15" hidden="true" customHeight="false" outlineLevel="0" collapsed="false">
      <c r="B563" s="0" t="s">
        <v>4934</v>
      </c>
      <c r="C563" s="0" t="s">
        <v>4935</v>
      </c>
      <c r="D563" s="0" t="s">
        <v>4936</v>
      </c>
      <c r="E563" s="0" t="s">
        <v>3276</v>
      </c>
      <c r="F563" s="22" t="str">
        <f aca="false">"dossierComplet['"&amp;meta_dossier_complet[[#This Row],[COD_VAR]]&amp;"'][code_insee]"</f>
        <v>dossierComplet['C18_RP_HSTU1P'][code_insee]</v>
      </c>
    </row>
    <row r="564" customFormat="false" ht="15" hidden="true" customHeight="false" outlineLevel="0" collapsed="false">
      <c r="B564" s="0" t="s">
        <v>4937</v>
      </c>
      <c r="C564" s="0" t="s">
        <v>4938</v>
      </c>
      <c r="D564" s="0" t="s">
        <v>4939</v>
      </c>
      <c r="E564" s="0" t="s">
        <v>3276</v>
      </c>
      <c r="F564" s="22" t="str">
        <f aca="false">"dossierComplet['"&amp;meta_dossier_complet[[#This Row],[COD_VAR]]&amp;"'][code_insee]"</f>
        <v>dossierComplet['C18_RP_HSTU1P_SUROCC'][code_insee]</v>
      </c>
    </row>
    <row r="565" customFormat="false" ht="15" hidden="true" customHeight="false" outlineLevel="0" collapsed="false">
      <c r="B565" s="0" t="s">
        <v>4940</v>
      </c>
      <c r="C565" s="0" t="s">
        <v>4941</v>
      </c>
      <c r="D565" s="0" t="s">
        <v>4942</v>
      </c>
      <c r="E565" s="0" t="s">
        <v>3276</v>
      </c>
      <c r="F565" s="22" t="str">
        <f aca="false">"dossierComplet['"&amp;meta_dossier_complet[[#This Row],[COD_VAR]]&amp;"'][code_insee]"</f>
        <v>dossierComplet['P18_RP_ACHTOT'][code_insee]</v>
      </c>
    </row>
    <row r="566" customFormat="false" ht="15" hidden="true" customHeight="false" outlineLevel="0" collapsed="false">
      <c r="B566" s="0" t="s">
        <v>4943</v>
      </c>
      <c r="C566" s="0" t="s">
        <v>4944</v>
      </c>
      <c r="D566" s="0" t="s">
        <v>4945</v>
      </c>
      <c r="E566" s="0" t="s">
        <v>3276</v>
      </c>
      <c r="F566" s="22" t="str">
        <f aca="false">"dossierComplet['"&amp;meta_dossier_complet[[#This Row],[COD_VAR]]&amp;"'][code_insee]"</f>
        <v>dossierComplet['P18_RP_ACH19'][code_insee]</v>
      </c>
    </row>
    <row r="567" customFormat="false" ht="15" hidden="true" customHeight="false" outlineLevel="0" collapsed="false">
      <c r="B567" s="0" t="s">
        <v>4946</v>
      </c>
      <c r="C567" s="0" t="s">
        <v>4947</v>
      </c>
      <c r="D567" s="0" t="s">
        <v>4948</v>
      </c>
      <c r="E567" s="0" t="s">
        <v>3276</v>
      </c>
      <c r="F567" s="22" t="str">
        <f aca="false">"dossierComplet['"&amp;meta_dossier_complet[[#This Row],[COD_VAR]]&amp;"'][code_insee]"</f>
        <v>dossierComplet['P18_RP_ACH45'][code_insee]</v>
      </c>
    </row>
    <row r="568" customFormat="false" ht="15" hidden="true" customHeight="false" outlineLevel="0" collapsed="false">
      <c r="B568" s="0" t="s">
        <v>4949</v>
      </c>
      <c r="C568" s="0" t="s">
        <v>4950</v>
      </c>
      <c r="D568" s="0" t="s">
        <v>4951</v>
      </c>
      <c r="E568" s="0" t="s">
        <v>3276</v>
      </c>
      <c r="F568" s="22" t="str">
        <f aca="false">"dossierComplet['"&amp;meta_dossier_complet[[#This Row],[COD_VAR]]&amp;"'][code_insee]"</f>
        <v>dossierComplet['P18_RP_ACH70'][code_insee]</v>
      </c>
    </row>
    <row r="569" customFormat="false" ht="15" hidden="true" customHeight="false" outlineLevel="0" collapsed="false">
      <c r="B569" s="0" t="s">
        <v>4952</v>
      </c>
      <c r="C569" s="0" t="s">
        <v>4953</v>
      </c>
      <c r="D569" s="0" t="s">
        <v>4954</v>
      </c>
      <c r="E569" s="0" t="s">
        <v>3276</v>
      </c>
      <c r="F569" s="22" t="str">
        <f aca="false">"dossierComplet['"&amp;meta_dossier_complet[[#This Row],[COD_VAR]]&amp;"'][code_insee]"</f>
        <v>dossierComplet['P18_RP_ACH90'][code_insee]</v>
      </c>
    </row>
    <row r="570" customFormat="false" ht="15" hidden="true" customHeight="false" outlineLevel="0" collapsed="false">
      <c r="B570" s="0" t="s">
        <v>4955</v>
      </c>
      <c r="C570" s="0" t="s">
        <v>4956</v>
      </c>
      <c r="D570" s="0" t="s">
        <v>4957</v>
      </c>
      <c r="E570" s="0" t="s">
        <v>3276</v>
      </c>
      <c r="F570" s="22" t="str">
        <f aca="false">"dossierComplet['"&amp;meta_dossier_complet[[#This Row],[COD_VAR]]&amp;"'][code_insee]"</f>
        <v>dossierComplet['P18_RP_ACH05'][code_insee]</v>
      </c>
    </row>
    <row r="571" customFormat="false" ht="15" hidden="true" customHeight="false" outlineLevel="0" collapsed="false">
      <c r="B571" s="0" t="s">
        <v>4958</v>
      </c>
      <c r="C571" s="0" t="s">
        <v>4959</v>
      </c>
      <c r="D571" s="0" t="s">
        <v>4960</v>
      </c>
      <c r="E571" s="0" t="s">
        <v>3276</v>
      </c>
      <c r="F571" s="22" t="str">
        <f aca="false">"dossierComplet['"&amp;meta_dossier_complet[[#This Row],[COD_VAR]]&amp;"'][code_insee]"</f>
        <v>dossierComplet['P18_RP_ACH15'][code_insee]</v>
      </c>
    </row>
    <row r="572" customFormat="false" ht="15" hidden="true" customHeight="false" outlineLevel="0" collapsed="false">
      <c r="B572" s="0" t="s">
        <v>4961</v>
      </c>
      <c r="C572" s="0" t="s">
        <v>4962</v>
      </c>
      <c r="D572" s="0" t="s">
        <v>4963</v>
      </c>
      <c r="E572" s="0" t="s">
        <v>3276</v>
      </c>
      <c r="F572" s="22" t="str">
        <f aca="false">"dossierComplet['"&amp;meta_dossier_complet[[#This Row],[COD_VAR]]&amp;"'][code_insee]"</f>
        <v>dossierComplet['P18_RPMAISON_ACH19'][code_insee]</v>
      </c>
    </row>
    <row r="573" customFormat="false" ht="15" hidden="true" customHeight="false" outlineLevel="0" collapsed="false">
      <c r="B573" s="0" t="s">
        <v>4964</v>
      </c>
      <c r="C573" s="0" t="s">
        <v>4965</v>
      </c>
      <c r="D573" s="0" t="s">
        <v>4966</v>
      </c>
      <c r="E573" s="0" t="s">
        <v>3276</v>
      </c>
      <c r="F573" s="22" t="str">
        <f aca="false">"dossierComplet['"&amp;meta_dossier_complet[[#This Row],[COD_VAR]]&amp;"'][code_insee]"</f>
        <v>dossierComplet['P18_RPMAISON_ACH45'][code_insee]</v>
      </c>
    </row>
    <row r="574" customFormat="false" ht="15" hidden="true" customHeight="false" outlineLevel="0" collapsed="false">
      <c r="B574" s="0" t="s">
        <v>4967</v>
      </c>
      <c r="C574" s="0" t="s">
        <v>4968</v>
      </c>
      <c r="D574" s="0" t="s">
        <v>4969</v>
      </c>
      <c r="E574" s="0" t="s">
        <v>3276</v>
      </c>
      <c r="F574" s="22" t="str">
        <f aca="false">"dossierComplet['"&amp;meta_dossier_complet[[#This Row],[COD_VAR]]&amp;"'][code_insee]"</f>
        <v>dossierComplet['P18_RPMAISON_ACH70'][code_insee]</v>
      </c>
    </row>
    <row r="575" customFormat="false" ht="15" hidden="true" customHeight="false" outlineLevel="0" collapsed="false">
      <c r="B575" s="0" t="s">
        <v>4970</v>
      </c>
      <c r="C575" s="0" t="s">
        <v>4971</v>
      </c>
      <c r="D575" s="0" t="s">
        <v>4972</v>
      </c>
      <c r="E575" s="0" t="s">
        <v>3276</v>
      </c>
      <c r="F575" s="22" t="str">
        <f aca="false">"dossierComplet['"&amp;meta_dossier_complet[[#This Row],[COD_VAR]]&amp;"'][code_insee]"</f>
        <v>dossierComplet['P18_RPMAISON_ACH90'][code_insee]</v>
      </c>
    </row>
    <row r="576" customFormat="false" ht="15" hidden="true" customHeight="false" outlineLevel="0" collapsed="false">
      <c r="B576" s="0" t="s">
        <v>4973</v>
      </c>
      <c r="C576" s="0" t="s">
        <v>4974</v>
      </c>
      <c r="D576" s="0" t="s">
        <v>4975</v>
      </c>
      <c r="E576" s="0" t="s">
        <v>3276</v>
      </c>
      <c r="F576" s="22" t="str">
        <f aca="false">"dossierComplet['"&amp;meta_dossier_complet[[#This Row],[COD_VAR]]&amp;"'][code_insee]"</f>
        <v>dossierComplet['P18_RPMAISON_ACH05'][code_insee]</v>
      </c>
    </row>
    <row r="577" customFormat="false" ht="15" hidden="true" customHeight="false" outlineLevel="0" collapsed="false">
      <c r="B577" s="0" t="s">
        <v>4976</v>
      </c>
      <c r="C577" s="0" t="s">
        <v>4977</v>
      </c>
      <c r="D577" s="0" t="s">
        <v>4978</v>
      </c>
      <c r="E577" s="0" t="s">
        <v>3276</v>
      </c>
      <c r="F577" s="22" t="str">
        <f aca="false">"dossierComplet['"&amp;meta_dossier_complet[[#This Row],[COD_VAR]]&amp;"'][code_insee]"</f>
        <v>dossierComplet['P18_RPMAISON_ACH15'][code_insee]</v>
      </c>
    </row>
    <row r="578" customFormat="false" ht="15" hidden="true" customHeight="false" outlineLevel="0" collapsed="false">
      <c r="B578" s="0" t="s">
        <v>4979</v>
      </c>
      <c r="C578" s="0" t="s">
        <v>4980</v>
      </c>
      <c r="D578" s="0" t="s">
        <v>4981</v>
      </c>
      <c r="E578" s="0" t="s">
        <v>3276</v>
      </c>
      <c r="F578" s="22" t="str">
        <f aca="false">"dossierComplet['"&amp;meta_dossier_complet[[#This Row],[COD_VAR]]&amp;"'][code_insee]"</f>
        <v>dossierComplet['P18_RPAPPART_ACH19'][code_insee]</v>
      </c>
    </row>
    <row r="579" customFormat="false" ht="15" hidden="true" customHeight="false" outlineLevel="0" collapsed="false">
      <c r="B579" s="0" t="s">
        <v>4982</v>
      </c>
      <c r="C579" s="0" t="s">
        <v>4983</v>
      </c>
      <c r="D579" s="0" t="s">
        <v>4984</v>
      </c>
      <c r="E579" s="0" t="s">
        <v>3276</v>
      </c>
      <c r="F579" s="22" t="str">
        <f aca="false">"dossierComplet['"&amp;meta_dossier_complet[[#This Row],[COD_VAR]]&amp;"'][code_insee]"</f>
        <v>dossierComplet['P18_RPAPPART_ACH45'][code_insee]</v>
      </c>
    </row>
    <row r="580" customFormat="false" ht="15" hidden="true" customHeight="false" outlineLevel="0" collapsed="false">
      <c r="B580" s="0" t="s">
        <v>4985</v>
      </c>
      <c r="C580" s="0" t="s">
        <v>4986</v>
      </c>
      <c r="D580" s="0" t="s">
        <v>4987</v>
      </c>
      <c r="E580" s="0" t="s">
        <v>3276</v>
      </c>
      <c r="F580" s="22" t="str">
        <f aca="false">"dossierComplet['"&amp;meta_dossier_complet[[#This Row],[COD_VAR]]&amp;"'][code_insee]"</f>
        <v>dossierComplet['P18_RPAPPART_ACH70'][code_insee]</v>
      </c>
    </row>
    <row r="581" customFormat="false" ht="15" hidden="true" customHeight="false" outlineLevel="0" collapsed="false">
      <c r="B581" s="0" t="s">
        <v>4988</v>
      </c>
      <c r="C581" s="0" t="s">
        <v>4989</v>
      </c>
      <c r="D581" s="0" t="s">
        <v>4990</v>
      </c>
      <c r="E581" s="0" t="s">
        <v>3276</v>
      </c>
      <c r="F581" s="22" t="str">
        <f aca="false">"dossierComplet['"&amp;meta_dossier_complet[[#This Row],[COD_VAR]]&amp;"'][code_insee]"</f>
        <v>dossierComplet['P18_RPAPPART_ACH90'][code_insee]</v>
      </c>
    </row>
    <row r="582" customFormat="false" ht="15" hidden="true" customHeight="false" outlineLevel="0" collapsed="false">
      <c r="B582" s="0" t="s">
        <v>4991</v>
      </c>
      <c r="C582" s="0" t="s">
        <v>4992</v>
      </c>
      <c r="D582" s="0" t="s">
        <v>4993</v>
      </c>
      <c r="E582" s="0" t="s">
        <v>3276</v>
      </c>
      <c r="F582" s="22" t="str">
        <f aca="false">"dossierComplet['"&amp;meta_dossier_complet[[#This Row],[COD_VAR]]&amp;"'][code_insee]"</f>
        <v>dossierComplet['P18_RPAPPART_ACH05'][code_insee]</v>
      </c>
    </row>
    <row r="583" customFormat="false" ht="15" hidden="true" customHeight="false" outlineLevel="0" collapsed="false">
      <c r="B583" s="0" t="s">
        <v>4994</v>
      </c>
      <c r="C583" s="0" t="s">
        <v>4995</v>
      </c>
      <c r="D583" s="0" t="s">
        <v>4996</v>
      </c>
      <c r="E583" s="0" t="s">
        <v>3276</v>
      </c>
      <c r="F583" s="22" t="str">
        <f aca="false">"dossierComplet['"&amp;meta_dossier_complet[[#This Row],[COD_VAR]]&amp;"'][code_insee]"</f>
        <v>dossierComplet['P18_RPAPPART_ACH15'][code_insee]</v>
      </c>
    </row>
    <row r="584" customFormat="false" ht="15" hidden="true" customHeight="false" outlineLevel="0" collapsed="false">
      <c r="B584" s="0" t="s">
        <v>4997</v>
      </c>
      <c r="C584" s="0" t="s">
        <v>4998</v>
      </c>
      <c r="D584" s="0" t="s">
        <v>4204</v>
      </c>
      <c r="E584" s="0" t="s">
        <v>3276</v>
      </c>
      <c r="F584" s="22" t="str">
        <f aca="false">"dossierComplet['"&amp;meta_dossier_complet[[#This Row],[COD_VAR]]&amp;"'][code_insee]"</f>
        <v>dossierComplet['P18_MEN'][code_insee]</v>
      </c>
    </row>
    <row r="585" customFormat="false" ht="15" hidden="true" customHeight="false" outlineLevel="0" collapsed="false">
      <c r="B585" s="0" t="s">
        <v>4999</v>
      </c>
      <c r="C585" s="0" t="s">
        <v>5000</v>
      </c>
      <c r="D585" s="0" t="s">
        <v>5001</v>
      </c>
      <c r="E585" s="0" t="s">
        <v>3276</v>
      </c>
      <c r="F585" s="22" t="str">
        <f aca="false">"dossierComplet['"&amp;meta_dossier_complet[[#This Row],[COD_VAR]]&amp;"'][code_insee]"</f>
        <v>dossierComplet['P18_MEN_ANEM0002'][code_insee]</v>
      </c>
    </row>
    <row r="586" customFormat="false" ht="15" hidden="true" customHeight="false" outlineLevel="0" collapsed="false">
      <c r="B586" s="0" t="s">
        <v>5002</v>
      </c>
      <c r="C586" s="0" t="s">
        <v>5003</v>
      </c>
      <c r="D586" s="0" t="s">
        <v>5004</v>
      </c>
      <c r="E586" s="0" t="s">
        <v>3276</v>
      </c>
      <c r="F586" s="22" t="str">
        <f aca="false">"dossierComplet['"&amp;meta_dossier_complet[[#This Row],[COD_VAR]]&amp;"'][code_insee]"</f>
        <v>dossierComplet['P18_MEN_ANEM0204'][code_insee]</v>
      </c>
    </row>
    <row r="587" customFormat="false" ht="15" hidden="true" customHeight="false" outlineLevel="0" collapsed="false">
      <c r="B587" s="0" t="s">
        <v>5005</v>
      </c>
      <c r="C587" s="0" t="s">
        <v>5006</v>
      </c>
      <c r="D587" s="0" t="s">
        <v>5007</v>
      </c>
      <c r="E587" s="0" t="s">
        <v>3276</v>
      </c>
      <c r="F587" s="22" t="str">
        <f aca="false">"dossierComplet['"&amp;meta_dossier_complet[[#This Row],[COD_VAR]]&amp;"'][code_insee]"</f>
        <v>dossierComplet['P18_MEN_ANEM0509'][code_insee]</v>
      </c>
    </row>
    <row r="588" customFormat="false" ht="15" hidden="true" customHeight="false" outlineLevel="0" collapsed="false">
      <c r="B588" s="0" t="s">
        <v>5008</v>
      </c>
      <c r="C588" s="0" t="s">
        <v>5009</v>
      </c>
      <c r="D588" s="0" t="s">
        <v>5010</v>
      </c>
      <c r="E588" s="0" t="s">
        <v>3276</v>
      </c>
      <c r="F588" s="22" t="str">
        <f aca="false">"dossierComplet['"&amp;meta_dossier_complet[[#This Row],[COD_VAR]]&amp;"'][code_insee]"</f>
        <v>dossierComplet['P18_MEN_ANEM10P'][code_insee]</v>
      </c>
    </row>
    <row r="589" customFormat="false" ht="15" hidden="true" customHeight="false" outlineLevel="0" collapsed="false">
      <c r="B589" s="0" t="s">
        <v>5011</v>
      </c>
      <c r="C589" s="0" t="s">
        <v>5012</v>
      </c>
      <c r="D589" s="0" t="s">
        <v>5013</v>
      </c>
      <c r="E589" s="0" t="s">
        <v>3276</v>
      </c>
      <c r="F589" s="22" t="str">
        <f aca="false">"dossierComplet['"&amp;meta_dossier_complet[[#This Row],[COD_VAR]]&amp;"'][code_insee]"</f>
        <v>dossierComplet['P18_MEN_ANEM1019'][code_insee]</v>
      </c>
    </row>
    <row r="590" customFormat="false" ht="15" hidden="true" customHeight="false" outlineLevel="0" collapsed="false">
      <c r="B590" s="0" t="s">
        <v>5014</v>
      </c>
      <c r="C590" s="0" t="s">
        <v>5015</v>
      </c>
      <c r="D590" s="0" t="s">
        <v>5016</v>
      </c>
      <c r="E590" s="0" t="s">
        <v>3276</v>
      </c>
      <c r="F590" s="22" t="str">
        <f aca="false">"dossierComplet['"&amp;meta_dossier_complet[[#This Row],[COD_VAR]]&amp;"'][code_insee]"</f>
        <v>dossierComplet['P18_MEN_ANEM2029'][code_insee]</v>
      </c>
    </row>
    <row r="591" customFormat="false" ht="15" hidden="true" customHeight="false" outlineLevel="0" collapsed="false">
      <c r="B591" s="0" t="s">
        <v>5017</v>
      </c>
      <c r="C591" s="0" t="s">
        <v>5018</v>
      </c>
      <c r="D591" s="0" t="s">
        <v>5019</v>
      </c>
      <c r="E591" s="0" t="s">
        <v>3276</v>
      </c>
      <c r="F591" s="22" t="str">
        <f aca="false">"dossierComplet['"&amp;meta_dossier_complet[[#This Row],[COD_VAR]]&amp;"'][code_insee]"</f>
        <v>dossierComplet['P18_MEN_ANEM30P'][code_insee]</v>
      </c>
    </row>
    <row r="592" customFormat="false" ht="15" hidden="true" customHeight="false" outlineLevel="0" collapsed="false">
      <c r="B592" s="0" t="s">
        <v>5020</v>
      </c>
      <c r="C592" s="0" t="s">
        <v>5021</v>
      </c>
      <c r="D592" s="0" t="s">
        <v>5022</v>
      </c>
      <c r="E592" s="0" t="s">
        <v>3276</v>
      </c>
      <c r="F592" s="22" t="str">
        <f aca="false">"dossierComplet['"&amp;meta_dossier_complet[[#This Row],[COD_VAR]]&amp;"'][code_insee]"</f>
        <v>dossierComplet['P18_PMEN'][code_insee]</v>
      </c>
    </row>
    <row r="593" customFormat="false" ht="15" hidden="true" customHeight="false" outlineLevel="0" collapsed="false">
      <c r="B593" s="0" t="s">
        <v>5023</v>
      </c>
      <c r="C593" s="0" t="s">
        <v>5024</v>
      </c>
      <c r="D593" s="0" t="s">
        <v>5025</v>
      </c>
      <c r="E593" s="0" t="s">
        <v>3276</v>
      </c>
      <c r="F593" s="22" t="str">
        <f aca="false">"dossierComplet['"&amp;meta_dossier_complet[[#This Row],[COD_VAR]]&amp;"'][code_insee]"</f>
        <v>dossierComplet['P18_PMEN_ANEM0002'][code_insee]</v>
      </c>
    </row>
    <row r="594" customFormat="false" ht="15" hidden="true" customHeight="false" outlineLevel="0" collapsed="false">
      <c r="B594" s="0" t="s">
        <v>5026</v>
      </c>
      <c r="C594" s="0" t="s">
        <v>5027</v>
      </c>
      <c r="D594" s="0" t="s">
        <v>5028</v>
      </c>
      <c r="E594" s="0" t="s">
        <v>3276</v>
      </c>
      <c r="F594" s="22" t="str">
        <f aca="false">"dossierComplet['"&amp;meta_dossier_complet[[#This Row],[COD_VAR]]&amp;"'][code_insee]"</f>
        <v>dossierComplet['P18_PMEN_ANEM0204'][code_insee]</v>
      </c>
    </row>
    <row r="595" customFormat="false" ht="15" hidden="true" customHeight="false" outlineLevel="0" collapsed="false">
      <c r="B595" s="0" t="s">
        <v>5029</v>
      </c>
      <c r="C595" s="0" t="s">
        <v>5030</v>
      </c>
      <c r="D595" s="0" t="s">
        <v>5031</v>
      </c>
      <c r="E595" s="0" t="s">
        <v>3276</v>
      </c>
      <c r="F595" s="22" t="str">
        <f aca="false">"dossierComplet['"&amp;meta_dossier_complet[[#This Row],[COD_VAR]]&amp;"'][code_insee]"</f>
        <v>dossierComplet['P18_PMEN_ANEM0509'][code_insee]</v>
      </c>
    </row>
    <row r="596" customFormat="false" ht="15" hidden="true" customHeight="false" outlineLevel="0" collapsed="false">
      <c r="B596" s="0" t="s">
        <v>5032</v>
      </c>
      <c r="C596" s="0" t="s">
        <v>5033</v>
      </c>
      <c r="D596" s="0" t="s">
        <v>5034</v>
      </c>
      <c r="E596" s="0" t="s">
        <v>3276</v>
      </c>
      <c r="F596" s="22" t="str">
        <f aca="false">"dossierComplet['"&amp;meta_dossier_complet[[#This Row],[COD_VAR]]&amp;"'][code_insee]"</f>
        <v>dossierComplet['P18_PMEN_ANEM10P'][code_insee]</v>
      </c>
    </row>
    <row r="597" customFormat="false" ht="15" hidden="true" customHeight="false" outlineLevel="0" collapsed="false">
      <c r="B597" s="0" t="s">
        <v>5035</v>
      </c>
      <c r="C597" s="0" t="s">
        <v>5036</v>
      </c>
      <c r="D597" s="0" t="s">
        <v>5037</v>
      </c>
      <c r="E597" s="0" t="s">
        <v>3276</v>
      </c>
      <c r="F597" s="22" t="str">
        <f aca="false">"dossierComplet['"&amp;meta_dossier_complet[[#This Row],[COD_VAR]]&amp;"'][code_insee]"</f>
        <v>dossierComplet['P18_NBPI_RP_ANEM0002'][code_insee]</v>
      </c>
    </row>
    <row r="598" customFormat="false" ht="15" hidden="true" customHeight="false" outlineLevel="0" collapsed="false">
      <c r="B598" s="0" t="s">
        <v>5038</v>
      </c>
      <c r="C598" s="0" t="s">
        <v>5039</v>
      </c>
      <c r="D598" s="0" t="s">
        <v>5040</v>
      </c>
      <c r="E598" s="0" t="s">
        <v>3276</v>
      </c>
      <c r="F598" s="22" t="str">
        <f aca="false">"dossierComplet['"&amp;meta_dossier_complet[[#This Row],[COD_VAR]]&amp;"'][code_insee]"</f>
        <v>dossierComplet['P18_NBPI_RP_ANEM0204'][code_insee]</v>
      </c>
    </row>
    <row r="599" customFormat="false" ht="15" hidden="true" customHeight="false" outlineLevel="0" collapsed="false">
      <c r="B599" s="0" t="s">
        <v>5041</v>
      </c>
      <c r="C599" s="0" t="s">
        <v>5042</v>
      </c>
      <c r="D599" s="0" t="s">
        <v>5043</v>
      </c>
      <c r="E599" s="0" t="s">
        <v>3276</v>
      </c>
      <c r="F599" s="22" t="str">
        <f aca="false">"dossierComplet['"&amp;meta_dossier_complet[[#This Row],[COD_VAR]]&amp;"'][code_insee]"</f>
        <v>dossierComplet['P18_NBPI_RP_ANEM0509'][code_insee]</v>
      </c>
    </row>
    <row r="600" customFormat="false" ht="15" hidden="true" customHeight="false" outlineLevel="0" collapsed="false">
      <c r="B600" s="0" t="s">
        <v>5044</v>
      </c>
      <c r="C600" s="0" t="s">
        <v>5045</v>
      </c>
      <c r="D600" s="0" t="s">
        <v>5046</v>
      </c>
      <c r="E600" s="0" t="s">
        <v>3276</v>
      </c>
      <c r="F600" s="22" t="str">
        <f aca="false">"dossierComplet['"&amp;meta_dossier_complet[[#This Row],[COD_VAR]]&amp;"'][code_insee]"</f>
        <v>dossierComplet['P18_NBPI_RP_ANEM10P'][code_insee]</v>
      </c>
    </row>
    <row r="601" customFormat="false" ht="15" hidden="false" customHeight="false" outlineLevel="0" collapsed="false">
      <c r="A601" s="19" t="s">
        <v>3274</v>
      </c>
      <c r="B601" s="0" t="s">
        <v>184</v>
      </c>
      <c r="C601" s="0" t="s">
        <v>5047</v>
      </c>
      <c r="D601" s="0" t="s">
        <v>5048</v>
      </c>
      <c r="E601" s="0" t="s">
        <v>3276</v>
      </c>
      <c r="F601" s="22" t="str">
        <f aca="false">"dossierComplet['"&amp;meta_dossier_complet[[#This Row],[COD_VAR]]&amp;"'][code_insee]"</f>
        <v>dossierComplet['P18_RP_PROP'][code_insee]</v>
      </c>
    </row>
    <row r="602" customFormat="false" ht="15" hidden="false" customHeight="false" outlineLevel="0" collapsed="false">
      <c r="A602" s="19" t="s">
        <v>3274</v>
      </c>
      <c r="B602" s="0" t="s">
        <v>187</v>
      </c>
      <c r="C602" s="0" t="s">
        <v>5049</v>
      </c>
      <c r="D602" s="0" t="s">
        <v>5050</v>
      </c>
      <c r="E602" s="0" t="s">
        <v>3276</v>
      </c>
      <c r="F602" s="22" t="str">
        <f aca="false">"dossierComplet['"&amp;meta_dossier_complet[[#This Row],[COD_VAR]]&amp;"'][code_insee]"</f>
        <v>dossierComplet['P18_RP_LOC'][code_insee]</v>
      </c>
    </row>
    <row r="603" customFormat="false" ht="15" hidden="false" customHeight="false" outlineLevel="0" collapsed="false">
      <c r="A603" s="19" t="s">
        <v>3274</v>
      </c>
      <c r="B603" s="0" t="s">
        <v>190</v>
      </c>
      <c r="C603" s="0" t="s">
        <v>5051</v>
      </c>
      <c r="D603" s="0" t="s">
        <v>5052</v>
      </c>
      <c r="E603" s="0" t="s">
        <v>3276</v>
      </c>
      <c r="F603" s="22" t="str">
        <f aca="false">"dossierComplet['"&amp;meta_dossier_complet[[#This Row],[COD_VAR]]&amp;"'][code_insee]"</f>
        <v>dossierComplet['P18_RP_LOCHLMV'][code_insee]</v>
      </c>
    </row>
    <row r="604" customFormat="false" ht="15" hidden="true" customHeight="false" outlineLevel="0" collapsed="false">
      <c r="B604" s="0" t="s">
        <v>5053</v>
      </c>
      <c r="C604" s="0" t="s">
        <v>5054</v>
      </c>
      <c r="D604" s="0" t="s">
        <v>5055</v>
      </c>
      <c r="E604" s="0" t="s">
        <v>3276</v>
      </c>
      <c r="F604" s="22" t="str">
        <f aca="false">"dossierComplet['"&amp;meta_dossier_complet[[#This Row],[COD_VAR]]&amp;"'][code_insee]"</f>
        <v>dossierComplet['P18_RP_GRAT'][code_insee]</v>
      </c>
    </row>
    <row r="605" customFormat="false" ht="15" hidden="true" customHeight="false" outlineLevel="0" collapsed="false">
      <c r="B605" s="0" t="s">
        <v>5056</v>
      </c>
      <c r="C605" s="0" t="s">
        <v>5057</v>
      </c>
      <c r="D605" s="0" t="s">
        <v>5058</v>
      </c>
      <c r="E605" s="0" t="s">
        <v>3276</v>
      </c>
      <c r="F605" s="22" t="str">
        <f aca="false">"dossierComplet['"&amp;meta_dossier_complet[[#This Row],[COD_VAR]]&amp;"'][code_insee]"</f>
        <v>dossierComplet['P18_NPER_RP'][code_insee]</v>
      </c>
    </row>
    <row r="606" customFormat="false" ht="15" hidden="true" customHeight="false" outlineLevel="0" collapsed="false">
      <c r="B606" s="0" t="s">
        <v>5059</v>
      </c>
      <c r="C606" s="0" t="s">
        <v>5060</v>
      </c>
      <c r="D606" s="0" t="s">
        <v>5061</v>
      </c>
      <c r="E606" s="0" t="s">
        <v>3276</v>
      </c>
      <c r="F606" s="22" t="str">
        <f aca="false">"dossierComplet['"&amp;meta_dossier_complet[[#This Row],[COD_VAR]]&amp;"'][code_insee]"</f>
        <v>dossierComplet['P18_NPER_RP_PROP'][code_insee]</v>
      </c>
    </row>
    <row r="607" customFormat="false" ht="15" hidden="true" customHeight="false" outlineLevel="0" collapsed="false">
      <c r="B607" s="0" t="s">
        <v>5062</v>
      </c>
      <c r="C607" s="0" t="s">
        <v>5063</v>
      </c>
      <c r="D607" s="0" t="s">
        <v>5064</v>
      </c>
      <c r="E607" s="0" t="s">
        <v>3276</v>
      </c>
      <c r="F607" s="22" t="str">
        <f aca="false">"dossierComplet['"&amp;meta_dossier_complet[[#This Row],[COD_VAR]]&amp;"'][code_insee]"</f>
        <v>dossierComplet['P18_NPER_RP_LOC'][code_insee]</v>
      </c>
    </row>
    <row r="608" customFormat="false" ht="15" hidden="true" customHeight="false" outlineLevel="0" collapsed="false">
      <c r="B608" s="0" t="s">
        <v>5065</v>
      </c>
      <c r="C608" s="0" t="s">
        <v>5066</v>
      </c>
      <c r="D608" s="0" t="s">
        <v>5067</v>
      </c>
      <c r="E608" s="0" t="s">
        <v>3276</v>
      </c>
      <c r="F608" s="22" t="str">
        <f aca="false">"dossierComplet['"&amp;meta_dossier_complet[[#This Row],[COD_VAR]]&amp;"'][code_insee]"</f>
        <v>dossierComplet['P18_NPER_RP_LOCHLMV'][code_insee]</v>
      </c>
    </row>
    <row r="609" customFormat="false" ht="15" hidden="true" customHeight="false" outlineLevel="0" collapsed="false">
      <c r="B609" s="0" t="s">
        <v>5068</v>
      </c>
      <c r="C609" s="0" t="s">
        <v>5069</v>
      </c>
      <c r="D609" s="0" t="s">
        <v>5070</v>
      </c>
      <c r="E609" s="0" t="s">
        <v>3276</v>
      </c>
      <c r="F609" s="22" t="str">
        <f aca="false">"dossierComplet['"&amp;meta_dossier_complet[[#This Row],[COD_VAR]]&amp;"'][code_insee]"</f>
        <v>dossierComplet['P18_NPER_RP_GRAT'][code_insee]</v>
      </c>
    </row>
    <row r="610" customFormat="false" ht="15" hidden="true" customHeight="false" outlineLevel="0" collapsed="false">
      <c r="B610" s="0" t="s">
        <v>5071</v>
      </c>
      <c r="C610" s="0" t="s">
        <v>5072</v>
      </c>
      <c r="D610" s="0" t="s">
        <v>5073</v>
      </c>
      <c r="E610" s="0" t="s">
        <v>3276</v>
      </c>
      <c r="F610" s="22" t="str">
        <f aca="false">"dossierComplet['"&amp;meta_dossier_complet[[#This Row],[COD_VAR]]&amp;"'][code_insee]"</f>
        <v>dossierComplet['P18_ANEM_RP'][code_insee]</v>
      </c>
    </row>
    <row r="611" customFormat="false" ht="15" hidden="true" customHeight="false" outlineLevel="0" collapsed="false">
      <c r="B611" s="0" t="s">
        <v>5074</v>
      </c>
      <c r="C611" s="0" t="s">
        <v>5075</v>
      </c>
      <c r="D611" s="0" t="s">
        <v>5076</v>
      </c>
      <c r="E611" s="0" t="s">
        <v>3276</v>
      </c>
      <c r="F611" s="22" t="str">
        <f aca="false">"dossierComplet['"&amp;meta_dossier_complet[[#This Row],[COD_VAR]]&amp;"'][code_insee]"</f>
        <v>dossierComplet['P18_ANEM_RP_PROP'][code_insee]</v>
      </c>
    </row>
    <row r="612" customFormat="false" ht="15" hidden="true" customHeight="false" outlineLevel="0" collapsed="false">
      <c r="B612" s="0" t="s">
        <v>5077</v>
      </c>
      <c r="C612" s="0" t="s">
        <v>5078</v>
      </c>
      <c r="D612" s="0" t="s">
        <v>5079</v>
      </c>
      <c r="E612" s="0" t="s">
        <v>3276</v>
      </c>
      <c r="F612" s="22" t="str">
        <f aca="false">"dossierComplet['"&amp;meta_dossier_complet[[#This Row],[COD_VAR]]&amp;"'][code_insee]"</f>
        <v>dossierComplet['P18_ANEM_RP_LOC'][code_insee]</v>
      </c>
    </row>
    <row r="613" customFormat="false" ht="15" hidden="true" customHeight="false" outlineLevel="0" collapsed="false">
      <c r="B613" s="0" t="s">
        <v>5080</v>
      </c>
      <c r="C613" s="0" t="s">
        <v>5081</v>
      </c>
      <c r="D613" s="0" t="s">
        <v>5082</v>
      </c>
      <c r="E613" s="0" t="s">
        <v>3276</v>
      </c>
      <c r="F613" s="22" t="str">
        <f aca="false">"dossierComplet['"&amp;meta_dossier_complet[[#This Row],[COD_VAR]]&amp;"'][code_insee]"</f>
        <v>dossierComplet['P18_ANEM_RP_LOCHLMV'][code_insee]</v>
      </c>
    </row>
    <row r="614" customFormat="false" ht="15" hidden="true" customHeight="false" outlineLevel="0" collapsed="false">
      <c r="B614" s="0" t="s">
        <v>5083</v>
      </c>
      <c r="C614" s="0" t="s">
        <v>5084</v>
      </c>
      <c r="D614" s="0" t="s">
        <v>5085</v>
      </c>
      <c r="E614" s="0" t="s">
        <v>3276</v>
      </c>
      <c r="F614" s="22" t="str">
        <f aca="false">"dossierComplet['"&amp;meta_dossier_complet[[#This Row],[COD_VAR]]&amp;"'][code_insee]"</f>
        <v>dossierComplet['P18_ANEM_RP_GRAT'][code_insee]</v>
      </c>
    </row>
    <row r="615" customFormat="false" ht="15" hidden="true" customHeight="false" outlineLevel="0" collapsed="false">
      <c r="B615" s="0" t="s">
        <v>5086</v>
      </c>
      <c r="C615" s="0" t="s">
        <v>5087</v>
      </c>
      <c r="D615" s="0" t="s">
        <v>5088</v>
      </c>
      <c r="E615" s="0" t="s">
        <v>3276</v>
      </c>
      <c r="F615" s="22" t="str">
        <f aca="false">"dossierComplet['"&amp;meta_dossier_complet[[#This Row],[COD_VAR]]&amp;"'][code_insee]"</f>
        <v>dossierComplet['P18_RP_SDB'][code_insee]</v>
      </c>
    </row>
    <row r="616" customFormat="false" ht="15" hidden="true" customHeight="false" outlineLevel="0" collapsed="false">
      <c r="B616" s="0" t="s">
        <v>5089</v>
      </c>
      <c r="C616" s="0" t="s">
        <v>5090</v>
      </c>
      <c r="D616" s="0" t="s">
        <v>5091</v>
      </c>
      <c r="E616" s="0" t="s">
        <v>3276</v>
      </c>
      <c r="F616" s="22" t="str">
        <f aca="false">"dossierComplet['"&amp;meta_dossier_complet[[#This Row],[COD_VAR]]&amp;"'][code_insee]"</f>
        <v>dossierComplet['P18_RP_CCCOLL'][code_insee]</v>
      </c>
    </row>
    <row r="617" customFormat="false" ht="15" hidden="true" customHeight="false" outlineLevel="0" collapsed="false">
      <c r="B617" s="0" t="s">
        <v>5092</v>
      </c>
      <c r="C617" s="0" t="s">
        <v>5093</v>
      </c>
      <c r="D617" s="0" t="s">
        <v>5094</v>
      </c>
      <c r="E617" s="0" t="s">
        <v>3276</v>
      </c>
      <c r="F617" s="22" t="str">
        <f aca="false">"dossierComplet['"&amp;meta_dossier_complet[[#This Row],[COD_VAR]]&amp;"'][code_insee]"</f>
        <v>dossierComplet['P18_RP_CCIND'][code_insee]</v>
      </c>
    </row>
    <row r="618" customFormat="false" ht="15" hidden="true" customHeight="false" outlineLevel="0" collapsed="false">
      <c r="B618" s="0" t="s">
        <v>5095</v>
      </c>
      <c r="C618" s="0" t="s">
        <v>5096</v>
      </c>
      <c r="D618" s="0" t="s">
        <v>5097</v>
      </c>
      <c r="E618" s="0" t="s">
        <v>3276</v>
      </c>
      <c r="F618" s="22" t="str">
        <f aca="false">"dossierComplet['"&amp;meta_dossier_complet[[#This Row],[COD_VAR]]&amp;"'][code_insee]"</f>
        <v>dossierComplet['P18_RP_CINDELEC'][code_insee]</v>
      </c>
    </row>
    <row r="619" customFormat="false" ht="15" hidden="true" customHeight="false" outlineLevel="0" collapsed="false">
      <c r="B619" s="0" t="s">
        <v>5098</v>
      </c>
      <c r="C619" s="0" t="s">
        <v>5099</v>
      </c>
      <c r="D619" s="0" t="s">
        <v>5100</v>
      </c>
      <c r="E619" s="0" t="s">
        <v>3276</v>
      </c>
      <c r="F619" s="22" t="str">
        <f aca="false">"dossierComplet['"&amp;meta_dossier_complet[[#This Row],[COD_VAR]]&amp;"'][code_insee]"</f>
        <v>dossierComplet['P18_RP_ELEC'][code_insee]</v>
      </c>
    </row>
    <row r="620" customFormat="false" ht="15" hidden="true" customHeight="false" outlineLevel="0" collapsed="false">
      <c r="B620" s="0" t="s">
        <v>5101</v>
      </c>
      <c r="C620" s="0" t="s">
        <v>5102</v>
      </c>
      <c r="D620" s="0" t="s">
        <v>5103</v>
      </c>
      <c r="E620" s="0" t="s">
        <v>3276</v>
      </c>
      <c r="F620" s="22" t="str">
        <f aca="false">"dossierComplet['"&amp;meta_dossier_complet[[#This Row],[COD_VAR]]&amp;"'][code_insee]"</f>
        <v>dossierComplet['P18_RP_EAUCH'][code_insee]</v>
      </c>
    </row>
    <row r="621" customFormat="false" ht="15" hidden="true" customHeight="false" outlineLevel="0" collapsed="false">
      <c r="B621" s="0" t="s">
        <v>5104</v>
      </c>
      <c r="C621" s="0" t="s">
        <v>5105</v>
      </c>
      <c r="D621" s="0" t="s">
        <v>5106</v>
      </c>
      <c r="E621" s="0" t="s">
        <v>3276</v>
      </c>
      <c r="F621" s="22" t="str">
        <f aca="false">"dossierComplet['"&amp;meta_dossier_complet[[#This Row],[COD_VAR]]&amp;"'][code_insee]"</f>
        <v>dossierComplet['P18_RP_BDWC'][code_insee]</v>
      </c>
    </row>
    <row r="622" customFormat="false" ht="15" hidden="true" customHeight="false" outlineLevel="0" collapsed="false">
      <c r="B622" s="0" t="s">
        <v>5107</v>
      </c>
      <c r="C622" s="0" t="s">
        <v>5108</v>
      </c>
      <c r="D622" s="0" t="s">
        <v>5109</v>
      </c>
      <c r="E622" s="0" t="s">
        <v>3276</v>
      </c>
      <c r="F622" s="22" t="str">
        <f aca="false">"dossierComplet['"&amp;meta_dossier_complet[[#This Row],[COD_VAR]]&amp;"'][code_insee]"</f>
        <v>dossierComplet['P18_RP_CHOS'][code_insee]</v>
      </c>
    </row>
    <row r="623" customFormat="false" ht="15" hidden="true" customHeight="false" outlineLevel="0" collapsed="false">
      <c r="B623" s="0" t="s">
        <v>5110</v>
      </c>
      <c r="C623" s="0" t="s">
        <v>5111</v>
      </c>
      <c r="D623" s="0" t="s">
        <v>5112</v>
      </c>
      <c r="E623" s="0" t="s">
        <v>3276</v>
      </c>
      <c r="F623" s="22" t="str">
        <f aca="false">"dossierComplet['"&amp;meta_dossier_complet[[#This Row],[COD_VAR]]&amp;"'][code_insee]"</f>
        <v>dossierComplet['P18_RP_CLIM'][code_insee]</v>
      </c>
    </row>
    <row r="624" customFormat="false" ht="15" hidden="true" customHeight="false" outlineLevel="0" collapsed="false">
      <c r="B624" s="0" t="s">
        <v>5113</v>
      </c>
      <c r="C624" s="0" t="s">
        <v>5114</v>
      </c>
      <c r="D624" s="0" t="s">
        <v>5115</v>
      </c>
      <c r="E624" s="0" t="s">
        <v>3276</v>
      </c>
      <c r="F624" s="22" t="str">
        <f aca="false">"dossierComplet['"&amp;meta_dossier_complet[[#This Row],[COD_VAR]]&amp;"'][code_insee]"</f>
        <v>dossierComplet['P18_RP_TTEGOU'][code_insee]</v>
      </c>
    </row>
    <row r="625" customFormat="false" ht="15" hidden="true" customHeight="false" outlineLevel="0" collapsed="false">
      <c r="B625" s="0" t="s">
        <v>5116</v>
      </c>
      <c r="C625" s="0" t="s">
        <v>5117</v>
      </c>
      <c r="D625" s="0" t="s">
        <v>5118</v>
      </c>
      <c r="E625" s="0" t="s">
        <v>3276</v>
      </c>
      <c r="F625" s="22" t="str">
        <f aca="false">"dossierComplet['"&amp;meta_dossier_complet[[#This Row],[COD_VAR]]&amp;"'][code_insee]"</f>
        <v>dossierComplet['P18_RP_GARL'][code_insee]</v>
      </c>
    </row>
    <row r="626" customFormat="false" ht="15" hidden="true" customHeight="false" outlineLevel="0" collapsed="false">
      <c r="B626" s="0" t="s">
        <v>5119</v>
      </c>
      <c r="C626" s="0" t="s">
        <v>5120</v>
      </c>
      <c r="D626" s="0" t="s">
        <v>5121</v>
      </c>
      <c r="E626" s="0" t="s">
        <v>3276</v>
      </c>
      <c r="F626" s="22" t="str">
        <f aca="false">"dossierComplet['"&amp;meta_dossier_complet[[#This Row],[COD_VAR]]&amp;"'][code_insee]"</f>
        <v>dossierComplet['P18_RP_VOIT1P'][code_insee]</v>
      </c>
    </row>
    <row r="627" customFormat="false" ht="15" hidden="true" customHeight="false" outlineLevel="0" collapsed="false">
      <c r="B627" s="0" t="s">
        <v>5122</v>
      </c>
      <c r="C627" s="0" t="s">
        <v>5123</v>
      </c>
      <c r="D627" s="0" t="s">
        <v>5124</v>
      </c>
      <c r="E627" s="0" t="s">
        <v>3276</v>
      </c>
      <c r="F627" s="22" t="str">
        <f aca="false">"dossierComplet['"&amp;meta_dossier_complet[[#This Row],[COD_VAR]]&amp;"'][code_insee]"</f>
        <v>dossierComplet['P18_RP_VOIT1'][code_insee]</v>
      </c>
    </row>
    <row r="628" customFormat="false" ht="15" hidden="true" customHeight="false" outlineLevel="0" collapsed="false">
      <c r="B628" s="0" t="s">
        <v>5125</v>
      </c>
      <c r="C628" s="0" t="s">
        <v>5126</v>
      </c>
      <c r="D628" s="0" t="s">
        <v>5127</v>
      </c>
      <c r="E628" s="0" t="s">
        <v>3276</v>
      </c>
      <c r="F628" s="22" t="str">
        <f aca="false">"dossierComplet['"&amp;meta_dossier_complet[[#This Row],[COD_VAR]]&amp;"'][code_insee]"</f>
        <v>dossierComplet['P18_RP_VOIT2P'][code_insee]</v>
      </c>
    </row>
    <row r="629" customFormat="false" ht="15" hidden="true" customHeight="false" outlineLevel="0" collapsed="false">
      <c r="B629" s="0" t="s">
        <v>5128</v>
      </c>
      <c r="C629" s="0" t="s">
        <v>5129</v>
      </c>
      <c r="D629" s="0" t="s">
        <v>5130</v>
      </c>
      <c r="E629" s="0" t="s">
        <v>3276</v>
      </c>
      <c r="F629" s="22" t="str">
        <f aca="false">"dossierComplet['"&amp;meta_dossier_complet[[#This Row],[COD_VAR]]&amp;"'][code_insee]"</f>
        <v>dossierComplet['P18_RP_HABFOR'][code_insee]</v>
      </c>
    </row>
    <row r="630" customFormat="false" ht="15" hidden="true" customHeight="false" outlineLevel="0" collapsed="false">
      <c r="B630" s="0" t="s">
        <v>5131</v>
      </c>
      <c r="C630" s="0" t="s">
        <v>5132</v>
      </c>
      <c r="D630" s="0" t="s">
        <v>5133</v>
      </c>
      <c r="E630" s="0" t="s">
        <v>3276</v>
      </c>
      <c r="F630" s="22" t="str">
        <f aca="false">"dossierComplet['"&amp;meta_dossier_complet[[#This Row],[COD_VAR]]&amp;"'][code_insee]"</f>
        <v>dossierComplet['P18_RP_CASE'][code_insee]</v>
      </c>
    </row>
    <row r="631" customFormat="false" ht="15" hidden="true" customHeight="false" outlineLevel="0" collapsed="false">
      <c r="B631" s="0" t="s">
        <v>5134</v>
      </c>
      <c r="C631" s="0" t="s">
        <v>5135</v>
      </c>
      <c r="D631" s="0" t="s">
        <v>5136</v>
      </c>
      <c r="E631" s="0" t="s">
        <v>3276</v>
      </c>
      <c r="F631" s="22" t="str">
        <f aca="false">"dossierComplet['"&amp;meta_dossier_complet[[#This Row],[COD_VAR]]&amp;"'][code_insee]"</f>
        <v>dossierComplet['P18_RP_MIBOIS'][code_insee]</v>
      </c>
    </row>
    <row r="632" customFormat="false" ht="15" hidden="true" customHeight="false" outlineLevel="0" collapsed="false">
      <c r="B632" s="0" t="s">
        <v>5137</v>
      </c>
      <c r="C632" s="0" t="s">
        <v>5138</v>
      </c>
      <c r="D632" s="0" t="s">
        <v>5139</v>
      </c>
      <c r="E632" s="0" t="s">
        <v>3276</v>
      </c>
      <c r="F632" s="22" t="str">
        <f aca="false">"dossierComplet['"&amp;meta_dossier_complet[[#This Row],[COD_VAR]]&amp;"'][code_insee]"</f>
        <v>dossierComplet['P18_RP_MIDUR'][code_insee]</v>
      </c>
    </row>
    <row r="633" customFormat="false" ht="15" hidden="false" customHeight="false" outlineLevel="0" collapsed="false">
      <c r="A633" s="19" t="s">
        <v>3274</v>
      </c>
      <c r="B633" s="0" t="s">
        <v>193</v>
      </c>
      <c r="C633" s="0" t="s">
        <v>5140</v>
      </c>
      <c r="D633" s="0" t="s">
        <v>194</v>
      </c>
      <c r="E633" s="0" t="s">
        <v>3276</v>
      </c>
      <c r="F633" s="22" t="str">
        <f aca="false">"dossierComplet['"&amp;meta_dossier_complet[[#This Row],[COD_VAR]]&amp;"'][code_insee]"</f>
        <v>dossierComplet['P13_LOG'][code_insee]</v>
      </c>
    </row>
    <row r="634" customFormat="false" ht="15" hidden="false" customHeight="false" outlineLevel="0" collapsed="false">
      <c r="A634" s="19" t="s">
        <v>3274</v>
      </c>
      <c r="B634" s="0" t="s">
        <v>196</v>
      </c>
      <c r="C634" s="0" t="s">
        <v>5141</v>
      </c>
      <c r="D634" s="0" t="s">
        <v>5142</v>
      </c>
      <c r="E634" s="0" t="s">
        <v>3276</v>
      </c>
      <c r="F634" s="22" t="str">
        <f aca="false">"dossierComplet['"&amp;meta_dossier_complet[[#This Row],[COD_VAR]]&amp;"'][code_insee]"</f>
        <v>dossierComplet['P13_RP'][code_insee]</v>
      </c>
    </row>
    <row r="635" customFormat="false" ht="15" hidden="false" customHeight="false" outlineLevel="0" collapsed="false">
      <c r="A635" s="19" t="s">
        <v>3274</v>
      </c>
      <c r="B635" s="0" t="s">
        <v>199</v>
      </c>
      <c r="C635" s="0" t="s">
        <v>5143</v>
      </c>
      <c r="D635" s="0" t="s">
        <v>5144</v>
      </c>
      <c r="E635" s="0" t="s">
        <v>3276</v>
      </c>
      <c r="F635" s="22" t="str">
        <f aca="false">"dossierComplet['"&amp;meta_dossier_complet[[#This Row],[COD_VAR]]&amp;"'][code_insee]"</f>
        <v>dossierComplet['P13_RSECOCC'][code_insee]</v>
      </c>
    </row>
    <row r="636" customFormat="false" ht="15" hidden="false" customHeight="false" outlineLevel="0" collapsed="false">
      <c r="A636" s="19" t="s">
        <v>3274</v>
      </c>
      <c r="B636" s="0" t="s">
        <v>202</v>
      </c>
      <c r="C636" s="0" t="s">
        <v>5145</v>
      </c>
      <c r="D636" s="0" t="s">
        <v>203</v>
      </c>
      <c r="E636" s="0" t="s">
        <v>3276</v>
      </c>
      <c r="F636" s="22" t="str">
        <f aca="false">"dossierComplet['"&amp;meta_dossier_complet[[#This Row],[COD_VAR]]&amp;"'][code_insee]"</f>
        <v>dossierComplet['P13_LOGVAC'][code_insee]</v>
      </c>
    </row>
    <row r="637" customFormat="false" ht="15" hidden="false" customHeight="false" outlineLevel="0" collapsed="false">
      <c r="A637" s="19" t="s">
        <v>3274</v>
      </c>
      <c r="B637" s="0" t="s">
        <v>205</v>
      </c>
      <c r="C637" s="0" t="s">
        <v>5146</v>
      </c>
      <c r="D637" s="0" t="s">
        <v>206</v>
      </c>
      <c r="E637" s="0" t="s">
        <v>3276</v>
      </c>
      <c r="F637" s="22" t="str">
        <f aca="false">"dossierComplet['"&amp;meta_dossier_complet[[#This Row],[COD_VAR]]&amp;"'][code_insee]"</f>
        <v>dossierComplet['P13_MAISON'][code_insee]</v>
      </c>
    </row>
    <row r="638" customFormat="false" ht="15" hidden="false" customHeight="false" outlineLevel="0" collapsed="false">
      <c r="A638" s="19" t="s">
        <v>3274</v>
      </c>
      <c r="B638" s="0" t="s">
        <v>208</v>
      </c>
      <c r="C638" s="0" t="s">
        <v>5147</v>
      </c>
      <c r="D638" s="0" t="s">
        <v>209</v>
      </c>
      <c r="E638" s="0" t="s">
        <v>3276</v>
      </c>
      <c r="F638" s="22" t="str">
        <f aca="false">"dossierComplet['"&amp;meta_dossier_complet[[#This Row],[COD_VAR]]&amp;"'][code_insee]"</f>
        <v>dossierComplet['P13_APPART'][code_insee]</v>
      </c>
    </row>
    <row r="639" customFormat="false" ht="15" hidden="true" customHeight="false" outlineLevel="0" collapsed="false">
      <c r="B639" s="0" t="s">
        <v>5148</v>
      </c>
      <c r="C639" s="0" t="s">
        <v>5149</v>
      </c>
      <c r="D639" s="0" t="s">
        <v>5150</v>
      </c>
      <c r="E639" s="0" t="s">
        <v>3276</v>
      </c>
      <c r="F639" s="22" t="str">
        <f aca="false">"dossierComplet['"&amp;meta_dossier_complet[[#This Row],[COD_VAR]]&amp;"'][code_insee]"</f>
        <v>dossierComplet['P13_RP_1P'][code_insee]</v>
      </c>
    </row>
    <row r="640" customFormat="false" ht="15" hidden="true" customHeight="false" outlineLevel="0" collapsed="false">
      <c r="B640" s="0" t="s">
        <v>5151</v>
      </c>
      <c r="C640" s="0" t="s">
        <v>5152</v>
      </c>
      <c r="D640" s="0" t="s">
        <v>5153</v>
      </c>
      <c r="E640" s="0" t="s">
        <v>3276</v>
      </c>
      <c r="F640" s="22" t="str">
        <f aca="false">"dossierComplet['"&amp;meta_dossier_complet[[#This Row],[COD_VAR]]&amp;"'][code_insee]"</f>
        <v>dossierComplet['P13_RP_2P'][code_insee]</v>
      </c>
    </row>
    <row r="641" customFormat="false" ht="15" hidden="true" customHeight="false" outlineLevel="0" collapsed="false">
      <c r="B641" s="0" t="s">
        <v>5154</v>
      </c>
      <c r="C641" s="0" t="s">
        <v>5155</v>
      </c>
      <c r="D641" s="0" t="s">
        <v>5156</v>
      </c>
      <c r="E641" s="0" t="s">
        <v>3276</v>
      </c>
      <c r="F641" s="22" t="str">
        <f aca="false">"dossierComplet['"&amp;meta_dossier_complet[[#This Row],[COD_VAR]]&amp;"'][code_insee]"</f>
        <v>dossierComplet['P13_RP_3P'][code_insee]</v>
      </c>
    </row>
    <row r="642" customFormat="false" ht="15" hidden="true" customHeight="false" outlineLevel="0" collapsed="false">
      <c r="B642" s="0" t="s">
        <v>5157</v>
      </c>
      <c r="C642" s="0" t="s">
        <v>5158</v>
      </c>
      <c r="D642" s="0" t="s">
        <v>5159</v>
      </c>
      <c r="E642" s="0" t="s">
        <v>3276</v>
      </c>
      <c r="F642" s="22" t="str">
        <f aca="false">"dossierComplet['"&amp;meta_dossier_complet[[#This Row],[COD_VAR]]&amp;"'][code_insee]"</f>
        <v>dossierComplet['P13_RP_4P'][code_insee]</v>
      </c>
    </row>
    <row r="643" customFormat="false" ht="15" hidden="true" customHeight="false" outlineLevel="0" collapsed="false">
      <c r="B643" s="0" t="s">
        <v>5160</v>
      </c>
      <c r="C643" s="0" t="s">
        <v>5161</v>
      </c>
      <c r="D643" s="0" t="s">
        <v>5162</v>
      </c>
      <c r="E643" s="0" t="s">
        <v>3276</v>
      </c>
      <c r="F643" s="22" t="str">
        <f aca="false">"dossierComplet['"&amp;meta_dossier_complet[[#This Row],[COD_VAR]]&amp;"'][code_insee]"</f>
        <v>dossierComplet['P13_RP_5PP'][code_insee]</v>
      </c>
    </row>
    <row r="644" customFormat="false" ht="15" hidden="true" customHeight="false" outlineLevel="0" collapsed="false">
      <c r="B644" s="0" t="s">
        <v>5163</v>
      </c>
      <c r="C644" s="0" t="s">
        <v>5164</v>
      </c>
      <c r="D644" s="0" t="s">
        <v>5165</v>
      </c>
      <c r="E644" s="0" t="s">
        <v>3276</v>
      </c>
      <c r="F644" s="22" t="str">
        <f aca="false">"dossierComplet['"&amp;meta_dossier_complet[[#This Row],[COD_VAR]]&amp;"'][code_insee]"</f>
        <v>dossierComplet['P13_NBPI_RP'][code_insee]</v>
      </c>
    </row>
    <row r="645" customFormat="false" ht="15" hidden="true" customHeight="false" outlineLevel="0" collapsed="false">
      <c r="B645" s="0" t="s">
        <v>5166</v>
      </c>
      <c r="C645" s="0" t="s">
        <v>5167</v>
      </c>
      <c r="D645" s="0" t="s">
        <v>5168</v>
      </c>
      <c r="E645" s="0" t="s">
        <v>3276</v>
      </c>
      <c r="F645" s="22" t="str">
        <f aca="false">"dossierComplet['"&amp;meta_dossier_complet[[#This Row],[COD_VAR]]&amp;"'][code_insee]"</f>
        <v>dossierComplet['P13_RPMAISON'][code_insee]</v>
      </c>
    </row>
    <row r="646" customFormat="false" ht="15" hidden="true" customHeight="false" outlineLevel="0" collapsed="false">
      <c r="B646" s="0" t="s">
        <v>5169</v>
      </c>
      <c r="C646" s="0" t="s">
        <v>5170</v>
      </c>
      <c r="D646" s="0" t="s">
        <v>5171</v>
      </c>
      <c r="E646" s="0" t="s">
        <v>3276</v>
      </c>
      <c r="F646" s="22" t="str">
        <f aca="false">"dossierComplet['"&amp;meta_dossier_complet[[#This Row],[COD_VAR]]&amp;"'][code_insee]"</f>
        <v>dossierComplet['P13_NBPI_RPMAISON'][code_insee]</v>
      </c>
    </row>
    <row r="647" customFormat="false" ht="15" hidden="true" customHeight="false" outlineLevel="0" collapsed="false">
      <c r="B647" s="0" t="s">
        <v>5172</v>
      </c>
      <c r="C647" s="0" t="s">
        <v>5173</v>
      </c>
      <c r="D647" s="0" t="s">
        <v>5174</v>
      </c>
      <c r="E647" s="0" t="s">
        <v>3276</v>
      </c>
      <c r="F647" s="22" t="str">
        <f aca="false">"dossierComplet['"&amp;meta_dossier_complet[[#This Row],[COD_VAR]]&amp;"'][code_insee]"</f>
        <v>dossierComplet['P13_RPAPPART'][code_insee]</v>
      </c>
    </row>
    <row r="648" customFormat="false" ht="15" hidden="true" customHeight="false" outlineLevel="0" collapsed="false">
      <c r="B648" s="0" t="s">
        <v>5175</v>
      </c>
      <c r="C648" s="0" t="s">
        <v>5176</v>
      </c>
      <c r="D648" s="0" t="s">
        <v>5177</v>
      </c>
      <c r="E648" s="0" t="s">
        <v>3276</v>
      </c>
      <c r="F648" s="22" t="str">
        <f aca="false">"dossierComplet['"&amp;meta_dossier_complet[[#This Row],[COD_VAR]]&amp;"'][code_insee]"</f>
        <v>dossierComplet['P13_NBPI_RPAPPART'][code_insee]</v>
      </c>
    </row>
    <row r="649" customFormat="false" ht="15" hidden="true" customHeight="false" outlineLevel="0" collapsed="false">
      <c r="B649" s="0" t="s">
        <v>5178</v>
      </c>
      <c r="C649" s="0" t="s">
        <v>5179</v>
      </c>
      <c r="D649" s="0" t="s">
        <v>5180</v>
      </c>
      <c r="E649" s="0" t="s">
        <v>3276</v>
      </c>
      <c r="F649" s="22" t="str">
        <f aca="false">"dossierComplet['"&amp;meta_dossier_complet[[#This Row],[COD_VAR]]&amp;"'][code_insee]"</f>
        <v>dossierComplet['P13_RP_ACHTOT'][code_insee]</v>
      </c>
    </row>
    <row r="650" customFormat="false" ht="15" hidden="true" customHeight="false" outlineLevel="0" collapsed="false">
      <c r="B650" s="0" t="s">
        <v>5181</v>
      </c>
      <c r="C650" s="0" t="s">
        <v>5182</v>
      </c>
      <c r="D650" s="0" t="s">
        <v>5183</v>
      </c>
      <c r="E650" s="0" t="s">
        <v>3276</v>
      </c>
      <c r="F650" s="22" t="str">
        <f aca="false">"dossierComplet['"&amp;meta_dossier_complet[[#This Row],[COD_VAR]]&amp;"'][code_insee]"</f>
        <v>dossierComplet['P13_RP_ACH19'][code_insee]</v>
      </c>
    </row>
    <row r="651" customFormat="false" ht="15" hidden="true" customHeight="false" outlineLevel="0" collapsed="false">
      <c r="B651" s="0" t="s">
        <v>5184</v>
      </c>
      <c r="C651" s="0" t="s">
        <v>5185</v>
      </c>
      <c r="D651" s="0" t="s">
        <v>5186</v>
      </c>
      <c r="E651" s="0" t="s">
        <v>3276</v>
      </c>
      <c r="F651" s="22" t="str">
        <f aca="false">"dossierComplet['"&amp;meta_dossier_complet[[#This Row],[COD_VAR]]&amp;"'][code_insee]"</f>
        <v>dossierComplet['P13_RP_ACH45'][code_insee]</v>
      </c>
    </row>
    <row r="652" customFormat="false" ht="15" hidden="true" customHeight="false" outlineLevel="0" collapsed="false">
      <c r="B652" s="0" t="s">
        <v>5187</v>
      </c>
      <c r="C652" s="0" t="s">
        <v>5188</v>
      </c>
      <c r="D652" s="0" t="s">
        <v>5189</v>
      </c>
      <c r="E652" s="0" t="s">
        <v>3276</v>
      </c>
      <c r="F652" s="22" t="str">
        <f aca="false">"dossierComplet['"&amp;meta_dossier_complet[[#This Row],[COD_VAR]]&amp;"'][code_insee]"</f>
        <v>dossierComplet['P13_RP_ACH70'][code_insee]</v>
      </c>
    </row>
    <row r="653" customFormat="false" ht="15" hidden="true" customHeight="false" outlineLevel="0" collapsed="false">
      <c r="B653" s="0" t="s">
        <v>5190</v>
      </c>
      <c r="C653" s="0" t="s">
        <v>5191</v>
      </c>
      <c r="D653" s="0" t="s">
        <v>5192</v>
      </c>
      <c r="E653" s="0" t="s">
        <v>3276</v>
      </c>
      <c r="F653" s="22" t="str">
        <f aca="false">"dossierComplet['"&amp;meta_dossier_complet[[#This Row],[COD_VAR]]&amp;"'][code_insee]"</f>
        <v>dossierComplet['P13_RP_ACH90'][code_insee]</v>
      </c>
    </row>
    <row r="654" customFormat="false" ht="15" hidden="true" customHeight="false" outlineLevel="0" collapsed="false">
      <c r="B654" s="0" t="s">
        <v>5193</v>
      </c>
      <c r="C654" s="0" t="s">
        <v>5194</v>
      </c>
      <c r="D654" s="0" t="s">
        <v>5195</v>
      </c>
      <c r="E654" s="0" t="s">
        <v>3276</v>
      </c>
      <c r="F654" s="22" t="str">
        <f aca="false">"dossierComplet['"&amp;meta_dossier_complet[[#This Row],[COD_VAR]]&amp;"'][code_insee]"</f>
        <v>dossierComplet['P13_RP_ACH05'][code_insee]</v>
      </c>
    </row>
    <row r="655" customFormat="false" ht="15" hidden="true" customHeight="false" outlineLevel="0" collapsed="false">
      <c r="B655" s="0" t="s">
        <v>5196</v>
      </c>
      <c r="C655" s="0" t="s">
        <v>5197</v>
      </c>
      <c r="D655" s="0" t="s">
        <v>5198</v>
      </c>
      <c r="E655" s="0" t="s">
        <v>3276</v>
      </c>
      <c r="F655" s="22" t="str">
        <f aca="false">"dossierComplet['"&amp;meta_dossier_complet[[#This Row],[COD_VAR]]&amp;"'][code_insee]"</f>
        <v>dossierComplet['P13_RP_ACH10'][code_insee]</v>
      </c>
    </row>
    <row r="656" customFormat="false" ht="15" hidden="true" customHeight="false" outlineLevel="0" collapsed="false">
      <c r="B656" s="0" t="s">
        <v>5199</v>
      </c>
      <c r="C656" s="0" t="s">
        <v>5200</v>
      </c>
      <c r="D656" s="0" t="s">
        <v>5201</v>
      </c>
      <c r="E656" s="0" t="s">
        <v>3276</v>
      </c>
      <c r="F656" s="22" t="str">
        <f aca="false">"dossierComplet['"&amp;meta_dossier_complet[[#This Row],[COD_VAR]]&amp;"'][code_insee]"</f>
        <v>dossierComplet['P13_RPMAISON_ACH19'][code_insee]</v>
      </c>
    </row>
    <row r="657" customFormat="false" ht="15" hidden="true" customHeight="false" outlineLevel="0" collapsed="false">
      <c r="B657" s="0" t="s">
        <v>5202</v>
      </c>
      <c r="C657" s="0" t="s">
        <v>5203</v>
      </c>
      <c r="D657" s="0" t="s">
        <v>5204</v>
      </c>
      <c r="E657" s="0" t="s">
        <v>3276</v>
      </c>
      <c r="F657" s="22" t="str">
        <f aca="false">"dossierComplet['"&amp;meta_dossier_complet[[#This Row],[COD_VAR]]&amp;"'][code_insee]"</f>
        <v>dossierComplet['P13_RPMAISON_ACH45'][code_insee]</v>
      </c>
    </row>
    <row r="658" customFormat="false" ht="15" hidden="true" customHeight="false" outlineLevel="0" collapsed="false">
      <c r="B658" s="0" t="s">
        <v>5205</v>
      </c>
      <c r="C658" s="0" t="s">
        <v>5206</v>
      </c>
      <c r="D658" s="0" t="s">
        <v>5207</v>
      </c>
      <c r="E658" s="0" t="s">
        <v>3276</v>
      </c>
      <c r="F658" s="22" t="str">
        <f aca="false">"dossierComplet['"&amp;meta_dossier_complet[[#This Row],[COD_VAR]]&amp;"'][code_insee]"</f>
        <v>dossierComplet['P13_RPMAISON_ACH70'][code_insee]</v>
      </c>
    </row>
    <row r="659" customFormat="false" ht="15" hidden="true" customHeight="false" outlineLevel="0" collapsed="false">
      <c r="B659" s="0" t="s">
        <v>5208</v>
      </c>
      <c r="C659" s="0" t="s">
        <v>5209</v>
      </c>
      <c r="D659" s="0" t="s">
        <v>5210</v>
      </c>
      <c r="E659" s="0" t="s">
        <v>3276</v>
      </c>
      <c r="F659" s="22" t="str">
        <f aca="false">"dossierComplet['"&amp;meta_dossier_complet[[#This Row],[COD_VAR]]&amp;"'][code_insee]"</f>
        <v>dossierComplet['P13_RPMAISON_ACH90'][code_insee]</v>
      </c>
    </row>
    <row r="660" customFormat="false" ht="15" hidden="true" customHeight="false" outlineLevel="0" collapsed="false">
      <c r="B660" s="0" t="s">
        <v>5211</v>
      </c>
      <c r="C660" s="0" t="s">
        <v>5212</v>
      </c>
      <c r="D660" s="0" t="s">
        <v>5213</v>
      </c>
      <c r="E660" s="0" t="s">
        <v>3276</v>
      </c>
      <c r="F660" s="22" t="str">
        <f aca="false">"dossierComplet['"&amp;meta_dossier_complet[[#This Row],[COD_VAR]]&amp;"'][code_insee]"</f>
        <v>dossierComplet['P13_RPMAISON_ACH05'][code_insee]</v>
      </c>
    </row>
    <row r="661" customFormat="false" ht="15" hidden="true" customHeight="false" outlineLevel="0" collapsed="false">
      <c r="B661" s="0" t="s">
        <v>5214</v>
      </c>
      <c r="C661" s="0" t="s">
        <v>5215</v>
      </c>
      <c r="D661" s="0" t="s">
        <v>5216</v>
      </c>
      <c r="E661" s="0" t="s">
        <v>3276</v>
      </c>
      <c r="F661" s="22" t="str">
        <f aca="false">"dossierComplet['"&amp;meta_dossier_complet[[#This Row],[COD_VAR]]&amp;"'][code_insee]"</f>
        <v>dossierComplet['P13_RPMAISON_ACH10'][code_insee]</v>
      </c>
    </row>
    <row r="662" customFormat="false" ht="15" hidden="true" customHeight="false" outlineLevel="0" collapsed="false">
      <c r="B662" s="0" t="s">
        <v>5217</v>
      </c>
      <c r="C662" s="0" t="s">
        <v>5218</v>
      </c>
      <c r="D662" s="0" t="s">
        <v>5219</v>
      </c>
      <c r="E662" s="0" t="s">
        <v>3276</v>
      </c>
      <c r="F662" s="22" t="str">
        <f aca="false">"dossierComplet['"&amp;meta_dossier_complet[[#This Row],[COD_VAR]]&amp;"'][code_insee]"</f>
        <v>dossierComplet['P13_RPAPPART_ACH19'][code_insee]</v>
      </c>
    </row>
    <row r="663" customFormat="false" ht="15" hidden="true" customHeight="false" outlineLevel="0" collapsed="false">
      <c r="B663" s="0" t="s">
        <v>5220</v>
      </c>
      <c r="C663" s="0" t="s">
        <v>5221</v>
      </c>
      <c r="D663" s="0" t="s">
        <v>5222</v>
      </c>
      <c r="E663" s="0" t="s">
        <v>3276</v>
      </c>
      <c r="F663" s="22" t="str">
        <f aca="false">"dossierComplet['"&amp;meta_dossier_complet[[#This Row],[COD_VAR]]&amp;"'][code_insee]"</f>
        <v>dossierComplet['P13_RPAPPART_ACH45'][code_insee]</v>
      </c>
    </row>
    <row r="664" customFormat="false" ht="15" hidden="true" customHeight="false" outlineLevel="0" collapsed="false">
      <c r="B664" s="0" t="s">
        <v>5223</v>
      </c>
      <c r="C664" s="0" t="s">
        <v>5224</v>
      </c>
      <c r="D664" s="0" t="s">
        <v>5225</v>
      </c>
      <c r="E664" s="0" t="s">
        <v>3276</v>
      </c>
      <c r="F664" s="22" t="str">
        <f aca="false">"dossierComplet['"&amp;meta_dossier_complet[[#This Row],[COD_VAR]]&amp;"'][code_insee]"</f>
        <v>dossierComplet['P13_RPAPPART_ACH70'][code_insee]</v>
      </c>
    </row>
    <row r="665" customFormat="false" ht="15" hidden="true" customHeight="false" outlineLevel="0" collapsed="false">
      <c r="B665" s="0" t="s">
        <v>5226</v>
      </c>
      <c r="C665" s="0" t="s">
        <v>5227</v>
      </c>
      <c r="D665" s="0" t="s">
        <v>5228</v>
      </c>
      <c r="E665" s="0" t="s">
        <v>3276</v>
      </c>
      <c r="F665" s="22" t="str">
        <f aca="false">"dossierComplet['"&amp;meta_dossier_complet[[#This Row],[COD_VAR]]&amp;"'][code_insee]"</f>
        <v>dossierComplet['P13_RPAPPART_ACH90'][code_insee]</v>
      </c>
    </row>
    <row r="666" customFormat="false" ht="15" hidden="true" customHeight="false" outlineLevel="0" collapsed="false">
      <c r="B666" s="0" t="s">
        <v>5229</v>
      </c>
      <c r="C666" s="0" t="s">
        <v>5230</v>
      </c>
      <c r="D666" s="0" t="s">
        <v>5231</v>
      </c>
      <c r="E666" s="0" t="s">
        <v>3276</v>
      </c>
      <c r="F666" s="22" t="str">
        <f aca="false">"dossierComplet['"&amp;meta_dossier_complet[[#This Row],[COD_VAR]]&amp;"'][code_insee]"</f>
        <v>dossierComplet['P13_RPAPPART_ACH05'][code_insee]</v>
      </c>
    </row>
    <row r="667" customFormat="false" ht="15" hidden="true" customHeight="false" outlineLevel="0" collapsed="false">
      <c r="B667" s="0" t="s">
        <v>5232</v>
      </c>
      <c r="C667" s="0" t="s">
        <v>5233</v>
      </c>
      <c r="D667" s="0" t="s">
        <v>5234</v>
      </c>
      <c r="E667" s="0" t="s">
        <v>3276</v>
      </c>
      <c r="F667" s="22" t="str">
        <f aca="false">"dossierComplet['"&amp;meta_dossier_complet[[#This Row],[COD_VAR]]&amp;"'][code_insee]"</f>
        <v>dossierComplet['P13_RPAPPART_ACH10'][code_insee]</v>
      </c>
    </row>
    <row r="668" customFormat="false" ht="15" hidden="true" customHeight="false" outlineLevel="0" collapsed="false">
      <c r="B668" s="0" t="s">
        <v>5235</v>
      </c>
      <c r="C668" s="0" t="s">
        <v>5236</v>
      </c>
      <c r="D668" s="0" t="s">
        <v>4441</v>
      </c>
      <c r="E668" s="0" t="s">
        <v>3276</v>
      </c>
      <c r="F668" s="22" t="str">
        <f aca="false">"dossierComplet['"&amp;meta_dossier_complet[[#This Row],[COD_VAR]]&amp;"'][code_insee]"</f>
        <v>dossierComplet['P13_MEN'][code_insee]</v>
      </c>
    </row>
    <row r="669" customFormat="false" ht="15" hidden="true" customHeight="false" outlineLevel="0" collapsed="false">
      <c r="B669" s="0" t="s">
        <v>5237</v>
      </c>
      <c r="C669" s="0" t="s">
        <v>5238</v>
      </c>
      <c r="D669" s="0" t="s">
        <v>5239</v>
      </c>
      <c r="E669" s="0" t="s">
        <v>3276</v>
      </c>
      <c r="F669" s="22" t="str">
        <f aca="false">"dossierComplet['"&amp;meta_dossier_complet[[#This Row],[COD_VAR]]&amp;"'][code_insee]"</f>
        <v>dossierComplet['P13_MEN_ANEM0002'][code_insee]</v>
      </c>
    </row>
    <row r="670" customFormat="false" ht="15" hidden="true" customHeight="false" outlineLevel="0" collapsed="false">
      <c r="B670" s="0" t="s">
        <v>5240</v>
      </c>
      <c r="C670" s="0" t="s">
        <v>5241</v>
      </c>
      <c r="D670" s="0" t="s">
        <v>5242</v>
      </c>
      <c r="E670" s="0" t="s">
        <v>3276</v>
      </c>
      <c r="F670" s="22" t="str">
        <f aca="false">"dossierComplet['"&amp;meta_dossier_complet[[#This Row],[COD_VAR]]&amp;"'][code_insee]"</f>
        <v>dossierComplet['P13_MEN_ANEM0204'][code_insee]</v>
      </c>
    </row>
    <row r="671" customFormat="false" ht="15" hidden="true" customHeight="false" outlineLevel="0" collapsed="false">
      <c r="B671" s="0" t="s">
        <v>5243</v>
      </c>
      <c r="C671" s="0" t="s">
        <v>5244</v>
      </c>
      <c r="D671" s="0" t="s">
        <v>5245</v>
      </c>
      <c r="E671" s="0" t="s">
        <v>3276</v>
      </c>
      <c r="F671" s="22" t="str">
        <f aca="false">"dossierComplet['"&amp;meta_dossier_complet[[#This Row],[COD_VAR]]&amp;"'][code_insee]"</f>
        <v>dossierComplet['P13_MEN_ANEM0509'][code_insee]</v>
      </c>
    </row>
    <row r="672" customFormat="false" ht="15" hidden="true" customHeight="false" outlineLevel="0" collapsed="false">
      <c r="B672" s="0" t="s">
        <v>5246</v>
      </c>
      <c r="C672" s="0" t="s">
        <v>5247</v>
      </c>
      <c r="D672" s="0" t="s">
        <v>5248</v>
      </c>
      <c r="E672" s="0" t="s">
        <v>3276</v>
      </c>
      <c r="F672" s="22" t="str">
        <f aca="false">"dossierComplet['"&amp;meta_dossier_complet[[#This Row],[COD_VAR]]&amp;"'][code_insee]"</f>
        <v>dossierComplet['P13_MEN_ANEM10P'][code_insee]</v>
      </c>
    </row>
    <row r="673" customFormat="false" ht="15" hidden="true" customHeight="false" outlineLevel="0" collapsed="false">
      <c r="B673" s="0" t="s">
        <v>5249</v>
      </c>
      <c r="C673" s="0" t="s">
        <v>5250</v>
      </c>
      <c r="D673" s="0" t="s">
        <v>5251</v>
      </c>
      <c r="E673" s="0" t="s">
        <v>3276</v>
      </c>
      <c r="F673" s="22" t="str">
        <f aca="false">"dossierComplet['"&amp;meta_dossier_complet[[#This Row],[COD_VAR]]&amp;"'][code_insee]"</f>
        <v>dossierComplet['P13_MEN_ANEM1019'][code_insee]</v>
      </c>
    </row>
    <row r="674" customFormat="false" ht="15" hidden="true" customHeight="false" outlineLevel="0" collapsed="false">
      <c r="B674" s="0" t="s">
        <v>5252</v>
      </c>
      <c r="C674" s="0" t="s">
        <v>5253</v>
      </c>
      <c r="D674" s="0" t="s">
        <v>5254</v>
      </c>
      <c r="E674" s="0" t="s">
        <v>3276</v>
      </c>
      <c r="F674" s="22" t="str">
        <f aca="false">"dossierComplet['"&amp;meta_dossier_complet[[#This Row],[COD_VAR]]&amp;"'][code_insee]"</f>
        <v>dossierComplet['P13_MEN_ANEM2029'][code_insee]</v>
      </c>
    </row>
    <row r="675" customFormat="false" ht="15" hidden="true" customHeight="false" outlineLevel="0" collapsed="false">
      <c r="B675" s="0" t="s">
        <v>5255</v>
      </c>
      <c r="C675" s="0" t="s">
        <v>5256</v>
      </c>
      <c r="D675" s="0" t="s">
        <v>5257</v>
      </c>
      <c r="E675" s="0" t="s">
        <v>3276</v>
      </c>
      <c r="F675" s="22" t="str">
        <f aca="false">"dossierComplet['"&amp;meta_dossier_complet[[#This Row],[COD_VAR]]&amp;"'][code_insee]"</f>
        <v>dossierComplet['P13_MEN_ANEM30P'][code_insee]</v>
      </c>
    </row>
    <row r="676" customFormat="false" ht="15" hidden="true" customHeight="false" outlineLevel="0" collapsed="false">
      <c r="B676" s="0" t="s">
        <v>5258</v>
      </c>
      <c r="C676" s="0" t="s">
        <v>5259</v>
      </c>
      <c r="D676" s="0" t="s">
        <v>5260</v>
      </c>
      <c r="E676" s="0" t="s">
        <v>3276</v>
      </c>
      <c r="F676" s="22" t="str">
        <f aca="false">"dossierComplet['"&amp;meta_dossier_complet[[#This Row],[COD_VAR]]&amp;"'][code_insee]"</f>
        <v>dossierComplet['P13_PMEN'][code_insee]</v>
      </c>
    </row>
    <row r="677" customFormat="false" ht="15" hidden="true" customHeight="false" outlineLevel="0" collapsed="false">
      <c r="B677" s="0" t="s">
        <v>5261</v>
      </c>
      <c r="C677" s="0" t="s">
        <v>5262</v>
      </c>
      <c r="D677" s="0" t="s">
        <v>5263</v>
      </c>
      <c r="E677" s="0" t="s">
        <v>3276</v>
      </c>
      <c r="F677" s="22" t="str">
        <f aca="false">"dossierComplet['"&amp;meta_dossier_complet[[#This Row],[COD_VAR]]&amp;"'][code_insee]"</f>
        <v>dossierComplet['P13_PMEN_ANEM0002'][code_insee]</v>
      </c>
    </row>
    <row r="678" customFormat="false" ht="15" hidden="true" customHeight="false" outlineLevel="0" collapsed="false">
      <c r="B678" s="0" t="s">
        <v>5264</v>
      </c>
      <c r="C678" s="0" t="s">
        <v>5265</v>
      </c>
      <c r="D678" s="0" t="s">
        <v>5266</v>
      </c>
      <c r="E678" s="0" t="s">
        <v>3276</v>
      </c>
      <c r="F678" s="22" t="str">
        <f aca="false">"dossierComplet['"&amp;meta_dossier_complet[[#This Row],[COD_VAR]]&amp;"'][code_insee]"</f>
        <v>dossierComplet['P13_PMEN_ANEM0204'][code_insee]</v>
      </c>
    </row>
    <row r="679" customFormat="false" ht="15" hidden="true" customHeight="false" outlineLevel="0" collapsed="false">
      <c r="B679" s="0" t="s">
        <v>5267</v>
      </c>
      <c r="C679" s="0" t="s">
        <v>5268</v>
      </c>
      <c r="D679" s="0" t="s">
        <v>5269</v>
      </c>
      <c r="E679" s="0" t="s">
        <v>3276</v>
      </c>
      <c r="F679" s="22" t="str">
        <f aca="false">"dossierComplet['"&amp;meta_dossier_complet[[#This Row],[COD_VAR]]&amp;"'][code_insee]"</f>
        <v>dossierComplet['P13_PMEN_ANEM0509'][code_insee]</v>
      </c>
    </row>
    <row r="680" customFormat="false" ht="15" hidden="true" customHeight="false" outlineLevel="0" collapsed="false">
      <c r="B680" s="0" t="s">
        <v>5270</v>
      </c>
      <c r="C680" s="0" t="s">
        <v>5271</v>
      </c>
      <c r="D680" s="0" t="s">
        <v>5272</v>
      </c>
      <c r="E680" s="0" t="s">
        <v>3276</v>
      </c>
      <c r="F680" s="22" t="str">
        <f aca="false">"dossierComplet['"&amp;meta_dossier_complet[[#This Row],[COD_VAR]]&amp;"'][code_insee]"</f>
        <v>dossierComplet['P13_PMEN_ANEM10P'][code_insee]</v>
      </c>
    </row>
    <row r="681" customFormat="false" ht="15" hidden="true" customHeight="false" outlineLevel="0" collapsed="false">
      <c r="B681" s="0" t="s">
        <v>5273</v>
      </c>
      <c r="C681" s="0" t="s">
        <v>5274</v>
      </c>
      <c r="D681" s="0" t="s">
        <v>5275</v>
      </c>
      <c r="E681" s="0" t="s">
        <v>3276</v>
      </c>
      <c r="F681" s="22" t="str">
        <f aca="false">"dossierComplet['"&amp;meta_dossier_complet[[#This Row],[COD_VAR]]&amp;"'][code_insee]"</f>
        <v>dossierComplet['P13_NBPI_RP_ANEM0002'][code_insee]</v>
      </c>
    </row>
    <row r="682" customFormat="false" ht="15" hidden="true" customHeight="false" outlineLevel="0" collapsed="false">
      <c r="B682" s="0" t="s">
        <v>5276</v>
      </c>
      <c r="C682" s="0" t="s">
        <v>5277</v>
      </c>
      <c r="D682" s="0" t="s">
        <v>5278</v>
      </c>
      <c r="E682" s="0" t="s">
        <v>3276</v>
      </c>
      <c r="F682" s="22" t="str">
        <f aca="false">"dossierComplet['"&amp;meta_dossier_complet[[#This Row],[COD_VAR]]&amp;"'][code_insee]"</f>
        <v>dossierComplet['P13_NBPI_RP_ANEM0204'][code_insee]</v>
      </c>
    </row>
    <row r="683" customFormat="false" ht="15" hidden="true" customHeight="false" outlineLevel="0" collapsed="false">
      <c r="B683" s="0" t="s">
        <v>5279</v>
      </c>
      <c r="C683" s="0" t="s">
        <v>5280</v>
      </c>
      <c r="D683" s="0" t="s">
        <v>5281</v>
      </c>
      <c r="E683" s="0" t="s">
        <v>3276</v>
      </c>
      <c r="F683" s="22" t="str">
        <f aca="false">"dossierComplet['"&amp;meta_dossier_complet[[#This Row],[COD_VAR]]&amp;"'][code_insee]"</f>
        <v>dossierComplet['P13_NBPI_RP_ANEM0509'][code_insee]</v>
      </c>
    </row>
    <row r="684" customFormat="false" ht="15" hidden="true" customHeight="false" outlineLevel="0" collapsed="false">
      <c r="B684" s="0" t="s">
        <v>5282</v>
      </c>
      <c r="C684" s="0" t="s">
        <v>5283</v>
      </c>
      <c r="D684" s="0" t="s">
        <v>5284</v>
      </c>
      <c r="E684" s="0" t="s">
        <v>3276</v>
      </c>
      <c r="F684" s="22" t="str">
        <f aca="false">"dossierComplet['"&amp;meta_dossier_complet[[#This Row],[COD_VAR]]&amp;"'][code_insee]"</f>
        <v>dossierComplet['P13_NBPI_RP_ANEM10P'][code_insee]</v>
      </c>
    </row>
    <row r="685" customFormat="false" ht="15" hidden="false" customHeight="false" outlineLevel="0" collapsed="false">
      <c r="A685" s="19" t="s">
        <v>3274</v>
      </c>
      <c r="B685" s="0" t="s">
        <v>211</v>
      </c>
      <c r="C685" s="0" t="s">
        <v>5285</v>
      </c>
      <c r="D685" s="0" t="s">
        <v>5286</v>
      </c>
      <c r="E685" s="0" t="s">
        <v>3276</v>
      </c>
      <c r="F685" s="22" t="str">
        <f aca="false">"dossierComplet['"&amp;meta_dossier_complet[[#This Row],[COD_VAR]]&amp;"'][code_insee]"</f>
        <v>dossierComplet['P13_RP_PROP'][code_insee]</v>
      </c>
    </row>
    <row r="686" customFormat="false" ht="15" hidden="false" customHeight="false" outlineLevel="0" collapsed="false">
      <c r="A686" s="19" t="s">
        <v>3274</v>
      </c>
      <c r="B686" s="0" t="s">
        <v>214</v>
      </c>
      <c r="C686" s="0" t="s">
        <v>5287</v>
      </c>
      <c r="D686" s="0" t="s">
        <v>5288</v>
      </c>
      <c r="E686" s="0" t="s">
        <v>3276</v>
      </c>
      <c r="F686" s="22" t="str">
        <f aca="false">"dossierComplet['"&amp;meta_dossier_complet[[#This Row],[COD_VAR]]&amp;"'][code_insee]"</f>
        <v>dossierComplet['P13_RP_LOC'][code_insee]</v>
      </c>
    </row>
    <row r="687" customFormat="false" ht="15" hidden="false" customHeight="false" outlineLevel="0" collapsed="false">
      <c r="A687" s="19" t="s">
        <v>3274</v>
      </c>
      <c r="B687" s="0" t="s">
        <v>217</v>
      </c>
      <c r="C687" s="0" t="s">
        <v>5289</v>
      </c>
      <c r="D687" s="0" t="s">
        <v>5290</v>
      </c>
      <c r="E687" s="0" t="s">
        <v>3276</v>
      </c>
      <c r="F687" s="22" t="str">
        <f aca="false">"dossierComplet['"&amp;meta_dossier_complet[[#This Row],[COD_VAR]]&amp;"'][code_insee]"</f>
        <v>dossierComplet['P13_RP_LOCHLMV'][code_insee]</v>
      </c>
    </row>
    <row r="688" customFormat="false" ht="15" hidden="true" customHeight="false" outlineLevel="0" collapsed="false">
      <c r="B688" s="0" t="s">
        <v>5291</v>
      </c>
      <c r="C688" s="0" t="s">
        <v>5292</v>
      </c>
      <c r="D688" s="0" t="s">
        <v>5293</v>
      </c>
      <c r="E688" s="0" t="s">
        <v>3276</v>
      </c>
      <c r="F688" s="22" t="str">
        <f aca="false">"dossierComplet['"&amp;meta_dossier_complet[[#This Row],[COD_VAR]]&amp;"'][code_insee]"</f>
        <v>dossierComplet['P13_RP_GRAT'][code_insee]</v>
      </c>
    </row>
    <row r="689" customFormat="false" ht="15" hidden="true" customHeight="false" outlineLevel="0" collapsed="false">
      <c r="B689" s="0" t="s">
        <v>5294</v>
      </c>
      <c r="C689" s="0" t="s">
        <v>5295</v>
      </c>
      <c r="D689" s="0" t="s">
        <v>5296</v>
      </c>
      <c r="E689" s="0" t="s">
        <v>3276</v>
      </c>
      <c r="F689" s="22" t="str">
        <f aca="false">"dossierComplet['"&amp;meta_dossier_complet[[#This Row],[COD_VAR]]&amp;"'][code_insee]"</f>
        <v>dossierComplet['P13_NPER_RP'][code_insee]</v>
      </c>
    </row>
    <row r="690" customFormat="false" ht="15" hidden="true" customHeight="false" outlineLevel="0" collapsed="false">
      <c r="B690" s="0" t="s">
        <v>5297</v>
      </c>
      <c r="C690" s="0" t="s">
        <v>5298</v>
      </c>
      <c r="D690" s="0" t="s">
        <v>5299</v>
      </c>
      <c r="E690" s="0" t="s">
        <v>3276</v>
      </c>
      <c r="F690" s="22" t="str">
        <f aca="false">"dossierComplet['"&amp;meta_dossier_complet[[#This Row],[COD_VAR]]&amp;"'][code_insee]"</f>
        <v>dossierComplet['P13_NPER_RP_PROP'][code_insee]</v>
      </c>
    </row>
    <row r="691" customFormat="false" ht="15" hidden="true" customHeight="false" outlineLevel="0" collapsed="false">
      <c r="B691" s="0" t="s">
        <v>5300</v>
      </c>
      <c r="C691" s="0" t="s">
        <v>5301</v>
      </c>
      <c r="D691" s="0" t="s">
        <v>5302</v>
      </c>
      <c r="E691" s="0" t="s">
        <v>3276</v>
      </c>
      <c r="F691" s="22" t="str">
        <f aca="false">"dossierComplet['"&amp;meta_dossier_complet[[#This Row],[COD_VAR]]&amp;"'][code_insee]"</f>
        <v>dossierComplet['P13_NPER_RP_LOC'][code_insee]</v>
      </c>
    </row>
    <row r="692" customFormat="false" ht="15" hidden="true" customHeight="false" outlineLevel="0" collapsed="false">
      <c r="B692" s="0" t="s">
        <v>5303</v>
      </c>
      <c r="C692" s="0" t="s">
        <v>5304</v>
      </c>
      <c r="D692" s="0" t="s">
        <v>5305</v>
      </c>
      <c r="E692" s="0" t="s">
        <v>3276</v>
      </c>
      <c r="F692" s="22" t="str">
        <f aca="false">"dossierComplet['"&amp;meta_dossier_complet[[#This Row],[COD_VAR]]&amp;"'][code_insee]"</f>
        <v>dossierComplet['P13_NPER_RP_LOCHLMV'][code_insee]</v>
      </c>
    </row>
    <row r="693" customFormat="false" ht="15" hidden="true" customHeight="false" outlineLevel="0" collapsed="false">
      <c r="B693" s="0" t="s">
        <v>5306</v>
      </c>
      <c r="C693" s="0" t="s">
        <v>5307</v>
      </c>
      <c r="D693" s="0" t="s">
        <v>5308</v>
      </c>
      <c r="E693" s="0" t="s">
        <v>3276</v>
      </c>
      <c r="F693" s="22" t="str">
        <f aca="false">"dossierComplet['"&amp;meta_dossier_complet[[#This Row],[COD_VAR]]&amp;"'][code_insee]"</f>
        <v>dossierComplet['P13_NPER_RP_GRAT'][code_insee]</v>
      </c>
    </row>
    <row r="694" customFormat="false" ht="15" hidden="true" customHeight="false" outlineLevel="0" collapsed="false">
      <c r="B694" s="0" t="s">
        <v>5309</v>
      </c>
      <c r="C694" s="0" t="s">
        <v>5310</v>
      </c>
      <c r="D694" s="0" t="s">
        <v>5311</v>
      </c>
      <c r="E694" s="0" t="s">
        <v>3276</v>
      </c>
      <c r="F694" s="22" t="str">
        <f aca="false">"dossierComplet['"&amp;meta_dossier_complet[[#This Row],[COD_VAR]]&amp;"'][code_insee]"</f>
        <v>dossierComplet['P13_ANEM_RP'][code_insee]</v>
      </c>
    </row>
    <row r="695" customFormat="false" ht="15" hidden="true" customHeight="false" outlineLevel="0" collapsed="false">
      <c r="B695" s="0" t="s">
        <v>5312</v>
      </c>
      <c r="C695" s="0" t="s">
        <v>5313</v>
      </c>
      <c r="D695" s="0" t="s">
        <v>5314</v>
      </c>
      <c r="E695" s="0" t="s">
        <v>3276</v>
      </c>
      <c r="F695" s="22" t="str">
        <f aca="false">"dossierComplet['"&amp;meta_dossier_complet[[#This Row],[COD_VAR]]&amp;"'][code_insee]"</f>
        <v>dossierComplet['P13_ANEM_RP_PROP'][code_insee]</v>
      </c>
    </row>
    <row r="696" customFormat="false" ht="15" hidden="true" customHeight="false" outlineLevel="0" collapsed="false">
      <c r="B696" s="0" t="s">
        <v>5315</v>
      </c>
      <c r="C696" s="0" t="s">
        <v>5316</v>
      </c>
      <c r="D696" s="0" t="s">
        <v>5317</v>
      </c>
      <c r="E696" s="0" t="s">
        <v>3276</v>
      </c>
      <c r="F696" s="22" t="str">
        <f aca="false">"dossierComplet['"&amp;meta_dossier_complet[[#This Row],[COD_VAR]]&amp;"'][code_insee]"</f>
        <v>dossierComplet['P13_ANEM_RP_LOC'][code_insee]</v>
      </c>
    </row>
    <row r="697" customFormat="false" ht="15" hidden="true" customHeight="false" outlineLevel="0" collapsed="false">
      <c r="B697" s="0" t="s">
        <v>5318</v>
      </c>
      <c r="C697" s="0" t="s">
        <v>5319</v>
      </c>
      <c r="D697" s="0" t="s">
        <v>5320</v>
      </c>
      <c r="E697" s="0" t="s">
        <v>3276</v>
      </c>
      <c r="F697" s="22" t="str">
        <f aca="false">"dossierComplet['"&amp;meta_dossier_complet[[#This Row],[COD_VAR]]&amp;"'][code_insee]"</f>
        <v>dossierComplet['P13_ANEM_RP_LOCHLMV'][code_insee]</v>
      </c>
    </row>
    <row r="698" customFormat="false" ht="15" hidden="true" customHeight="false" outlineLevel="0" collapsed="false">
      <c r="B698" s="0" t="s">
        <v>5321</v>
      </c>
      <c r="C698" s="0" t="s">
        <v>5322</v>
      </c>
      <c r="D698" s="0" t="s">
        <v>5323</v>
      </c>
      <c r="E698" s="0" t="s">
        <v>3276</v>
      </c>
      <c r="F698" s="22" t="str">
        <f aca="false">"dossierComplet['"&amp;meta_dossier_complet[[#This Row],[COD_VAR]]&amp;"'][code_insee]"</f>
        <v>dossierComplet['P13_ANEM_RP_GRAT'][code_insee]</v>
      </c>
    </row>
    <row r="699" customFormat="false" ht="15" hidden="true" customHeight="false" outlineLevel="0" collapsed="false">
      <c r="B699" s="0" t="s">
        <v>5324</v>
      </c>
      <c r="C699" s="0" t="s">
        <v>5325</v>
      </c>
      <c r="D699" s="0" t="s">
        <v>5326</v>
      </c>
      <c r="E699" s="0" t="s">
        <v>3276</v>
      </c>
      <c r="F699" s="22" t="str">
        <f aca="false">"dossierComplet['"&amp;meta_dossier_complet[[#This Row],[COD_VAR]]&amp;"'][code_insee]"</f>
        <v>dossierComplet['P13_RP_SDB'][code_insee]</v>
      </c>
    </row>
    <row r="700" customFormat="false" ht="15" hidden="true" customHeight="false" outlineLevel="0" collapsed="false">
      <c r="B700" s="0" t="s">
        <v>5327</v>
      </c>
      <c r="C700" s="0" t="s">
        <v>5328</v>
      </c>
      <c r="D700" s="0" t="s">
        <v>5329</v>
      </c>
      <c r="E700" s="0" t="s">
        <v>3276</v>
      </c>
      <c r="F700" s="22" t="str">
        <f aca="false">"dossierComplet['"&amp;meta_dossier_complet[[#This Row],[COD_VAR]]&amp;"'][code_insee]"</f>
        <v>dossierComplet['P13_RP_CCCOLL'][code_insee]</v>
      </c>
    </row>
    <row r="701" customFormat="false" ht="15" hidden="true" customHeight="false" outlineLevel="0" collapsed="false">
      <c r="B701" s="0" t="s">
        <v>5330</v>
      </c>
      <c r="C701" s="0" t="s">
        <v>5331</v>
      </c>
      <c r="D701" s="0" t="s">
        <v>5332</v>
      </c>
      <c r="E701" s="0" t="s">
        <v>3276</v>
      </c>
      <c r="F701" s="22" t="str">
        <f aca="false">"dossierComplet['"&amp;meta_dossier_complet[[#This Row],[COD_VAR]]&amp;"'][code_insee]"</f>
        <v>dossierComplet['P13_RP_CCIND'][code_insee]</v>
      </c>
    </row>
    <row r="702" customFormat="false" ht="15" hidden="true" customHeight="false" outlineLevel="0" collapsed="false">
      <c r="B702" s="0" t="s">
        <v>5333</v>
      </c>
      <c r="C702" s="0" t="s">
        <v>5334</v>
      </c>
      <c r="D702" s="0" t="s">
        <v>5335</v>
      </c>
      <c r="E702" s="0" t="s">
        <v>3276</v>
      </c>
      <c r="F702" s="22" t="str">
        <f aca="false">"dossierComplet['"&amp;meta_dossier_complet[[#This Row],[COD_VAR]]&amp;"'][code_insee]"</f>
        <v>dossierComplet['P13_RP_CINDELEC'][code_insee]</v>
      </c>
    </row>
    <row r="703" customFormat="false" ht="15" hidden="true" customHeight="false" outlineLevel="0" collapsed="false">
      <c r="B703" s="0" t="s">
        <v>5336</v>
      </c>
      <c r="C703" s="0" t="s">
        <v>5337</v>
      </c>
      <c r="D703" s="0" t="s">
        <v>5338</v>
      </c>
      <c r="E703" s="0" t="s">
        <v>3276</v>
      </c>
      <c r="F703" s="22" t="str">
        <f aca="false">"dossierComplet['"&amp;meta_dossier_complet[[#This Row],[COD_VAR]]&amp;"'][code_insee]"</f>
        <v>dossierComplet['P13_RP_ELEC'][code_insee]</v>
      </c>
    </row>
    <row r="704" customFormat="false" ht="15" hidden="true" customHeight="false" outlineLevel="0" collapsed="false">
      <c r="B704" s="0" t="s">
        <v>5339</v>
      </c>
      <c r="C704" s="0" t="s">
        <v>5340</v>
      </c>
      <c r="D704" s="0" t="s">
        <v>5341</v>
      </c>
      <c r="E704" s="0" t="s">
        <v>3276</v>
      </c>
      <c r="F704" s="22" t="str">
        <f aca="false">"dossierComplet['"&amp;meta_dossier_complet[[#This Row],[COD_VAR]]&amp;"'][code_insee]"</f>
        <v>dossierComplet['P13_RP_EAUCH'][code_insee]</v>
      </c>
    </row>
    <row r="705" customFormat="false" ht="15" hidden="true" customHeight="false" outlineLevel="0" collapsed="false">
      <c r="B705" s="0" t="s">
        <v>5342</v>
      </c>
      <c r="C705" s="0" t="s">
        <v>5343</v>
      </c>
      <c r="D705" s="0" t="s">
        <v>5344</v>
      </c>
      <c r="E705" s="0" t="s">
        <v>3276</v>
      </c>
      <c r="F705" s="22" t="str">
        <f aca="false">"dossierComplet['"&amp;meta_dossier_complet[[#This Row],[COD_VAR]]&amp;"'][code_insee]"</f>
        <v>dossierComplet['P13_RP_BDWC'][code_insee]</v>
      </c>
    </row>
    <row r="706" customFormat="false" ht="15" hidden="true" customHeight="false" outlineLevel="0" collapsed="false">
      <c r="B706" s="0" t="s">
        <v>5345</v>
      </c>
      <c r="C706" s="0" t="s">
        <v>5346</v>
      </c>
      <c r="D706" s="0" t="s">
        <v>5347</v>
      </c>
      <c r="E706" s="0" t="s">
        <v>3276</v>
      </c>
      <c r="F706" s="22" t="str">
        <f aca="false">"dossierComplet['"&amp;meta_dossier_complet[[#This Row],[COD_VAR]]&amp;"'][code_insee]"</f>
        <v>dossierComplet['P13_RP_CHOS'][code_insee]</v>
      </c>
    </row>
    <row r="707" customFormat="false" ht="15" hidden="true" customHeight="false" outlineLevel="0" collapsed="false">
      <c r="B707" s="0" t="s">
        <v>5348</v>
      </c>
      <c r="C707" s="0" t="s">
        <v>5349</v>
      </c>
      <c r="D707" s="0" t="s">
        <v>5350</v>
      </c>
      <c r="E707" s="0" t="s">
        <v>3276</v>
      </c>
      <c r="F707" s="22" t="str">
        <f aca="false">"dossierComplet['"&amp;meta_dossier_complet[[#This Row],[COD_VAR]]&amp;"'][code_insee]"</f>
        <v>dossierComplet['P13_RP_CLIM'][code_insee]</v>
      </c>
    </row>
    <row r="708" customFormat="false" ht="15" hidden="true" customHeight="false" outlineLevel="0" collapsed="false">
      <c r="B708" s="0" t="s">
        <v>5351</v>
      </c>
      <c r="C708" s="0" t="s">
        <v>5352</v>
      </c>
      <c r="D708" s="0" t="s">
        <v>5353</v>
      </c>
      <c r="E708" s="0" t="s">
        <v>3276</v>
      </c>
      <c r="F708" s="22" t="str">
        <f aca="false">"dossierComplet['"&amp;meta_dossier_complet[[#This Row],[COD_VAR]]&amp;"'][code_insee]"</f>
        <v>dossierComplet['P13_RP_TTEGOU'][code_insee]</v>
      </c>
    </row>
    <row r="709" customFormat="false" ht="15" hidden="true" customHeight="false" outlineLevel="0" collapsed="false">
      <c r="B709" s="0" t="s">
        <v>5354</v>
      </c>
      <c r="C709" s="0" t="s">
        <v>5355</v>
      </c>
      <c r="D709" s="0" t="s">
        <v>5356</v>
      </c>
      <c r="E709" s="0" t="s">
        <v>3276</v>
      </c>
      <c r="F709" s="22" t="str">
        <f aca="false">"dossierComplet['"&amp;meta_dossier_complet[[#This Row],[COD_VAR]]&amp;"'][code_insee]"</f>
        <v>dossierComplet['P13_RP_GARL'][code_insee]</v>
      </c>
    </row>
    <row r="710" customFormat="false" ht="15" hidden="true" customHeight="false" outlineLevel="0" collapsed="false">
      <c r="B710" s="0" t="s">
        <v>5357</v>
      </c>
      <c r="C710" s="0" t="s">
        <v>5358</v>
      </c>
      <c r="D710" s="0" t="s">
        <v>5359</v>
      </c>
      <c r="E710" s="0" t="s">
        <v>3276</v>
      </c>
      <c r="F710" s="22" t="str">
        <f aca="false">"dossierComplet['"&amp;meta_dossier_complet[[#This Row],[COD_VAR]]&amp;"'][code_insee]"</f>
        <v>dossierComplet['P13_RP_VOIT1P'][code_insee]</v>
      </c>
    </row>
    <row r="711" customFormat="false" ht="15" hidden="true" customHeight="false" outlineLevel="0" collapsed="false">
      <c r="B711" s="0" t="s">
        <v>5360</v>
      </c>
      <c r="C711" s="0" t="s">
        <v>5361</v>
      </c>
      <c r="D711" s="0" t="s">
        <v>5362</v>
      </c>
      <c r="E711" s="0" t="s">
        <v>3276</v>
      </c>
      <c r="F711" s="22" t="str">
        <f aca="false">"dossierComplet['"&amp;meta_dossier_complet[[#This Row],[COD_VAR]]&amp;"'][code_insee]"</f>
        <v>dossierComplet['P13_RP_VOIT1'][code_insee]</v>
      </c>
    </row>
    <row r="712" customFormat="false" ht="15" hidden="true" customHeight="false" outlineLevel="0" collapsed="false">
      <c r="B712" s="0" t="s">
        <v>5363</v>
      </c>
      <c r="C712" s="0" t="s">
        <v>5364</v>
      </c>
      <c r="D712" s="0" t="s">
        <v>5365</v>
      </c>
      <c r="E712" s="0" t="s">
        <v>3276</v>
      </c>
      <c r="F712" s="22" t="str">
        <f aca="false">"dossierComplet['"&amp;meta_dossier_complet[[#This Row],[COD_VAR]]&amp;"'][code_insee]"</f>
        <v>dossierComplet['P13_RP_VOIT2P'][code_insee]</v>
      </c>
    </row>
    <row r="713" customFormat="false" ht="15" hidden="true" customHeight="false" outlineLevel="0" collapsed="false">
      <c r="B713" s="0" t="s">
        <v>5366</v>
      </c>
      <c r="C713" s="0" t="s">
        <v>5367</v>
      </c>
      <c r="D713" s="0" t="s">
        <v>5368</v>
      </c>
      <c r="E713" s="0" t="s">
        <v>3276</v>
      </c>
      <c r="F713" s="22" t="str">
        <f aca="false">"dossierComplet['"&amp;meta_dossier_complet[[#This Row],[COD_VAR]]&amp;"'][code_insee]"</f>
        <v>dossierComplet['P13_RP_HABFOR'][code_insee]</v>
      </c>
    </row>
    <row r="714" customFormat="false" ht="15" hidden="true" customHeight="false" outlineLevel="0" collapsed="false">
      <c r="B714" s="0" t="s">
        <v>5369</v>
      </c>
      <c r="C714" s="0" t="s">
        <v>5370</v>
      </c>
      <c r="D714" s="0" t="s">
        <v>5371</v>
      </c>
      <c r="E714" s="0" t="s">
        <v>3276</v>
      </c>
      <c r="F714" s="22" t="str">
        <f aca="false">"dossierComplet['"&amp;meta_dossier_complet[[#This Row],[COD_VAR]]&amp;"'][code_insee]"</f>
        <v>dossierComplet['P13_RP_CASE'][code_insee]</v>
      </c>
    </row>
    <row r="715" customFormat="false" ht="15" hidden="true" customHeight="false" outlineLevel="0" collapsed="false">
      <c r="B715" s="0" t="s">
        <v>5372</v>
      </c>
      <c r="C715" s="0" t="s">
        <v>5373</v>
      </c>
      <c r="D715" s="0" t="s">
        <v>5374</v>
      </c>
      <c r="E715" s="0" t="s">
        <v>3276</v>
      </c>
      <c r="F715" s="22" t="str">
        <f aca="false">"dossierComplet['"&amp;meta_dossier_complet[[#This Row],[COD_VAR]]&amp;"'][code_insee]"</f>
        <v>dossierComplet['P13_RP_MIBOIS'][code_insee]</v>
      </c>
    </row>
    <row r="716" customFormat="false" ht="15" hidden="true" customHeight="false" outlineLevel="0" collapsed="false">
      <c r="B716" s="0" t="s">
        <v>5375</v>
      </c>
      <c r="C716" s="0" t="s">
        <v>5376</v>
      </c>
      <c r="D716" s="0" t="s">
        <v>5377</v>
      </c>
      <c r="E716" s="0" t="s">
        <v>3276</v>
      </c>
      <c r="F716" s="22" t="str">
        <f aca="false">"dossierComplet['"&amp;meta_dossier_complet[[#This Row],[COD_VAR]]&amp;"'][code_insee]"</f>
        <v>dossierComplet['P13_RP_MIDUR'][code_insee]</v>
      </c>
    </row>
    <row r="717" customFormat="false" ht="15" hidden="false" customHeight="false" outlineLevel="0" collapsed="false">
      <c r="A717" s="19" t="s">
        <v>3274</v>
      </c>
      <c r="B717" s="0" t="s">
        <v>220</v>
      </c>
      <c r="C717" s="0" t="s">
        <v>5378</v>
      </c>
      <c r="D717" s="0" t="s">
        <v>221</v>
      </c>
      <c r="E717" s="0" t="s">
        <v>3276</v>
      </c>
      <c r="F717" s="22" t="str">
        <f aca="false">"dossierComplet['"&amp;meta_dossier_complet[[#This Row],[COD_VAR]]&amp;"'][code_insee]"</f>
        <v>dossierComplet['P08_LOG'][code_insee]</v>
      </c>
    </row>
    <row r="718" customFormat="false" ht="15" hidden="false" customHeight="false" outlineLevel="0" collapsed="false">
      <c r="A718" s="19" t="s">
        <v>3274</v>
      </c>
      <c r="B718" s="0" t="s">
        <v>223</v>
      </c>
      <c r="C718" s="0" t="s">
        <v>5379</v>
      </c>
      <c r="D718" s="0" t="s">
        <v>5380</v>
      </c>
      <c r="E718" s="0" t="s">
        <v>3276</v>
      </c>
      <c r="F718" s="22" t="str">
        <f aca="false">"dossierComplet['"&amp;meta_dossier_complet[[#This Row],[COD_VAR]]&amp;"'][code_insee]"</f>
        <v>dossierComplet['P08_RP'][code_insee]</v>
      </c>
    </row>
    <row r="719" customFormat="false" ht="15" hidden="false" customHeight="false" outlineLevel="0" collapsed="false">
      <c r="A719" s="19" t="s">
        <v>3274</v>
      </c>
      <c r="B719" s="0" t="s">
        <v>226</v>
      </c>
      <c r="C719" s="0" t="s">
        <v>5381</v>
      </c>
      <c r="D719" s="0" t="s">
        <v>5382</v>
      </c>
      <c r="E719" s="0" t="s">
        <v>3276</v>
      </c>
      <c r="F719" s="22" t="str">
        <f aca="false">"dossierComplet['"&amp;meta_dossier_complet[[#This Row],[COD_VAR]]&amp;"'][code_insee]"</f>
        <v>dossierComplet['P08_RSECOCC'][code_insee]</v>
      </c>
    </row>
    <row r="720" customFormat="false" ht="15" hidden="false" customHeight="false" outlineLevel="0" collapsed="false">
      <c r="A720" s="19" t="s">
        <v>3274</v>
      </c>
      <c r="B720" s="0" t="s">
        <v>229</v>
      </c>
      <c r="C720" s="0" t="s">
        <v>5383</v>
      </c>
      <c r="D720" s="0" t="s">
        <v>230</v>
      </c>
      <c r="E720" s="0" t="s">
        <v>3276</v>
      </c>
      <c r="F720" s="22" t="str">
        <f aca="false">"dossierComplet['"&amp;meta_dossier_complet[[#This Row],[COD_VAR]]&amp;"'][code_insee]"</f>
        <v>dossierComplet['P08_LOGVAC'][code_insee]</v>
      </c>
    </row>
    <row r="721" customFormat="false" ht="15" hidden="false" customHeight="false" outlineLevel="0" collapsed="false">
      <c r="A721" s="19" t="s">
        <v>3274</v>
      </c>
      <c r="B721" s="0" t="s">
        <v>232</v>
      </c>
      <c r="C721" s="0" t="s">
        <v>5384</v>
      </c>
      <c r="D721" s="0" t="s">
        <v>233</v>
      </c>
      <c r="E721" s="0" t="s">
        <v>3276</v>
      </c>
      <c r="F721" s="22" t="str">
        <f aca="false">"dossierComplet['"&amp;meta_dossier_complet[[#This Row],[COD_VAR]]&amp;"'][code_insee]"</f>
        <v>dossierComplet['P08_MAISON'][code_insee]</v>
      </c>
    </row>
    <row r="722" customFormat="false" ht="15" hidden="false" customHeight="false" outlineLevel="0" collapsed="false">
      <c r="A722" s="19" t="s">
        <v>3274</v>
      </c>
      <c r="B722" s="0" t="s">
        <v>235</v>
      </c>
      <c r="C722" s="0" t="s">
        <v>5385</v>
      </c>
      <c r="D722" s="0" t="s">
        <v>236</v>
      </c>
      <c r="E722" s="0" t="s">
        <v>3276</v>
      </c>
      <c r="F722" s="22" t="str">
        <f aca="false">"dossierComplet['"&amp;meta_dossier_complet[[#This Row],[COD_VAR]]&amp;"'][code_insee]"</f>
        <v>dossierComplet['P08_APPART'][code_insee]</v>
      </c>
    </row>
    <row r="723" customFormat="false" ht="15" hidden="true" customHeight="false" outlineLevel="0" collapsed="false">
      <c r="B723" s="0" t="s">
        <v>5386</v>
      </c>
      <c r="C723" s="0" t="s">
        <v>5387</v>
      </c>
      <c r="D723" s="0" t="s">
        <v>5388</v>
      </c>
      <c r="E723" s="0" t="s">
        <v>3276</v>
      </c>
      <c r="F723" s="22" t="str">
        <f aca="false">"dossierComplet['"&amp;meta_dossier_complet[[#This Row],[COD_VAR]]&amp;"'][code_insee]"</f>
        <v>dossierComplet['P08_RP_1P'][code_insee]</v>
      </c>
    </row>
    <row r="724" customFormat="false" ht="15" hidden="true" customHeight="false" outlineLevel="0" collapsed="false">
      <c r="B724" s="0" t="s">
        <v>5389</v>
      </c>
      <c r="C724" s="0" t="s">
        <v>5390</v>
      </c>
      <c r="D724" s="0" t="s">
        <v>5391</v>
      </c>
      <c r="E724" s="0" t="s">
        <v>3276</v>
      </c>
      <c r="F724" s="22" t="str">
        <f aca="false">"dossierComplet['"&amp;meta_dossier_complet[[#This Row],[COD_VAR]]&amp;"'][code_insee]"</f>
        <v>dossierComplet['P08_RP_2P'][code_insee]</v>
      </c>
    </row>
    <row r="725" customFormat="false" ht="15" hidden="true" customHeight="false" outlineLevel="0" collapsed="false">
      <c r="B725" s="0" t="s">
        <v>5392</v>
      </c>
      <c r="C725" s="0" t="s">
        <v>5393</v>
      </c>
      <c r="D725" s="0" t="s">
        <v>5394</v>
      </c>
      <c r="E725" s="0" t="s">
        <v>3276</v>
      </c>
      <c r="F725" s="22" t="str">
        <f aca="false">"dossierComplet['"&amp;meta_dossier_complet[[#This Row],[COD_VAR]]&amp;"'][code_insee]"</f>
        <v>dossierComplet['P08_RP_3P'][code_insee]</v>
      </c>
    </row>
    <row r="726" customFormat="false" ht="15" hidden="true" customHeight="false" outlineLevel="0" collapsed="false">
      <c r="B726" s="0" t="s">
        <v>5395</v>
      </c>
      <c r="C726" s="0" t="s">
        <v>5396</v>
      </c>
      <c r="D726" s="0" t="s">
        <v>5397</v>
      </c>
      <c r="E726" s="0" t="s">
        <v>3276</v>
      </c>
      <c r="F726" s="22" t="str">
        <f aca="false">"dossierComplet['"&amp;meta_dossier_complet[[#This Row],[COD_VAR]]&amp;"'][code_insee]"</f>
        <v>dossierComplet['P08_RP_4P'][code_insee]</v>
      </c>
    </row>
    <row r="727" customFormat="false" ht="15" hidden="true" customHeight="false" outlineLevel="0" collapsed="false">
      <c r="B727" s="0" t="s">
        <v>5398</v>
      </c>
      <c r="C727" s="0" t="s">
        <v>5399</v>
      </c>
      <c r="D727" s="0" t="s">
        <v>5400</v>
      </c>
      <c r="E727" s="0" t="s">
        <v>3276</v>
      </c>
      <c r="F727" s="22" t="str">
        <f aca="false">"dossierComplet['"&amp;meta_dossier_complet[[#This Row],[COD_VAR]]&amp;"'][code_insee]"</f>
        <v>dossierComplet['P08_RP_5PP'][code_insee]</v>
      </c>
    </row>
    <row r="728" customFormat="false" ht="15" hidden="true" customHeight="false" outlineLevel="0" collapsed="false">
      <c r="B728" s="0" t="s">
        <v>5401</v>
      </c>
      <c r="C728" s="0" t="s">
        <v>5402</v>
      </c>
      <c r="D728" s="0" t="s">
        <v>5403</v>
      </c>
      <c r="E728" s="0" t="s">
        <v>3276</v>
      </c>
      <c r="F728" s="22" t="str">
        <f aca="false">"dossierComplet['"&amp;meta_dossier_complet[[#This Row],[COD_VAR]]&amp;"'][code_insee]"</f>
        <v>dossierComplet['P08_NBPI_RP'][code_insee]</v>
      </c>
    </row>
    <row r="729" customFormat="false" ht="15" hidden="true" customHeight="false" outlineLevel="0" collapsed="false">
      <c r="B729" s="0" t="s">
        <v>5404</v>
      </c>
      <c r="C729" s="0" t="s">
        <v>5405</v>
      </c>
      <c r="D729" s="0" t="s">
        <v>5406</v>
      </c>
      <c r="E729" s="0" t="s">
        <v>3276</v>
      </c>
      <c r="F729" s="22" t="str">
        <f aca="false">"dossierComplet['"&amp;meta_dossier_complet[[#This Row],[COD_VAR]]&amp;"'][code_insee]"</f>
        <v>dossierComplet['P08_RPMAISON'][code_insee]</v>
      </c>
    </row>
    <row r="730" customFormat="false" ht="15" hidden="true" customHeight="false" outlineLevel="0" collapsed="false">
      <c r="B730" s="0" t="s">
        <v>5407</v>
      </c>
      <c r="C730" s="0" t="s">
        <v>5408</v>
      </c>
      <c r="D730" s="0" t="s">
        <v>5409</v>
      </c>
      <c r="E730" s="0" t="s">
        <v>3276</v>
      </c>
      <c r="F730" s="22" t="str">
        <f aca="false">"dossierComplet['"&amp;meta_dossier_complet[[#This Row],[COD_VAR]]&amp;"'][code_insee]"</f>
        <v>dossierComplet['P08_NBPI_RPMAISON'][code_insee]</v>
      </c>
    </row>
    <row r="731" customFormat="false" ht="15" hidden="true" customHeight="false" outlineLevel="0" collapsed="false">
      <c r="B731" s="0" t="s">
        <v>5410</v>
      </c>
      <c r="C731" s="0" t="s">
        <v>5411</v>
      </c>
      <c r="D731" s="0" t="s">
        <v>5412</v>
      </c>
      <c r="E731" s="0" t="s">
        <v>3276</v>
      </c>
      <c r="F731" s="22" t="str">
        <f aca="false">"dossierComplet['"&amp;meta_dossier_complet[[#This Row],[COD_VAR]]&amp;"'][code_insee]"</f>
        <v>dossierComplet['P08_RPAPPART'][code_insee]</v>
      </c>
    </row>
    <row r="732" customFormat="false" ht="15" hidden="true" customHeight="false" outlineLevel="0" collapsed="false">
      <c r="B732" s="0" t="s">
        <v>5413</v>
      </c>
      <c r="C732" s="0" t="s">
        <v>5414</v>
      </c>
      <c r="D732" s="0" t="s">
        <v>5415</v>
      </c>
      <c r="E732" s="0" t="s">
        <v>3276</v>
      </c>
      <c r="F732" s="22" t="str">
        <f aca="false">"dossierComplet['"&amp;meta_dossier_complet[[#This Row],[COD_VAR]]&amp;"'][code_insee]"</f>
        <v>dossierComplet['P08_NBPI_RPAPPART'][code_insee]</v>
      </c>
    </row>
    <row r="733" customFormat="false" ht="15" hidden="true" customHeight="false" outlineLevel="0" collapsed="false">
      <c r="B733" s="0" t="s">
        <v>5416</v>
      </c>
      <c r="C733" s="0" t="s">
        <v>5417</v>
      </c>
      <c r="D733" s="0" t="s">
        <v>5418</v>
      </c>
      <c r="E733" s="0" t="s">
        <v>3276</v>
      </c>
      <c r="F733" s="22" t="str">
        <f aca="false">"dossierComplet['"&amp;meta_dossier_complet[[#This Row],[COD_VAR]]&amp;"'][code_insee]"</f>
        <v>dossierComplet['P08_RP_ACHTT'][code_insee]</v>
      </c>
    </row>
    <row r="734" customFormat="false" ht="15" hidden="true" customHeight="false" outlineLevel="0" collapsed="false">
      <c r="B734" s="0" t="s">
        <v>5419</v>
      </c>
      <c r="C734" s="0" t="s">
        <v>5420</v>
      </c>
      <c r="D734" s="0" t="s">
        <v>5421</v>
      </c>
      <c r="E734" s="0" t="s">
        <v>3276</v>
      </c>
      <c r="F734" s="22" t="str">
        <f aca="false">"dossierComplet['"&amp;meta_dossier_complet[[#This Row],[COD_VAR]]&amp;"'][code_insee]"</f>
        <v>dossierComplet['P08_RP_ACHT1'][code_insee]</v>
      </c>
    </row>
    <row r="735" customFormat="false" ht="15" hidden="true" customHeight="false" outlineLevel="0" collapsed="false">
      <c r="B735" s="0" t="s">
        <v>5422</v>
      </c>
      <c r="C735" s="0" t="s">
        <v>5423</v>
      </c>
      <c r="D735" s="0" t="s">
        <v>5424</v>
      </c>
      <c r="E735" s="0" t="s">
        <v>3276</v>
      </c>
      <c r="F735" s="22" t="str">
        <f aca="false">"dossierComplet['"&amp;meta_dossier_complet[[#This Row],[COD_VAR]]&amp;"'][code_insee]"</f>
        <v>dossierComplet['P08_RP_ACHT2'][code_insee]</v>
      </c>
    </row>
    <row r="736" customFormat="false" ht="15" hidden="true" customHeight="false" outlineLevel="0" collapsed="false">
      <c r="B736" s="0" t="s">
        <v>5425</v>
      </c>
      <c r="C736" s="0" t="s">
        <v>5426</v>
      </c>
      <c r="D736" s="0" t="s">
        <v>5427</v>
      </c>
      <c r="E736" s="0" t="s">
        <v>3276</v>
      </c>
      <c r="F736" s="22" t="str">
        <f aca="false">"dossierComplet['"&amp;meta_dossier_complet[[#This Row],[COD_VAR]]&amp;"'][code_insee]"</f>
        <v>dossierComplet['P08_RP_ACHT3'][code_insee]</v>
      </c>
    </row>
    <row r="737" customFormat="false" ht="15" hidden="true" customHeight="false" outlineLevel="0" collapsed="false">
      <c r="B737" s="0" t="s">
        <v>5428</v>
      </c>
      <c r="C737" s="0" t="s">
        <v>5429</v>
      </c>
      <c r="D737" s="0" t="s">
        <v>5430</v>
      </c>
      <c r="E737" s="0" t="s">
        <v>3276</v>
      </c>
      <c r="F737" s="22" t="str">
        <f aca="false">"dossierComplet['"&amp;meta_dossier_complet[[#This Row],[COD_VAR]]&amp;"'][code_insee]"</f>
        <v>dossierComplet['P08_RP_ACHT4'][code_insee]</v>
      </c>
    </row>
    <row r="738" customFormat="false" ht="15" hidden="true" customHeight="false" outlineLevel="0" collapsed="false">
      <c r="B738" s="0" t="s">
        <v>5431</v>
      </c>
      <c r="C738" s="0" t="s">
        <v>5432</v>
      </c>
      <c r="D738" s="0" t="s">
        <v>5433</v>
      </c>
      <c r="E738" s="0" t="s">
        <v>3276</v>
      </c>
      <c r="F738" s="22" t="str">
        <f aca="false">"dossierComplet['"&amp;meta_dossier_complet[[#This Row],[COD_VAR]]&amp;"'][code_insee]"</f>
        <v>dossierComplet['P08_RPMAISON_ACHT1'][code_insee]</v>
      </c>
    </row>
    <row r="739" customFormat="false" ht="15" hidden="true" customHeight="false" outlineLevel="0" collapsed="false">
      <c r="B739" s="0" t="s">
        <v>5434</v>
      </c>
      <c r="C739" s="0" t="s">
        <v>5435</v>
      </c>
      <c r="D739" s="0" t="s">
        <v>5436</v>
      </c>
      <c r="E739" s="0" t="s">
        <v>3276</v>
      </c>
      <c r="F739" s="22" t="str">
        <f aca="false">"dossierComplet['"&amp;meta_dossier_complet[[#This Row],[COD_VAR]]&amp;"'][code_insee]"</f>
        <v>dossierComplet['P08_RPMAISON_ACHT2'][code_insee]</v>
      </c>
    </row>
    <row r="740" customFormat="false" ht="15" hidden="true" customHeight="false" outlineLevel="0" collapsed="false">
      <c r="B740" s="0" t="s">
        <v>5437</v>
      </c>
      <c r="C740" s="0" t="s">
        <v>5438</v>
      </c>
      <c r="D740" s="0" t="s">
        <v>5439</v>
      </c>
      <c r="E740" s="0" t="s">
        <v>3276</v>
      </c>
      <c r="F740" s="22" t="str">
        <f aca="false">"dossierComplet['"&amp;meta_dossier_complet[[#This Row],[COD_VAR]]&amp;"'][code_insee]"</f>
        <v>dossierComplet['P08_RPMAISON_ACHT3'][code_insee]</v>
      </c>
    </row>
    <row r="741" customFormat="false" ht="15" hidden="true" customHeight="false" outlineLevel="0" collapsed="false">
      <c r="B741" s="0" t="s">
        <v>5440</v>
      </c>
      <c r="C741" s="0" t="s">
        <v>5441</v>
      </c>
      <c r="D741" s="0" t="s">
        <v>5442</v>
      </c>
      <c r="E741" s="0" t="s">
        <v>3276</v>
      </c>
      <c r="F741" s="22" t="str">
        <f aca="false">"dossierComplet['"&amp;meta_dossier_complet[[#This Row],[COD_VAR]]&amp;"'][code_insee]"</f>
        <v>dossierComplet['P08_RPMAISON_ACHT4'][code_insee]</v>
      </c>
    </row>
    <row r="742" customFormat="false" ht="15" hidden="true" customHeight="false" outlineLevel="0" collapsed="false">
      <c r="B742" s="0" t="s">
        <v>5443</v>
      </c>
      <c r="C742" s="0" t="s">
        <v>5444</v>
      </c>
      <c r="D742" s="0" t="s">
        <v>5445</v>
      </c>
      <c r="E742" s="0" t="s">
        <v>3276</v>
      </c>
      <c r="F742" s="22" t="str">
        <f aca="false">"dossierComplet['"&amp;meta_dossier_complet[[#This Row],[COD_VAR]]&amp;"'][code_insee]"</f>
        <v>dossierComplet['P08_RPAPPART_ACHT1'][code_insee]</v>
      </c>
    </row>
    <row r="743" customFormat="false" ht="15" hidden="true" customHeight="false" outlineLevel="0" collapsed="false">
      <c r="B743" s="0" t="s">
        <v>5446</v>
      </c>
      <c r="C743" s="0" t="s">
        <v>5447</v>
      </c>
      <c r="D743" s="0" t="s">
        <v>5448</v>
      </c>
      <c r="E743" s="0" t="s">
        <v>3276</v>
      </c>
      <c r="F743" s="22" t="str">
        <f aca="false">"dossierComplet['"&amp;meta_dossier_complet[[#This Row],[COD_VAR]]&amp;"'][code_insee]"</f>
        <v>dossierComplet['P08_RPAPPART_ACHT2'][code_insee]</v>
      </c>
    </row>
    <row r="744" customFormat="false" ht="15" hidden="true" customHeight="false" outlineLevel="0" collapsed="false">
      <c r="B744" s="0" t="s">
        <v>5449</v>
      </c>
      <c r="C744" s="0" t="s">
        <v>5450</v>
      </c>
      <c r="D744" s="0" t="s">
        <v>5451</v>
      </c>
      <c r="E744" s="0" t="s">
        <v>3276</v>
      </c>
      <c r="F744" s="22" t="str">
        <f aca="false">"dossierComplet['"&amp;meta_dossier_complet[[#This Row],[COD_VAR]]&amp;"'][code_insee]"</f>
        <v>dossierComplet['P08_RPAPPART_ACHT3'][code_insee]</v>
      </c>
    </row>
    <row r="745" customFormat="false" ht="15" hidden="true" customHeight="false" outlineLevel="0" collapsed="false">
      <c r="B745" s="0" t="s">
        <v>5452</v>
      </c>
      <c r="C745" s="0" t="s">
        <v>5453</v>
      </c>
      <c r="D745" s="0" t="s">
        <v>5454</v>
      </c>
      <c r="E745" s="0" t="s">
        <v>3276</v>
      </c>
      <c r="F745" s="22" t="str">
        <f aca="false">"dossierComplet['"&amp;meta_dossier_complet[[#This Row],[COD_VAR]]&amp;"'][code_insee]"</f>
        <v>dossierComplet['P08_RPAPPART_ACHT4'][code_insee]</v>
      </c>
    </row>
    <row r="746" customFormat="false" ht="15" hidden="true" customHeight="false" outlineLevel="0" collapsed="false">
      <c r="B746" s="0" t="s">
        <v>5455</v>
      </c>
      <c r="C746" s="0" t="s">
        <v>5456</v>
      </c>
      <c r="D746" s="0" t="s">
        <v>4666</v>
      </c>
      <c r="E746" s="0" t="s">
        <v>3276</v>
      </c>
      <c r="F746" s="22" t="str">
        <f aca="false">"dossierComplet['"&amp;meta_dossier_complet[[#This Row],[COD_VAR]]&amp;"'][code_insee]"</f>
        <v>dossierComplet['P08_MEN'][code_insee]</v>
      </c>
    </row>
    <row r="747" customFormat="false" ht="15" hidden="true" customHeight="false" outlineLevel="0" collapsed="false">
      <c r="B747" s="0" t="s">
        <v>5457</v>
      </c>
      <c r="C747" s="0" t="s">
        <v>5458</v>
      </c>
      <c r="D747" s="0" t="s">
        <v>5459</v>
      </c>
      <c r="E747" s="0" t="s">
        <v>3276</v>
      </c>
      <c r="F747" s="22" t="str">
        <f aca="false">"dossierComplet['"&amp;meta_dossier_complet[[#This Row],[COD_VAR]]&amp;"'][code_insee]"</f>
        <v>dossierComplet['P08_MEN_ANEM0002'][code_insee]</v>
      </c>
    </row>
    <row r="748" customFormat="false" ht="15" hidden="true" customHeight="false" outlineLevel="0" collapsed="false">
      <c r="B748" s="0" t="s">
        <v>5460</v>
      </c>
      <c r="C748" s="0" t="s">
        <v>5461</v>
      </c>
      <c r="D748" s="0" t="s">
        <v>5462</v>
      </c>
      <c r="E748" s="0" t="s">
        <v>3276</v>
      </c>
      <c r="F748" s="22" t="str">
        <f aca="false">"dossierComplet['"&amp;meta_dossier_complet[[#This Row],[COD_VAR]]&amp;"'][code_insee]"</f>
        <v>dossierComplet['P08_MEN_ANEM0204'][code_insee]</v>
      </c>
    </row>
    <row r="749" customFormat="false" ht="15" hidden="true" customHeight="false" outlineLevel="0" collapsed="false">
      <c r="B749" s="0" t="s">
        <v>5463</v>
      </c>
      <c r="C749" s="0" t="s">
        <v>5464</v>
      </c>
      <c r="D749" s="0" t="s">
        <v>5465</v>
      </c>
      <c r="E749" s="0" t="s">
        <v>3276</v>
      </c>
      <c r="F749" s="22" t="str">
        <f aca="false">"dossierComplet['"&amp;meta_dossier_complet[[#This Row],[COD_VAR]]&amp;"'][code_insee]"</f>
        <v>dossierComplet['P08_MEN_ANEM0509'][code_insee]</v>
      </c>
    </row>
    <row r="750" customFormat="false" ht="15" hidden="true" customHeight="false" outlineLevel="0" collapsed="false">
      <c r="B750" s="0" t="s">
        <v>5466</v>
      </c>
      <c r="C750" s="0" t="s">
        <v>5467</v>
      </c>
      <c r="D750" s="0" t="s">
        <v>5468</v>
      </c>
      <c r="E750" s="0" t="s">
        <v>3276</v>
      </c>
      <c r="F750" s="22" t="str">
        <f aca="false">"dossierComplet['"&amp;meta_dossier_complet[[#This Row],[COD_VAR]]&amp;"'][code_insee]"</f>
        <v>dossierComplet['P08_MEN_ANEM10P'][code_insee]</v>
      </c>
    </row>
    <row r="751" customFormat="false" ht="15" hidden="true" customHeight="false" outlineLevel="0" collapsed="false">
      <c r="B751" s="0" t="s">
        <v>5469</v>
      </c>
      <c r="C751" s="0" t="s">
        <v>5470</v>
      </c>
      <c r="D751" s="0" t="s">
        <v>5471</v>
      </c>
      <c r="E751" s="0" t="s">
        <v>3276</v>
      </c>
      <c r="F751" s="22" t="str">
        <f aca="false">"dossierComplet['"&amp;meta_dossier_complet[[#This Row],[COD_VAR]]&amp;"'][code_insee]"</f>
        <v>dossierComplet['P08_MEN_ANEM1019'][code_insee]</v>
      </c>
    </row>
    <row r="752" customFormat="false" ht="15" hidden="true" customHeight="false" outlineLevel="0" collapsed="false">
      <c r="B752" s="0" t="s">
        <v>5472</v>
      </c>
      <c r="C752" s="0" t="s">
        <v>5473</v>
      </c>
      <c r="D752" s="0" t="s">
        <v>5474</v>
      </c>
      <c r="E752" s="0" t="s">
        <v>3276</v>
      </c>
      <c r="F752" s="22" t="str">
        <f aca="false">"dossierComplet['"&amp;meta_dossier_complet[[#This Row],[COD_VAR]]&amp;"'][code_insee]"</f>
        <v>dossierComplet['P08_MEN_ANEM2029'][code_insee]</v>
      </c>
    </row>
    <row r="753" customFormat="false" ht="15" hidden="true" customHeight="false" outlineLevel="0" collapsed="false">
      <c r="B753" s="0" t="s">
        <v>5475</v>
      </c>
      <c r="C753" s="0" t="s">
        <v>5476</v>
      </c>
      <c r="D753" s="0" t="s">
        <v>5477</v>
      </c>
      <c r="E753" s="0" t="s">
        <v>3276</v>
      </c>
      <c r="F753" s="22" t="str">
        <f aca="false">"dossierComplet['"&amp;meta_dossier_complet[[#This Row],[COD_VAR]]&amp;"'][code_insee]"</f>
        <v>dossierComplet['P08_MEN_ANEM30P'][code_insee]</v>
      </c>
    </row>
    <row r="754" customFormat="false" ht="15" hidden="true" customHeight="false" outlineLevel="0" collapsed="false">
      <c r="B754" s="0" t="s">
        <v>5478</v>
      </c>
      <c r="C754" s="0" t="s">
        <v>5479</v>
      </c>
      <c r="D754" s="0" t="s">
        <v>5480</v>
      </c>
      <c r="E754" s="0" t="s">
        <v>3276</v>
      </c>
      <c r="F754" s="22" t="str">
        <f aca="false">"dossierComplet['"&amp;meta_dossier_complet[[#This Row],[COD_VAR]]&amp;"'][code_insee]"</f>
        <v>dossierComplet['P08_PMEN'][code_insee]</v>
      </c>
    </row>
    <row r="755" customFormat="false" ht="15" hidden="true" customHeight="false" outlineLevel="0" collapsed="false">
      <c r="B755" s="0" t="s">
        <v>5481</v>
      </c>
      <c r="C755" s="0" t="s">
        <v>5482</v>
      </c>
      <c r="D755" s="0" t="s">
        <v>5483</v>
      </c>
      <c r="E755" s="0" t="s">
        <v>3276</v>
      </c>
      <c r="F755" s="22" t="str">
        <f aca="false">"dossierComplet['"&amp;meta_dossier_complet[[#This Row],[COD_VAR]]&amp;"'][code_insee]"</f>
        <v>dossierComplet['P08_PMEN_ANEM0002'][code_insee]</v>
      </c>
    </row>
    <row r="756" customFormat="false" ht="15" hidden="true" customHeight="false" outlineLevel="0" collapsed="false">
      <c r="B756" s="0" t="s">
        <v>5484</v>
      </c>
      <c r="C756" s="0" t="s">
        <v>5485</v>
      </c>
      <c r="D756" s="0" t="s">
        <v>5486</v>
      </c>
      <c r="E756" s="0" t="s">
        <v>3276</v>
      </c>
      <c r="F756" s="22" t="str">
        <f aca="false">"dossierComplet['"&amp;meta_dossier_complet[[#This Row],[COD_VAR]]&amp;"'][code_insee]"</f>
        <v>dossierComplet['P08_PMEN_ANEM0204'][code_insee]</v>
      </c>
    </row>
    <row r="757" customFormat="false" ht="15" hidden="true" customHeight="false" outlineLevel="0" collapsed="false">
      <c r="B757" s="0" t="s">
        <v>5487</v>
      </c>
      <c r="C757" s="0" t="s">
        <v>5488</v>
      </c>
      <c r="D757" s="0" t="s">
        <v>5489</v>
      </c>
      <c r="E757" s="0" t="s">
        <v>3276</v>
      </c>
      <c r="F757" s="22" t="str">
        <f aca="false">"dossierComplet['"&amp;meta_dossier_complet[[#This Row],[COD_VAR]]&amp;"'][code_insee]"</f>
        <v>dossierComplet['P08_PMEN_ANEM0509'][code_insee]</v>
      </c>
    </row>
    <row r="758" customFormat="false" ht="15" hidden="true" customHeight="false" outlineLevel="0" collapsed="false">
      <c r="B758" s="0" t="s">
        <v>5490</v>
      </c>
      <c r="C758" s="0" t="s">
        <v>5491</v>
      </c>
      <c r="D758" s="0" t="s">
        <v>5492</v>
      </c>
      <c r="E758" s="0" t="s">
        <v>3276</v>
      </c>
      <c r="F758" s="22" t="str">
        <f aca="false">"dossierComplet['"&amp;meta_dossier_complet[[#This Row],[COD_VAR]]&amp;"'][code_insee]"</f>
        <v>dossierComplet['P08_PMEN_ANEM10P'][code_insee]</v>
      </c>
    </row>
    <row r="759" customFormat="false" ht="15" hidden="true" customHeight="false" outlineLevel="0" collapsed="false">
      <c r="B759" s="0" t="s">
        <v>5493</v>
      </c>
      <c r="C759" s="0" t="s">
        <v>5494</v>
      </c>
      <c r="D759" s="0" t="s">
        <v>5495</v>
      </c>
      <c r="E759" s="0" t="s">
        <v>3276</v>
      </c>
      <c r="F759" s="22" t="str">
        <f aca="false">"dossierComplet['"&amp;meta_dossier_complet[[#This Row],[COD_VAR]]&amp;"'][code_insee]"</f>
        <v>dossierComplet['P08_NBPI_RP_ANEM0002'][code_insee]</v>
      </c>
    </row>
    <row r="760" customFormat="false" ht="15" hidden="true" customHeight="false" outlineLevel="0" collapsed="false">
      <c r="B760" s="0" t="s">
        <v>5496</v>
      </c>
      <c r="C760" s="0" t="s">
        <v>5497</v>
      </c>
      <c r="D760" s="0" t="s">
        <v>5498</v>
      </c>
      <c r="E760" s="0" t="s">
        <v>3276</v>
      </c>
      <c r="F760" s="22" t="str">
        <f aca="false">"dossierComplet['"&amp;meta_dossier_complet[[#This Row],[COD_VAR]]&amp;"'][code_insee]"</f>
        <v>dossierComplet['P08_NBPI_RP_ANEM0204'][code_insee]</v>
      </c>
    </row>
    <row r="761" customFormat="false" ht="15" hidden="true" customHeight="false" outlineLevel="0" collapsed="false">
      <c r="B761" s="0" t="s">
        <v>5499</v>
      </c>
      <c r="C761" s="0" t="s">
        <v>5500</v>
      </c>
      <c r="D761" s="0" t="s">
        <v>5501</v>
      </c>
      <c r="E761" s="0" t="s">
        <v>3276</v>
      </c>
      <c r="F761" s="22" t="str">
        <f aca="false">"dossierComplet['"&amp;meta_dossier_complet[[#This Row],[COD_VAR]]&amp;"'][code_insee]"</f>
        <v>dossierComplet['P08_NBPI_RP_ANEM0509'][code_insee]</v>
      </c>
    </row>
    <row r="762" customFormat="false" ht="15" hidden="true" customHeight="false" outlineLevel="0" collapsed="false">
      <c r="B762" s="0" t="s">
        <v>5502</v>
      </c>
      <c r="C762" s="0" t="s">
        <v>5503</v>
      </c>
      <c r="D762" s="0" t="s">
        <v>5504</v>
      </c>
      <c r="E762" s="0" t="s">
        <v>3276</v>
      </c>
      <c r="F762" s="22" t="str">
        <f aca="false">"dossierComplet['"&amp;meta_dossier_complet[[#This Row],[COD_VAR]]&amp;"'][code_insee]"</f>
        <v>dossierComplet['P08_NBPI_RP_ANEM10P'][code_insee]</v>
      </c>
    </row>
    <row r="763" customFormat="false" ht="15" hidden="false" customHeight="false" outlineLevel="0" collapsed="false">
      <c r="A763" s="19" t="s">
        <v>3274</v>
      </c>
      <c r="B763" s="0" t="s">
        <v>238</v>
      </c>
      <c r="C763" s="0" t="s">
        <v>5505</v>
      </c>
      <c r="D763" s="0" t="s">
        <v>5506</v>
      </c>
      <c r="E763" s="0" t="s">
        <v>3276</v>
      </c>
      <c r="F763" s="22" t="str">
        <f aca="false">"dossierComplet['"&amp;meta_dossier_complet[[#This Row],[COD_VAR]]&amp;"'][code_insee]"</f>
        <v>dossierComplet['P08_RP_PROP'][code_insee]</v>
      </c>
    </row>
    <row r="764" customFormat="false" ht="15" hidden="false" customHeight="false" outlineLevel="0" collapsed="false">
      <c r="A764" s="19" t="s">
        <v>3274</v>
      </c>
      <c r="B764" s="0" t="s">
        <v>241</v>
      </c>
      <c r="C764" s="0" t="s">
        <v>5507</v>
      </c>
      <c r="D764" s="0" t="s">
        <v>5508</v>
      </c>
      <c r="E764" s="0" t="s">
        <v>3276</v>
      </c>
      <c r="F764" s="22" t="str">
        <f aca="false">"dossierComplet['"&amp;meta_dossier_complet[[#This Row],[COD_VAR]]&amp;"'][code_insee]"</f>
        <v>dossierComplet['P08_RP_LOC'][code_insee]</v>
      </c>
    </row>
    <row r="765" customFormat="false" ht="15" hidden="false" customHeight="false" outlineLevel="0" collapsed="false">
      <c r="A765" s="19" t="s">
        <v>3274</v>
      </c>
      <c r="B765" s="0" t="s">
        <v>244</v>
      </c>
      <c r="C765" s="0" t="s">
        <v>5509</v>
      </c>
      <c r="D765" s="0" t="s">
        <v>5510</v>
      </c>
      <c r="E765" s="0" t="s">
        <v>3276</v>
      </c>
      <c r="F765" s="22" t="str">
        <f aca="false">"dossierComplet['"&amp;meta_dossier_complet[[#This Row],[COD_VAR]]&amp;"'][code_insee]"</f>
        <v>dossierComplet['P08_RP_LOCHLMV'][code_insee]</v>
      </c>
    </row>
    <row r="766" customFormat="false" ht="15" hidden="true" customHeight="false" outlineLevel="0" collapsed="false">
      <c r="B766" s="0" t="s">
        <v>5511</v>
      </c>
      <c r="C766" s="0" t="s">
        <v>5512</v>
      </c>
      <c r="D766" s="0" t="s">
        <v>5513</v>
      </c>
      <c r="E766" s="0" t="s">
        <v>3276</v>
      </c>
      <c r="F766" s="22" t="str">
        <f aca="false">"dossierComplet['"&amp;meta_dossier_complet[[#This Row],[COD_VAR]]&amp;"'][code_insee]"</f>
        <v>dossierComplet['P08_RP_GRAT'][code_insee]</v>
      </c>
    </row>
    <row r="767" customFormat="false" ht="15" hidden="true" customHeight="false" outlineLevel="0" collapsed="false">
      <c r="B767" s="0" t="s">
        <v>5514</v>
      </c>
      <c r="C767" s="0" t="s">
        <v>5515</v>
      </c>
      <c r="D767" s="0" t="s">
        <v>5516</v>
      </c>
      <c r="E767" s="0" t="s">
        <v>3276</v>
      </c>
      <c r="F767" s="22" t="str">
        <f aca="false">"dossierComplet['"&amp;meta_dossier_complet[[#This Row],[COD_VAR]]&amp;"'][code_insee]"</f>
        <v>dossierComplet['P08_NPER_RP'][code_insee]</v>
      </c>
    </row>
    <row r="768" customFormat="false" ht="15" hidden="true" customHeight="false" outlineLevel="0" collapsed="false">
      <c r="B768" s="0" t="s">
        <v>5517</v>
      </c>
      <c r="C768" s="0" t="s">
        <v>5518</v>
      </c>
      <c r="D768" s="0" t="s">
        <v>5519</v>
      </c>
      <c r="E768" s="0" t="s">
        <v>3276</v>
      </c>
      <c r="F768" s="22" t="str">
        <f aca="false">"dossierComplet['"&amp;meta_dossier_complet[[#This Row],[COD_VAR]]&amp;"'][code_insee]"</f>
        <v>dossierComplet['P08_NPER_RP_PROP'][code_insee]</v>
      </c>
    </row>
    <row r="769" customFormat="false" ht="15" hidden="true" customHeight="false" outlineLevel="0" collapsed="false">
      <c r="B769" s="0" t="s">
        <v>5520</v>
      </c>
      <c r="C769" s="0" t="s">
        <v>5521</v>
      </c>
      <c r="D769" s="0" t="s">
        <v>5522</v>
      </c>
      <c r="E769" s="0" t="s">
        <v>3276</v>
      </c>
      <c r="F769" s="22" t="str">
        <f aca="false">"dossierComplet['"&amp;meta_dossier_complet[[#This Row],[COD_VAR]]&amp;"'][code_insee]"</f>
        <v>dossierComplet['P08_NPER_RP_LOC'][code_insee]</v>
      </c>
    </row>
    <row r="770" customFormat="false" ht="15" hidden="true" customHeight="false" outlineLevel="0" collapsed="false">
      <c r="B770" s="0" t="s">
        <v>5523</v>
      </c>
      <c r="C770" s="0" t="s">
        <v>5524</v>
      </c>
      <c r="D770" s="0" t="s">
        <v>5525</v>
      </c>
      <c r="E770" s="0" t="s">
        <v>3276</v>
      </c>
      <c r="F770" s="22" t="str">
        <f aca="false">"dossierComplet['"&amp;meta_dossier_complet[[#This Row],[COD_VAR]]&amp;"'][code_insee]"</f>
        <v>dossierComplet['P08_NPER_RP_LOCHLMV'][code_insee]</v>
      </c>
    </row>
    <row r="771" customFormat="false" ht="15" hidden="true" customHeight="false" outlineLevel="0" collapsed="false">
      <c r="B771" s="0" t="s">
        <v>5526</v>
      </c>
      <c r="C771" s="0" t="s">
        <v>5527</v>
      </c>
      <c r="D771" s="0" t="s">
        <v>5528</v>
      </c>
      <c r="E771" s="0" t="s">
        <v>3276</v>
      </c>
      <c r="F771" s="22" t="str">
        <f aca="false">"dossierComplet['"&amp;meta_dossier_complet[[#This Row],[COD_VAR]]&amp;"'][code_insee]"</f>
        <v>dossierComplet['P08_NPER_RP_GRAT'][code_insee]</v>
      </c>
    </row>
    <row r="772" customFormat="false" ht="15" hidden="true" customHeight="false" outlineLevel="0" collapsed="false">
      <c r="B772" s="0" t="s">
        <v>5529</v>
      </c>
      <c r="C772" s="0" t="s">
        <v>5530</v>
      </c>
      <c r="D772" s="0" t="s">
        <v>5531</v>
      </c>
      <c r="E772" s="0" t="s">
        <v>3276</v>
      </c>
      <c r="F772" s="22" t="str">
        <f aca="false">"dossierComplet['"&amp;meta_dossier_complet[[#This Row],[COD_VAR]]&amp;"'][code_insee]"</f>
        <v>dossierComplet['P08_ANEM_RP'][code_insee]</v>
      </c>
    </row>
    <row r="773" customFormat="false" ht="15" hidden="true" customHeight="false" outlineLevel="0" collapsed="false">
      <c r="B773" s="0" t="s">
        <v>5532</v>
      </c>
      <c r="C773" s="0" t="s">
        <v>5533</v>
      </c>
      <c r="D773" s="0" t="s">
        <v>5534</v>
      </c>
      <c r="E773" s="0" t="s">
        <v>3276</v>
      </c>
      <c r="F773" s="22" t="str">
        <f aca="false">"dossierComplet['"&amp;meta_dossier_complet[[#This Row],[COD_VAR]]&amp;"'][code_insee]"</f>
        <v>dossierComplet['P08_ANEM_RP_PROP'][code_insee]</v>
      </c>
    </row>
    <row r="774" customFormat="false" ht="15" hidden="true" customHeight="false" outlineLevel="0" collapsed="false">
      <c r="B774" s="0" t="s">
        <v>5535</v>
      </c>
      <c r="C774" s="0" t="s">
        <v>5536</v>
      </c>
      <c r="D774" s="0" t="s">
        <v>5537</v>
      </c>
      <c r="E774" s="0" t="s">
        <v>3276</v>
      </c>
      <c r="F774" s="22" t="str">
        <f aca="false">"dossierComplet['"&amp;meta_dossier_complet[[#This Row],[COD_VAR]]&amp;"'][code_insee]"</f>
        <v>dossierComplet['P08_ANEM_RP_LOC'][code_insee]</v>
      </c>
    </row>
    <row r="775" customFormat="false" ht="15" hidden="true" customHeight="false" outlineLevel="0" collapsed="false">
      <c r="B775" s="0" t="s">
        <v>5538</v>
      </c>
      <c r="C775" s="0" t="s">
        <v>5539</v>
      </c>
      <c r="D775" s="0" t="s">
        <v>5540</v>
      </c>
      <c r="E775" s="0" t="s">
        <v>3276</v>
      </c>
      <c r="F775" s="22" t="str">
        <f aca="false">"dossierComplet['"&amp;meta_dossier_complet[[#This Row],[COD_VAR]]&amp;"'][code_insee]"</f>
        <v>dossierComplet['P08_ANEM_RP_LOCHLMV'][code_insee]</v>
      </c>
    </row>
    <row r="776" customFormat="false" ht="15" hidden="true" customHeight="false" outlineLevel="0" collapsed="false">
      <c r="B776" s="0" t="s">
        <v>5541</v>
      </c>
      <c r="C776" s="0" t="s">
        <v>5542</v>
      </c>
      <c r="D776" s="0" t="s">
        <v>5543</v>
      </c>
      <c r="E776" s="0" t="s">
        <v>3276</v>
      </c>
      <c r="F776" s="22" t="str">
        <f aca="false">"dossierComplet['"&amp;meta_dossier_complet[[#This Row],[COD_VAR]]&amp;"'][code_insee]"</f>
        <v>dossierComplet['P08_ANEM_RP_GRAT'][code_insee]</v>
      </c>
    </row>
    <row r="777" customFormat="false" ht="15" hidden="true" customHeight="false" outlineLevel="0" collapsed="false">
      <c r="B777" s="0" t="s">
        <v>5544</v>
      </c>
      <c r="C777" s="0" t="s">
        <v>5545</v>
      </c>
      <c r="D777" s="0" t="s">
        <v>5546</v>
      </c>
      <c r="E777" s="0" t="s">
        <v>3276</v>
      </c>
      <c r="F777" s="22" t="str">
        <f aca="false">"dossierComplet['"&amp;meta_dossier_complet[[#This Row],[COD_VAR]]&amp;"'][code_insee]"</f>
        <v>dossierComplet['P08_RP_SDB'][code_insee]</v>
      </c>
    </row>
    <row r="778" customFormat="false" ht="15" hidden="true" customHeight="false" outlineLevel="0" collapsed="false">
      <c r="B778" s="0" t="s">
        <v>5547</v>
      </c>
      <c r="C778" s="0" t="s">
        <v>5548</v>
      </c>
      <c r="D778" s="0" t="s">
        <v>5549</v>
      </c>
      <c r="E778" s="0" t="s">
        <v>3276</v>
      </c>
      <c r="F778" s="22" t="str">
        <f aca="false">"dossierComplet['"&amp;meta_dossier_complet[[#This Row],[COD_VAR]]&amp;"'][code_insee]"</f>
        <v>dossierComplet['P08_RP_CCCOLL'][code_insee]</v>
      </c>
    </row>
    <row r="779" customFormat="false" ht="15" hidden="true" customHeight="false" outlineLevel="0" collapsed="false">
      <c r="B779" s="0" t="s">
        <v>5550</v>
      </c>
      <c r="C779" s="0" t="s">
        <v>5551</v>
      </c>
      <c r="D779" s="0" t="s">
        <v>5552</v>
      </c>
      <c r="E779" s="0" t="s">
        <v>3276</v>
      </c>
      <c r="F779" s="22" t="str">
        <f aca="false">"dossierComplet['"&amp;meta_dossier_complet[[#This Row],[COD_VAR]]&amp;"'][code_insee]"</f>
        <v>dossierComplet['P08_RP_CCIND'][code_insee]</v>
      </c>
    </row>
    <row r="780" customFormat="false" ht="15" hidden="true" customHeight="false" outlineLevel="0" collapsed="false">
      <c r="B780" s="0" t="s">
        <v>5553</v>
      </c>
      <c r="C780" s="0" t="s">
        <v>5554</v>
      </c>
      <c r="D780" s="0" t="s">
        <v>5555</v>
      </c>
      <c r="E780" s="0" t="s">
        <v>3276</v>
      </c>
      <c r="F780" s="22" t="str">
        <f aca="false">"dossierComplet['"&amp;meta_dossier_complet[[#This Row],[COD_VAR]]&amp;"'][code_insee]"</f>
        <v>dossierComplet['P08_RP_CINDELEC'][code_insee]</v>
      </c>
    </row>
    <row r="781" customFormat="false" ht="15" hidden="true" customHeight="false" outlineLevel="0" collapsed="false">
      <c r="B781" s="0" t="s">
        <v>5556</v>
      </c>
      <c r="C781" s="0" t="s">
        <v>5557</v>
      </c>
      <c r="D781" s="0" t="s">
        <v>5558</v>
      </c>
      <c r="E781" s="0" t="s">
        <v>3276</v>
      </c>
      <c r="F781" s="22" t="str">
        <f aca="false">"dossierComplet['"&amp;meta_dossier_complet[[#This Row],[COD_VAR]]&amp;"'][code_insee]"</f>
        <v>dossierComplet['P08_RP_ELEC'][code_insee]</v>
      </c>
    </row>
    <row r="782" customFormat="false" ht="15" hidden="true" customHeight="false" outlineLevel="0" collapsed="false">
      <c r="B782" s="0" t="s">
        <v>5559</v>
      </c>
      <c r="C782" s="0" t="s">
        <v>5560</v>
      </c>
      <c r="D782" s="0" t="s">
        <v>5561</v>
      </c>
      <c r="E782" s="0" t="s">
        <v>3276</v>
      </c>
      <c r="F782" s="22" t="str">
        <f aca="false">"dossierComplet['"&amp;meta_dossier_complet[[#This Row],[COD_VAR]]&amp;"'][code_insee]"</f>
        <v>dossierComplet['P08_RP_EAUCH'][code_insee]</v>
      </c>
    </row>
    <row r="783" customFormat="false" ht="15" hidden="true" customHeight="false" outlineLevel="0" collapsed="false">
      <c r="B783" s="0" t="s">
        <v>5562</v>
      </c>
      <c r="C783" s="0" t="s">
        <v>5563</v>
      </c>
      <c r="D783" s="0" t="s">
        <v>5564</v>
      </c>
      <c r="E783" s="0" t="s">
        <v>3276</v>
      </c>
      <c r="F783" s="22" t="str">
        <f aca="false">"dossierComplet['"&amp;meta_dossier_complet[[#This Row],[COD_VAR]]&amp;"'][code_insee]"</f>
        <v>dossierComplet['P08_RP_BDWC'][code_insee]</v>
      </c>
    </row>
    <row r="784" customFormat="false" ht="15" hidden="true" customHeight="false" outlineLevel="0" collapsed="false">
      <c r="B784" s="0" t="s">
        <v>5565</v>
      </c>
      <c r="C784" s="0" t="s">
        <v>5566</v>
      </c>
      <c r="D784" s="0" t="s">
        <v>5567</v>
      </c>
      <c r="E784" s="0" t="s">
        <v>3276</v>
      </c>
      <c r="F784" s="22" t="str">
        <f aca="false">"dossierComplet['"&amp;meta_dossier_complet[[#This Row],[COD_VAR]]&amp;"'][code_insee]"</f>
        <v>dossierComplet['P08_RP_CHOS'][code_insee]</v>
      </c>
    </row>
    <row r="785" customFormat="false" ht="15" hidden="true" customHeight="false" outlineLevel="0" collapsed="false">
      <c r="B785" s="0" t="s">
        <v>5568</v>
      </c>
      <c r="C785" s="0" t="s">
        <v>5569</v>
      </c>
      <c r="D785" s="0" t="s">
        <v>5570</v>
      </c>
      <c r="E785" s="0" t="s">
        <v>3276</v>
      </c>
      <c r="F785" s="22" t="str">
        <f aca="false">"dossierComplet['"&amp;meta_dossier_complet[[#This Row],[COD_VAR]]&amp;"'][code_insee]"</f>
        <v>dossierComplet['P08_RP_CLIM'][code_insee]</v>
      </c>
    </row>
    <row r="786" customFormat="false" ht="15" hidden="true" customHeight="false" outlineLevel="0" collapsed="false">
      <c r="B786" s="0" t="s">
        <v>5571</v>
      </c>
      <c r="C786" s="0" t="s">
        <v>5572</v>
      </c>
      <c r="D786" s="0" t="s">
        <v>5573</v>
      </c>
      <c r="E786" s="0" t="s">
        <v>3276</v>
      </c>
      <c r="F786" s="22" t="str">
        <f aca="false">"dossierComplet['"&amp;meta_dossier_complet[[#This Row],[COD_VAR]]&amp;"'][code_insee]"</f>
        <v>dossierComplet['P08_RP_TTEGOU'][code_insee]</v>
      </c>
    </row>
    <row r="787" customFormat="false" ht="15" hidden="true" customHeight="false" outlineLevel="0" collapsed="false">
      <c r="B787" s="0" t="s">
        <v>5574</v>
      </c>
      <c r="C787" s="0" t="s">
        <v>5575</v>
      </c>
      <c r="D787" s="0" t="s">
        <v>5576</v>
      </c>
      <c r="E787" s="0" t="s">
        <v>3276</v>
      </c>
      <c r="F787" s="22" t="str">
        <f aca="false">"dossierComplet['"&amp;meta_dossier_complet[[#This Row],[COD_VAR]]&amp;"'][code_insee]"</f>
        <v>dossierComplet['P08_RP_GARL'][code_insee]</v>
      </c>
    </row>
    <row r="788" customFormat="false" ht="15" hidden="true" customHeight="false" outlineLevel="0" collapsed="false">
      <c r="B788" s="0" t="s">
        <v>5577</v>
      </c>
      <c r="C788" s="0" t="s">
        <v>5578</v>
      </c>
      <c r="D788" s="0" t="s">
        <v>5579</v>
      </c>
      <c r="E788" s="0" t="s">
        <v>3276</v>
      </c>
      <c r="F788" s="22" t="str">
        <f aca="false">"dossierComplet['"&amp;meta_dossier_complet[[#This Row],[COD_VAR]]&amp;"'][code_insee]"</f>
        <v>dossierComplet['P08_RP_VOIT1P'][code_insee]</v>
      </c>
    </row>
    <row r="789" customFormat="false" ht="15" hidden="true" customHeight="false" outlineLevel="0" collapsed="false">
      <c r="B789" s="0" t="s">
        <v>5580</v>
      </c>
      <c r="C789" s="0" t="s">
        <v>5581</v>
      </c>
      <c r="D789" s="0" t="s">
        <v>5582</v>
      </c>
      <c r="E789" s="0" t="s">
        <v>3276</v>
      </c>
      <c r="F789" s="22" t="str">
        <f aca="false">"dossierComplet['"&amp;meta_dossier_complet[[#This Row],[COD_VAR]]&amp;"'][code_insee]"</f>
        <v>dossierComplet['P08_RP_VOIT1'][code_insee]</v>
      </c>
    </row>
    <row r="790" customFormat="false" ht="15" hidden="true" customHeight="false" outlineLevel="0" collapsed="false">
      <c r="B790" s="0" t="s">
        <v>5583</v>
      </c>
      <c r="C790" s="0" t="s">
        <v>5584</v>
      </c>
      <c r="D790" s="0" t="s">
        <v>5585</v>
      </c>
      <c r="E790" s="0" t="s">
        <v>3276</v>
      </c>
      <c r="F790" s="22" t="str">
        <f aca="false">"dossierComplet['"&amp;meta_dossier_complet[[#This Row],[COD_VAR]]&amp;"'][code_insee]"</f>
        <v>dossierComplet['P08_RP_VOIT2P'][code_insee]</v>
      </c>
    </row>
    <row r="791" customFormat="false" ht="15" hidden="true" customHeight="false" outlineLevel="0" collapsed="false">
      <c r="B791" s="0" t="s">
        <v>5586</v>
      </c>
      <c r="C791" s="0" t="s">
        <v>5587</v>
      </c>
      <c r="D791" s="0" t="s">
        <v>5588</v>
      </c>
      <c r="E791" s="0" t="s">
        <v>3276</v>
      </c>
      <c r="F791" s="22" t="str">
        <f aca="false">"dossierComplet['"&amp;meta_dossier_complet[[#This Row],[COD_VAR]]&amp;"'][code_insee]"</f>
        <v>dossierComplet['P08_RP_HABFOR'][code_insee]</v>
      </c>
    </row>
    <row r="792" customFormat="false" ht="15" hidden="true" customHeight="false" outlineLevel="0" collapsed="false">
      <c r="B792" s="0" t="s">
        <v>5589</v>
      </c>
      <c r="C792" s="0" t="s">
        <v>5590</v>
      </c>
      <c r="D792" s="0" t="s">
        <v>5591</v>
      </c>
      <c r="E792" s="0" t="s">
        <v>3276</v>
      </c>
      <c r="F792" s="22" t="str">
        <f aca="false">"dossierComplet['"&amp;meta_dossier_complet[[#This Row],[COD_VAR]]&amp;"'][code_insee]"</f>
        <v>dossierComplet['P08_RP_CASE'][code_insee]</v>
      </c>
    </row>
    <row r="793" customFormat="false" ht="15" hidden="true" customHeight="false" outlineLevel="0" collapsed="false">
      <c r="B793" s="0" t="s">
        <v>5592</v>
      </c>
      <c r="C793" s="0" t="s">
        <v>5593</v>
      </c>
      <c r="D793" s="0" t="s">
        <v>5594</v>
      </c>
      <c r="E793" s="0" t="s">
        <v>3276</v>
      </c>
      <c r="F793" s="22" t="str">
        <f aca="false">"dossierComplet['"&amp;meta_dossier_complet[[#This Row],[COD_VAR]]&amp;"'][code_insee]"</f>
        <v>dossierComplet['P08_RP_MIBOIS'][code_insee]</v>
      </c>
    </row>
    <row r="794" customFormat="false" ht="15" hidden="true" customHeight="false" outlineLevel="0" collapsed="false">
      <c r="B794" s="0" t="s">
        <v>5595</v>
      </c>
      <c r="C794" s="0" t="s">
        <v>5596</v>
      </c>
      <c r="D794" s="0" t="s">
        <v>5597</v>
      </c>
      <c r="E794" s="0" t="s">
        <v>3276</v>
      </c>
      <c r="F794" s="22" t="str">
        <f aca="false">"dossierComplet['"&amp;meta_dossier_complet[[#This Row],[COD_VAR]]&amp;"'][code_insee]"</f>
        <v>dossierComplet['P08_RP_MIDUR'][code_insee]</v>
      </c>
    </row>
    <row r="795" customFormat="false" ht="15" hidden="true" customHeight="false" outlineLevel="0" collapsed="false">
      <c r="B795" s="0" t="s">
        <v>5598</v>
      </c>
      <c r="C795" s="0" t="s">
        <v>5599</v>
      </c>
      <c r="D795" s="0" t="s">
        <v>5600</v>
      </c>
      <c r="E795" s="0" t="s">
        <v>3276</v>
      </c>
      <c r="F795" s="22" t="str">
        <f aca="false">"dossierComplet['"&amp;meta_dossier_complet[[#This Row],[COD_VAR]]&amp;"'][code_insee]"</f>
        <v>dossierComplet['P18_POP0205'][code_insee]</v>
      </c>
    </row>
    <row r="796" customFormat="false" ht="15" hidden="true" customHeight="false" outlineLevel="0" collapsed="false">
      <c r="B796" s="0" t="s">
        <v>5601</v>
      </c>
      <c r="C796" s="0" t="s">
        <v>5602</v>
      </c>
      <c r="D796" s="0" t="s">
        <v>5603</v>
      </c>
      <c r="E796" s="0" t="s">
        <v>3276</v>
      </c>
      <c r="F796" s="22" t="str">
        <f aca="false">"dossierComplet['"&amp;meta_dossier_complet[[#This Row],[COD_VAR]]&amp;"'][code_insee]"</f>
        <v>dossierComplet['P18_POP0610'][code_insee]</v>
      </c>
    </row>
    <row r="797" customFormat="false" ht="15" hidden="true" customHeight="false" outlineLevel="0" collapsed="false">
      <c r="B797" s="0" t="s">
        <v>5604</v>
      </c>
      <c r="C797" s="0" t="s">
        <v>5605</v>
      </c>
      <c r="D797" s="0" t="s">
        <v>5606</v>
      </c>
      <c r="E797" s="0" t="s">
        <v>3276</v>
      </c>
      <c r="F797" s="22" t="str">
        <f aca="false">"dossierComplet['"&amp;meta_dossier_complet[[#This Row],[COD_VAR]]&amp;"'][code_insee]"</f>
        <v>dossierComplet['P18_POP1114'][code_insee]</v>
      </c>
    </row>
    <row r="798" customFormat="false" ht="15" hidden="true" customHeight="false" outlineLevel="0" collapsed="false">
      <c r="B798" s="0" t="s">
        <v>5607</v>
      </c>
      <c r="C798" s="0" t="s">
        <v>5608</v>
      </c>
      <c r="D798" s="0" t="s">
        <v>5609</v>
      </c>
      <c r="E798" s="0" t="s">
        <v>3276</v>
      </c>
      <c r="F798" s="22" t="str">
        <f aca="false">"dossierComplet['"&amp;meta_dossier_complet[[#This Row],[COD_VAR]]&amp;"'][code_insee]"</f>
        <v>dossierComplet['P18_POP1517'][code_insee]</v>
      </c>
    </row>
    <row r="799" customFormat="false" ht="15" hidden="true" customHeight="false" outlineLevel="0" collapsed="false">
      <c r="B799" s="0" t="s">
        <v>5610</v>
      </c>
      <c r="C799" s="0" t="s">
        <v>5611</v>
      </c>
      <c r="D799" s="0" t="s">
        <v>5612</v>
      </c>
      <c r="E799" s="0" t="s">
        <v>3276</v>
      </c>
      <c r="F799" s="22" t="str">
        <f aca="false">"dossierComplet['"&amp;meta_dossier_complet[[#This Row],[COD_VAR]]&amp;"'][code_insee]"</f>
        <v>dossierComplet['P18_POP1824'][code_insee]</v>
      </c>
    </row>
    <row r="800" customFormat="false" ht="15" hidden="true" customHeight="false" outlineLevel="0" collapsed="false">
      <c r="B800" s="0" t="s">
        <v>5613</v>
      </c>
      <c r="C800" s="0" t="s">
        <v>5614</v>
      </c>
      <c r="D800" s="0" t="s">
        <v>5615</v>
      </c>
      <c r="E800" s="0" t="s">
        <v>3276</v>
      </c>
      <c r="F800" s="22" t="str">
        <f aca="false">"dossierComplet['"&amp;meta_dossier_complet[[#This Row],[COD_VAR]]&amp;"'][code_insee]"</f>
        <v>dossierComplet['P18_POP2529'][code_insee]</v>
      </c>
    </row>
    <row r="801" customFormat="false" ht="15" hidden="true" customHeight="false" outlineLevel="0" collapsed="false">
      <c r="B801" s="0" t="s">
        <v>5616</v>
      </c>
      <c r="C801" s="0" t="s">
        <v>5617</v>
      </c>
      <c r="D801" s="0" t="s">
        <v>5618</v>
      </c>
      <c r="E801" s="0" t="s">
        <v>3276</v>
      </c>
      <c r="F801" s="22" t="str">
        <f aca="false">"dossierComplet['"&amp;meta_dossier_complet[[#This Row],[COD_VAR]]&amp;"'][code_insee]"</f>
        <v>dossierComplet['P18_POP30P'][code_insee]</v>
      </c>
    </row>
    <row r="802" customFormat="false" ht="15" hidden="true" customHeight="false" outlineLevel="0" collapsed="false">
      <c r="B802" s="0" t="s">
        <v>5619</v>
      </c>
      <c r="C802" s="0" t="s">
        <v>5620</v>
      </c>
      <c r="D802" s="0" t="s">
        <v>5621</v>
      </c>
      <c r="E802" s="0" t="s">
        <v>3276</v>
      </c>
      <c r="F802" s="22" t="str">
        <f aca="false">"dossierComplet['"&amp;meta_dossier_complet[[#This Row],[COD_VAR]]&amp;"'][code_insee]"</f>
        <v>dossierComplet['P18_SCOL0205'][code_insee]</v>
      </c>
    </row>
    <row r="803" customFormat="false" ht="15" hidden="true" customHeight="false" outlineLevel="0" collapsed="false">
      <c r="B803" s="0" t="s">
        <v>5622</v>
      </c>
      <c r="C803" s="0" t="s">
        <v>5623</v>
      </c>
      <c r="D803" s="0" t="s">
        <v>5624</v>
      </c>
      <c r="E803" s="0" t="s">
        <v>3276</v>
      </c>
      <c r="F803" s="22" t="str">
        <f aca="false">"dossierComplet['"&amp;meta_dossier_complet[[#This Row],[COD_VAR]]&amp;"'][code_insee]"</f>
        <v>dossierComplet['P18_SCOL0610'][code_insee]</v>
      </c>
    </row>
    <row r="804" customFormat="false" ht="15" hidden="true" customHeight="false" outlineLevel="0" collapsed="false">
      <c r="B804" s="0" t="s">
        <v>5625</v>
      </c>
      <c r="C804" s="0" t="s">
        <v>5626</v>
      </c>
      <c r="D804" s="0" t="s">
        <v>5627</v>
      </c>
      <c r="E804" s="0" t="s">
        <v>3276</v>
      </c>
      <c r="F804" s="22" t="str">
        <f aca="false">"dossierComplet['"&amp;meta_dossier_complet[[#This Row],[COD_VAR]]&amp;"'][code_insee]"</f>
        <v>dossierComplet['P18_SCOL1114'][code_insee]</v>
      </c>
    </row>
    <row r="805" customFormat="false" ht="15" hidden="true" customHeight="false" outlineLevel="0" collapsed="false">
      <c r="B805" s="0" t="s">
        <v>5628</v>
      </c>
      <c r="C805" s="0" t="s">
        <v>5629</v>
      </c>
      <c r="D805" s="0" t="s">
        <v>5630</v>
      </c>
      <c r="E805" s="0" t="s">
        <v>3276</v>
      </c>
      <c r="F805" s="22" t="str">
        <f aca="false">"dossierComplet['"&amp;meta_dossier_complet[[#This Row],[COD_VAR]]&amp;"'][code_insee]"</f>
        <v>dossierComplet['P18_SCOL1517'][code_insee]</v>
      </c>
    </row>
    <row r="806" customFormat="false" ht="15" hidden="true" customHeight="false" outlineLevel="0" collapsed="false">
      <c r="B806" s="0" t="s">
        <v>5631</v>
      </c>
      <c r="C806" s="0" t="s">
        <v>5632</v>
      </c>
      <c r="D806" s="0" t="s">
        <v>5633</v>
      </c>
      <c r="E806" s="0" t="s">
        <v>3276</v>
      </c>
      <c r="F806" s="22" t="str">
        <f aca="false">"dossierComplet['"&amp;meta_dossier_complet[[#This Row],[COD_VAR]]&amp;"'][code_insee]"</f>
        <v>dossierComplet['P18_SCOL1824'][code_insee]</v>
      </c>
    </row>
    <row r="807" customFormat="false" ht="15" hidden="true" customHeight="false" outlineLevel="0" collapsed="false">
      <c r="B807" s="0" t="s">
        <v>5634</v>
      </c>
      <c r="C807" s="0" t="s">
        <v>5635</v>
      </c>
      <c r="D807" s="0" t="s">
        <v>5636</v>
      </c>
      <c r="E807" s="0" t="s">
        <v>3276</v>
      </c>
      <c r="F807" s="22" t="str">
        <f aca="false">"dossierComplet['"&amp;meta_dossier_complet[[#This Row],[COD_VAR]]&amp;"'][code_insee]"</f>
        <v>dossierComplet['P18_SCOL2529'][code_insee]</v>
      </c>
    </row>
    <row r="808" customFormat="false" ht="15" hidden="true" customHeight="false" outlineLevel="0" collapsed="false">
      <c r="B808" s="0" t="s">
        <v>5637</v>
      </c>
      <c r="C808" s="0" t="s">
        <v>5638</v>
      </c>
      <c r="D808" s="0" t="s">
        <v>5639</v>
      </c>
      <c r="E808" s="0" t="s">
        <v>3276</v>
      </c>
      <c r="F808" s="22" t="str">
        <f aca="false">"dossierComplet['"&amp;meta_dossier_complet[[#This Row],[COD_VAR]]&amp;"'][code_insee]"</f>
        <v>dossierComplet['P18_SCOL30P'][code_insee]</v>
      </c>
    </row>
    <row r="809" customFormat="false" ht="15" hidden="true" customHeight="false" outlineLevel="0" collapsed="false">
      <c r="B809" s="0" t="s">
        <v>5640</v>
      </c>
      <c r="C809" s="0" t="s">
        <v>5641</v>
      </c>
      <c r="D809" s="0" t="s">
        <v>5642</v>
      </c>
      <c r="E809" s="0" t="s">
        <v>3276</v>
      </c>
      <c r="F809" s="22" t="str">
        <f aca="false">"dossierComplet['"&amp;meta_dossier_complet[[#This Row],[COD_VAR]]&amp;"'][code_insee]"</f>
        <v>dossierComplet['P18_H0205'][code_insee]</v>
      </c>
    </row>
    <row r="810" customFormat="false" ht="15" hidden="true" customHeight="false" outlineLevel="0" collapsed="false">
      <c r="B810" s="0" t="s">
        <v>5643</v>
      </c>
      <c r="C810" s="0" t="s">
        <v>5644</v>
      </c>
      <c r="D810" s="0" t="s">
        <v>5645</v>
      </c>
      <c r="E810" s="0" t="s">
        <v>3276</v>
      </c>
      <c r="F810" s="22" t="str">
        <f aca="false">"dossierComplet['"&amp;meta_dossier_complet[[#This Row],[COD_VAR]]&amp;"'][code_insee]"</f>
        <v>dossierComplet['P18_H0610'][code_insee]</v>
      </c>
    </row>
    <row r="811" customFormat="false" ht="15" hidden="true" customHeight="false" outlineLevel="0" collapsed="false">
      <c r="B811" s="0" t="s">
        <v>5646</v>
      </c>
      <c r="C811" s="0" t="s">
        <v>5647</v>
      </c>
      <c r="D811" s="0" t="s">
        <v>5648</v>
      </c>
      <c r="E811" s="0" t="s">
        <v>3276</v>
      </c>
      <c r="F811" s="22" t="str">
        <f aca="false">"dossierComplet['"&amp;meta_dossier_complet[[#This Row],[COD_VAR]]&amp;"'][code_insee]"</f>
        <v>dossierComplet['P18_H1114'][code_insee]</v>
      </c>
    </row>
    <row r="812" customFormat="false" ht="15" hidden="true" customHeight="false" outlineLevel="0" collapsed="false">
      <c r="B812" s="0" t="s">
        <v>5649</v>
      </c>
      <c r="C812" s="0" t="s">
        <v>5650</v>
      </c>
      <c r="D812" s="0" t="s">
        <v>5651</v>
      </c>
      <c r="E812" s="0" t="s">
        <v>3276</v>
      </c>
      <c r="F812" s="22" t="str">
        <f aca="false">"dossierComplet['"&amp;meta_dossier_complet[[#This Row],[COD_VAR]]&amp;"'][code_insee]"</f>
        <v>dossierComplet['P18_H1517'][code_insee]</v>
      </c>
    </row>
    <row r="813" customFormat="false" ht="15" hidden="true" customHeight="false" outlineLevel="0" collapsed="false">
      <c r="B813" s="0" t="s">
        <v>5652</v>
      </c>
      <c r="C813" s="0" t="s">
        <v>5653</v>
      </c>
      <c r="D813" s="0" t="s">
        <v>5654</v>
      </c>
      <c r="E813" s="0" t="s">
        <v>3276</v>
      </c>
      <c r="F813" s="22" t="str">
        <f aca="false">"dossierComplet['"&amp;meta_dossier_complet[[#This Row],[COD_VAR]]&amp;"'][code_insee]"</f>
        <v>dossierComplet['P18_H1824'][code_insee]</v>
      </c>
    </row>
    <row r="814" customFormat="false" ht="15" hidden="true" customHeight="false" outlineLevel="0" collapsed="false">
      <c r="B814" s="0" t="s">
        <v>5655</v>
      </c>
      <c r="C814" s="0" t="s">
        <v>5656</v>
      </c>
      <c r="D814" s="0" t="s">
        <v>5657</v>
      </c>
      <c r="E814" s="0" t="s">
        <v>3276</v>
      </c>
      <c r="F814" s="22" t="str">
        <f aca="false">"dossierComplet['"&amp;meta_dossier_complet[[#This Row],[COD_VAR]]&amp;"'][code_insee]"</f>
        <v>dossierComplet['P18_H2529'][code_insee]</v>
      </c>
    </row>
    <row r="815" customFormat="false" ht="15" hidden="true" customHeight="false" outlineLevel="0" collapsed="false">
      <c r="B815" s="0" t="s">
        <v>5658</v>
      </c>
      <c r="C815" s="0" t="s">
        <v>5659</v>
      </c>
      <c r="D815" s="0" t="s">
        <v>5660</v>
      </c>
      <c r="E815" s="0" t="s">
        <v>3276</v>
      </c>
      <c r="F815" s="22" t="str">
        <f aca="false">"dossierComplet['"&amp;meta_dossier_complet[[#This Row],[COD_VAR]]&amp;"'][code_insee]"</f>
        <v>dossierComplet['P18_H30P'][code_insee]</v>
      </c>
    </row>
    <row r="816" customFormat="false" ht="15" hidden="true" customHeight="false" outlineLevel="0" collapsed="false">
      <c r="B816" s="0" t="s">
        <v>5661</v>
      </c>
      <c r="C816" s="0" t="s">
        <v>5662</v>
      </c>
      <c r="D816" s="0" t="s">
        <v>5663</v>
      </c>
      <c r="E816" s="0" t="s">
        <v>3276</v>
      </c>
      <c r="F816" s="22" t="str">
        <f aca="false">"dossierComplet['"&amp;meta_dossier_complet[[#This Row],[COD_VAR]]&amp;"'][code_insee]"</f>
        <v>dossierComplet['P18_HSCOL0205'][code_insee]</v>
      </c>
    </row>
    <row r="817" customFormat="false" ht="15" hidden="true" customHeight="false" outlineLevel="0" collapsed="false">
      <c r="B817" s="0" t="s">
        <v>5664</v>
      </c>
      <c r="C817" s="0" t="s">
        <v>5665</v>
      </c>
      <c r="D817" s="0" t="s">
        <v>5666</v>
      </c>
      <c r="E817" s="0" t="s">
        <v>3276</v>
      </c>
      <c r="F817" s="22" t="str">
        <f aca="false">"dossierComplet['"&amp;meta_dossier_complet[[#This Row],[COD_VAR]]&amp;"'][code_insee]"</f>
        <v>dossierComplet['P18_HSCOL0610'][code_insee]</v>
      </c>
    </row>
    <row r="818" customFormat="false" ht="15" hidden="true" customHeight="false" outlineLevel="0" collapsed="false">
      <c r="B818" s="0" t="s">
        <v>5667</v>
      </c>
      <c r="C818" s="0" t="s">
        <v>5668</v>
      </c>
      <c r="D818" s="0" t="s">
        <v>5669</v>
      </c>
      <c r="E818" s="0" t="s">
        <v>3276</v>
      </c>
      <c r="F818" s="22" t="str">
        <f aca="false">"dossierComplet['"&amp;meta_dossier_complet[[#This Row],[COD_VAR]]&amp;"'][code_insee]"</f>
        <v>dossierComplet['P18_HSCOL1114'][code_insee]</v>
      </c>
    </row>
    <row r="819" customFormat="false" ht="15" hidden="true" customHeight="false" outlineLevel="0" collapsed="false">
      <c r="B819" s="0" t="s">
        <v>5670</v>
      </c>
      <c r="C819" s="0" t="s">
        <v>5671</v>
      </c>
      <c r="D819" s="0" t="s">
        <v>5672</v>
      </c>
      <c r="E819" s="0" t="s">
        <v>3276</v>
      </c>
      <c r="F819" s="22" t="str">
        <f aca="false">"dossierComplet['"&amp;meta_dossier_complet[[#This Row],[COD_VAR]]&amp;"'][code_insee]"</f>
        <v>dossierComplet['P18_HSCOL1517'][code_insee]</v>
      </c>
    </row>
    <row r="820" customFormat="false" ht="15" hidden="true" customHeight="false" outlineLevel="0" collapsed="false">
      <c r="B820" s="0" t="s">
        <v>5673</v>
      </c>
      <c r="C820" s="0" t="s">
        <v>5674</v>
      </c>
      <c r="D820" s="0" t="s">
        <v>5675</v>
      </c>
      <c r="E820" s="0" t="s">
        <v>3276</v>
      </c>
      <c r="F820" s="22" t="str">
        <f aca="false">"dossierComplet['"&amp;meta_dossier_complet[[#This Row],[COD_VAR]]&amp;"'][code_insee]"</f>
        <v>dossierComplet['P18_HSCOL1824'][code_insee]</v>
      </c>
    </row>
    <row r="821" customFormat="false" ht="15" hidden="true" customHeight="false" outlineLevel="0" collapsed="false">
      <c r="B821" s="0" t="s">
        <v>5676</v>
      </c>
      <c r="C821" s="0" t="s">
        <v>5677</v>
      </c>
      <c r="D821" s="0" t="s">
        <v>5678</v>
      </c>
      <c r="E821" s="0" t="s">
        <v>3276</v>
      </c>
      <c r="F821" s="22" t="str">
        <f aca="false">"dossierComplet['"&amp;meta_dossier_complet[[#This Row],[COD_VAR]]&amp;"'][code_insee]"</f>
        <v>dossierComplet['P18_HSCOL2529'][code_insee]</v>
      </c>
    </row>
    <row r="822" customFormat="false" ht="15" hidden="true" customHeight="false" outlineLevel="0" collapsed="false">
      <c r="B822" s="0" t="s">
        <v>5679</v>
      </c>
      <c r="C822" s="0" t="s">
        <v>5680</v>
      </c>
      <c r="D822" s="0" t="s">
        <v>5681</v>
      </c>
      <c r="E822" s="0" t="s">
        <v>3276</v>
      </c>
      <c r="F822" s="22" t="str">
        <f aca="false">"dossierComplet['"&amp;meta_dossier_complet[[#This Row],[COD_VAR]]&amp;"'][code_insee]"</f>
        <v>dossierComplet['P18_HSCOL30P'][code_insee]</v>
      </c>
    </row>
    <row r="823" customFormat="false" ht="15" hidden="true" customHeight="false" outlineLevel="0" collapsed="false">
      <c r="B823" s="0" t="s">
        <v>5682</v>
      </c>
      <c r="C823" s="0" t="s">
        <v>5683</v>
      </c>
      <c r="D823" s="0" t="s">
        <v>5684</v>
      </c>
      <c r="E823" s="0" t="s">
        <v>3276</v>
      </c>
      <c r="F823" s="22" t="str">
        <f aca="false">"dossierComplet['"&amp;meta_dossier_complet[[#This Row],[COD_VAR]]&amp;"'][code_insee]"</f>
        <v>dossierComplet['P18_F0205'][code_insee]</v>
      </c>
    </row>
    <row r="824" customFormat="false" ht="15" hidden="true" customHeight="false" outlineLevel="0" collapsed="false">
      <c r="B824" s="0" t="s">
        <v>5685</v>
      </c>
      <c r="C824" s="0" t="s">
        <v>5686</v>
      </c>
      <c r="D824" s="0" t="s">
        <v>5687</v>
      </c>
      <c r="E824" s="0" t="s">
        <v>3276</v>
      </c>
      <c r="F824" s="22" t="str">
        <f aca="false">"dossierComplet['"&amp;meta_dossier_complet[[#This Row],[COD_VAR]]&amp;"'][code_insee]"</f>
        <v>dossierComplet['P18_F0610'][code_insee]</v>
      </c>
    </row>
    <row r="825" customFormat="false" ht="15" hidden="true" customHeight="false" outlineLevel="0" collapsed="false">
      <c r="B825" s="0" t="s">
        <v>5688</v>
      </c>
      <c r="C825" s="0" t="s">
        <v>5689</v>
      </c>
      <c r="D825" s="0" t="s">
        <v>5690</v>
      </c>
      <c r="E825" s="0" t="s">
        <v>3276</v>
      </c>
      <c r="F825" s="22" t="str">
        <f aca="false">"dossierComplet['"&amp;meta_dossier_complet[[#This Row],[COD_VAR]]&amp;"'][code_insee]"</f>
        <v>dossierComplet['P18_F1114'][code_insee]</v>
      </c>
    </row>
    <row r="826" customFormat="false" ht="15" hidden="true" customHeight="false" outlineLevel="0" collapsed="false">
      <c r="B826" s="0" t="s">
        <v>5691</v>
      </c>
      <c r="C826" s="0" t="s">
        <v>5692</v>
      </c>
      <c r="D826" s="0" t="s">
        <v>5693</v>
      </c>
      <c r="E826" s="0" t="s">
        <v>3276</v>
      </c>
      <c r="F826" s="22" t="str">
        <f aca="false">"dossierComplet['"&amp;meta_dossier_complet[[#This Row],[COD_VAR]]&amp;"'][code_insee]"</f>
        <v>dossierComplet['P18_F1517'][code_insee]</v>
      </c>
    </row>
    <row r="827" customFormat="false" ht="15" hidden="true" customHeight="false" outlineLevel="0" collapsed="false">
      <c r="B827" s="0" t="s">
        <v>5694</v>
      </c>
      <c r="C827" s="0" t="s">
        <v>5695</v>
      </c>
      <c r="D827" s="0" t="s">
        <v>5696</v>
      </c>
      <c r="E827" s="0" t="s">
        <v>3276</v>
      </c>
      <c r="F827" s="22" t="str">
        <f aca="false">"dossierComplet['"&amp;meta_dossier_complet[[#This Row],[COD_VAR]]&amp;"'][code_insee]"</f>
        <v>dossierComplet['P18_F1824'][code_insee]</v>
      </c>
    </row>
    <row r="828" customFormat="false" ht="15" hidden="true" customHeight="false" outlineLevel="0" collapsed="false">
      <c r="B828" s="0" t="s">
        <v>5697</v>
      </c>
      <c r="C828" s="0" t="s">
        <v>5698</v>
      </c>
      <c r="D828" s="0" t="s">
        <v>5699</v>
      </c>
      <c r="E828" s="0" t="s">
        <v>3276</v>
      </c>
      <c r="F828" s="22" t="str">
        <f aca="false">"dossierComplet['"&amp;meta_dossier_complet[[#This Row],[COD_VAR]]&amp;"'][code_insee]"</f>
        <v>dossierComplet['P18_F2529'][code_insee]</v>
      </c>
    </row>
    <row r="829" customFormat="false" ht="15" hidden="true" customHeight="false" outlineLevel="0" collapsed="false">
      <c r="B829" s="0" t="s">
        <v>5700</v>
      </c>
      <c r="C829" s="0" t="s">
        <v>5701</v>
      </c>
      <c r="D829" s="0" t="s">
        <v>5702</v>
      </c>
      <c r="E829" s="0" t="s">
        <v>3276</v>
      </c>
      <c r="F829" s="22" t="str">
        <f aca="false">"dossierComplet['"&amp;meta_dossier_complet[[#This Row],[COD_VAR]]&amp;"'][code_insee]"</f>
        <v>dossierComplet['P18_F30P'][code_insee]</v>
      </c>
    </row>
    <row r="830" customFormat="false" ht="15" hidden="true" customHeight="false" outlineLevel="0" collapsed="false">
      <c r="B830" s="0" t="s">
        <v>5703</v>
      </c>
      <c r="C830" s="0" t="s">
        <v>5704</v>
      </c>
      <c r="D830" s="0" t="s">
        <v>5705</v>
      </c>
      <c r="E830" s="0" t="s">
        <v>3276</v>
      </c>
      <c r="F830" s="22" t="str">
        <f aca="false">"dossierComplet['"&amp;meta_dossier_complet[[#This Row],[COD_VAR]]&amp;"'][code_insee]"</f>
        <v>dossierComplet['P18_FSCOL0205'][code_insee]</v>
      </c>
    </row>
    <row r="831" customFormat="false" ht="15" hidden="true" customHeight="false" outlineLevel="0" collapsed="false">
      <c r="B831" s="0" t="s">
        <v>5706</v>
      </c>
      <c r="C831" s="0" t="s">
        <v>5707</v>
      </c>
      <c r="D831" s="0" t="s">
        <v>5708</v>
      </c>
      <c r="E831" s="0" t="s">
        <v>3276</v>
      </c>
      <c r="F831" s="22" t="str">
        <f aca="false">"dossierComplet['"&amp;meta_dossier_complet[[#This Row],[COD_VAR]]&amp;"'][code_insee]"</f>
        <v>dossierComplet['P18_FSCOL0610'][code_insee]</v>
      </c>
    </row>
    <row r="832" customFormat="false" ht="15" hidden="true" customHeight="false" outlineLevel="0" collapsed="false">
      <c r="B832" s="0" t="s">
        <v>5709</v>
      </c>
      <c r="C832" s="0" t="s">
        <v>5710</v>
      </c>
      <c r="D832" s="0" t="s">
        <v>5711</v>
      </c>
      <c r="E832" s="0" t="s">
        <v>3276</v>
      </c>
      <c r="F832" s="22" t="str">
        <f aca="false">"dossierComplet['"&amp;meta_dossier_complet[[#This Row],[COD_VAR]]&amp;"'][code_insee]"</f>
        <v>dossierComplet['P18_FSCOL1114'][code_insee]</v>
      </c>
    </row>
    <row r="833" customFormat="false" ht="15" hidden="true" customHeight="false" outlineLevel="0" collapsed="false">
      <c r="B833" s="0" t="s">
        <v>5712</v>
      </c>
      <c r="C833" s="0" t="s">
        <v>5713</v>
      </c>
      <c r="D833" s="0" t="s">
        <v>5714</v>
      </c>
      <c r="E833" s="0" t="s">
        <v>3276</v>
      </c>
      <c r="F833" s="22" t="str">
        <f aca="false">"dossierComplet['"&amp;meta_dossier_complet[[#This Row],[COD_VAR]]&amp;"'][code_insee]"</f>
        <v>dossierComplet['P18_FSCOL1517'][code_insee]</v>
      </c>
    </row>
    <row r="834" customFormat="false" ht="15" hidden="true" customHeight="false" outlineLevel="0" collapsed="false">
      <c r="B834" s="0" t="s">
        <v>5715</v>
      </c>
      <c r="C834" s="0" t="s">
        <v>5716</v>
      </c>
      <c r="D834" s="0" t="s">
        <v>5717</v>
      </c>
      <c r="E834" s="0" t="s">
        <v>3276</v>
      </c>
      <c r="F834" s="22" t="str">
        <f aca="false">"dossierComplet['"&amp;meta_dossier_complet[[#This Row],[COD_VAR]]&amp;"'][code_insee]"</f>
        <v>dossierComplet['P18_FSCOL1824'][code_insee]</v>
      </c>
    </row>
    <row r="835" customFormat="false" ht="15" hidden="true" customHeight="false" outlineLevel="0" collapsed="false">
      <c r="B835" s="0" t="s">
        <v>5718</v>
      </c>
      <c r="C835" s="0" t="s">
        <v>5719</v>
      </c>
      <c r="D835" s="0" t="s">
        <v>5720</v>
      </c>
      <c r="E835" s="0" t="s">
        <v>3276</v>
      </c>
      <c r="F835" s="22" t="str">
        <f aca="false">"dossierComplet['"&amp;meta_dossier_complet[[#This Row],[COD_VAR]]&amp;"'][code_insee]"</f>
        <v>dossierComplet['P18_FSCOL2529'][code_insee]</v>
      </c>
    </row>
    <row r="836" customFormat="false" ht="15" hidden="true" customHeight="false" outlineLevel="0" collapsed="false">
      <c r="B836" s="0" t="s">
        <v>5721</v>
      </c>
      <c r="C836" s="0" t="s">
        <v>5722</v>
      </c>
      <c r="D836" s="0" t="s">
        <v>5723</v>
      </c>
      <c r="E836" s="0" t="s">
        <v>3276</v>
      </c>
      <c r="F836" s="22" t="str">
        <f aca="false">"dossierComplet['"&amp;meta_dossier_complet[[#This Row],[COD_VAR]]&amp;"'][code_insee]"</f>
        <v>dossierComplet['P18_FSCOL30P'][code_insee]</v>
      </c>
    </row>
    <row r="837" customFormat="false" ht="15" hidden="true" customHeight="false" outlineLevel="0" collapsed="false">
      <c r="B837" s="0" t="s">
        <v>5724</v>
      </c>
      <c r="C837" s="0" t="s">
        <v>5725</v>
      </c>
      <c r="D837" s="0" t="s">
        <v>5726</v>
      </c>
      <c r="E837" s="0" t="s">
        <v>3276</v>
      </c>
      <c r="F837" s="22" t="str">
        <f aca="false">"dossierComplet['"&amp;meta_dossier_complet[[#This Row],[COD_VAR]]&amp;"'][code_insee]"</f>
        <v>dossierComplet['P18_NSCOL15P'][code_insee]</v>
      </c>
    </row>
    <row r="838" customFormat="false" ht="15" hidden="true" customHeight="false" outlineLevel="0" collapsed="false">
      <c r="B838" s="0" t="s">
        <v>5727</v>
      </c>
      <c r="C838" s="0" t="s">
        <v>5728</v>
      </c>
      <c r="D838" s="0" t="s">
        <v>5729</v>
      </c>
      <c r="E838" s="0" t="s">
        <v>3276</v>
      </c>
      <c r="F838" s="22" t="str">
        <f aca="false">"dossierComplet['"&amp;meta_dossier_complet[[#This Row],[COD_VAR]]&amp;"'][code_insee]"</f>
        <v>dossierComplet['P18_NSCOL15P_DIPLMIN'][code_insee]</v>
      </c>
    </row>
    <row r="839" customFormat="false" ht="15" hidden="true" customHeight="false" outlineLevel="0" collapsed="false">
      <c r="B839" s="0" t="s">
        <v>5730</v>
      </c>
      <c r="C839" s="0" t="s">
        <v>5731</v>
      </c>
      <c r="D839" s="0" t="s">
        <v>5732</v>
      </c>
      <c r="E839" s="0" t="s">
        <v>3276</v>
      </c>
      <c r="F839" s="22" t="str">
        <f aca="false">"dossierComplet['"&amp;meta_dossier_complet[[#This Row],[COD_VAR]]&amp;"'][code_insee]"</f>
        <v>dossierComplet['P18_NSCOL15P_BEPC'][code_insee]</v>
      </c>
    </row>
    <row r="840" customFormat="false" ht="15" hidden="true" customHeight="false" outlineLevel="0" collapsed="false">
      <c r="B840" s="0" t="s">
        <v>5733</v>
      </c>
      <c r="C840" s="0" t="s">
        <v>5734</v>
      </c>
      <c r="D840" s="0" t="s">
        <v>5735</v>
      </c>
      <c r="E840" s="0" t="s">
        <v>3276</v>
      </c>
      <c r="F840" s="22" t="str">
        <f aca="false">"dossierComplet['"&amp;meta_dossier_complet[[#This Row],[COD_VAR]]&amp;"'][code_insee]"</f>
        <v>dossierComplet['P18_NSCOL15P_CAPBEP'][code_insee]</v>
      </c>
    </row>
    <row r="841" customFormat="false" ht="15" hidden="true" customHeight="false" outlineLevel="0" collapsed="false">
      <c r="B841" s="0" t="s">
        <v>5736</v>
      </c>
      <c r="C841" s="0" t="s">
        <v>5737</v>
      </c>
      <c r="D841" s="0" t="s">
        <v>5738</v>
      </c>
      <c r="E841" s="0" t="s">
        <v>3276</v>
      </c>
      <c r="F841" s="22" t="str">
        <f aca="false">"dossierComplet['"&amp;meta_dossier_complet[[#This Row],[COD_VAR]]&amp;"'][code_insee]"</f>
        <v>dossierComplet['P18_NSCOL15P_BAC'][code_insee]</v>
      </c>
    </row>
    <row r="842" customFormat="false" ht="15" hidden="true" customHeight="false" outlineLevel="0" collapsed="false">
      <c r="B842" s="0" t="s">
        <v>5739</v>
      </c>
      <c r="C842" s="0" t="s">
        <v>5740</v>
      </c>
      <c r="D842" s="0" t="s">
        <v>5741</v>
      </c>
      <c r="E842" s="0" t="s">
        <v>3276</v>
      </c>
      <c r="F842" s="22" t="str">
        <f aca="false">"dossierComplet['"&amp;meta_dossier_complet[[#This Row],[COD_VAR]]&amp;"'][code_insee]"</f>
        <v>dossierComplet['P18_NSCOL15P_SUP2'][code_insee]</v>
      </c>
    </row>
    <row r="843" customFormat="false" ht="15" hidden="true" customHeight="false" outlineLevel="0" collapsed="false">
      <c r="B843" s="0" t="s">
        <v>5742</v>
      </c>
      <c r="C843" s="0" t="s">
        <v>5743</v>
      </c>
      <c r="D843" s="0" t="s">
        <v>5744</v>
      </c>
      <c r="E843" s="0" t="s">
        <v>3276</v>
      </c>
      <c r="F843" s="22" t="str">
        <f aca="false">"dossierComplet['"&amp;meta_dossier_complet[[#This Row],[COD_VAR]]&amp;"'][code_insee]"</f>
        <v>dossierComplet['P18_NSCOL15P_SUP34'][code_insee]</v>
      </c>
    </row>
    <row r="844" customFormat="false" ht="15" hidden="true" customHeight="false" outlineLevel="0" collapsed="false">
      <c r="B844" s="0" t="s">
        <v>5745</v>
      </c>
      <c r="C844" s="0" t="s">
        <v>5746</v>
      </c>
      <c r="D844" s="0" t="s">
        <v>5747</v>
      </c>
      <c r="E844" s="0" t="s">
        <v>3276</v>
      </c>
      <c r="F844" s="22" t="str">
        <f aca="false">"dossierComplet['"&amp;meta_dossier_complet[[#This Row],[COD_VAR]]&amp;"'][code_insee]"</f>
        <v>dossierComplet['P18_NSCOL15P_SUP5'][code_insee]</v>
      </c>
    </row>
    <row r="845" customFormat="false" ht="15" hidden="true" customHeight="false" outlineLevel="0" collapsed="false">
      <c r="B845" s="0" t="s">
        <v>5748</v>
      </c>
      <c r="C845" s="0" t="s">
        <v>5749</v>
      </c>
      <c r="D845" s="0" t="s">
        <v>5750</v>
      </c>
      <c r="E845" s="0" t="s">
        <v>3276</v>
      </c>
      <c r="F845" s="22" t="str">
        <f aca="false">"dossierComplet['"&amp;meta_dossier_complet[[#This Row],[COD_VAR]]&amp;"'][code_insee]"</f>
        <v>dossierComplet['P18_HNSCOL15P'][code_insee]</v>
      </c>
    </row>
    <row r="846" customFormat="false" ht="15" hidden="true" customHeight="false" outlineLevel="0" collapsed="false">
      <c r="B846" s="0" t="s">
        <v>5751</v>
      </c>
      <c r="C846" s="0" t="s">
        <v>5752</v>
      </c>
      <c r="D846" s="0" t="s">
        <v>5753</v>
      </c>
      <c r="E846" s="0" t="s">
        <v>3276</v>
      </c>
      <c r="F846" s="22" t="str">
        <f aca="false">"dossierComplet['"&amp;meta_dossier_complet[[#This Row],[COD_VAR]]&amp;"'][code_insee]"</f>
        <v>dossierComplet['P18_HNSCOL15P_DIPLMIN'][code_insee]</v>
      </c>
    </row>
    <row r="847" customFormat="false" ht="15" hidden="true" customHeight="false" outlineLevel="0" collapsed="false">
      <c r="B847" s="0" t="s">
        <v>5754</v>
      </c>
      <c r="C847" s="0" t="s">
        <v>5755</v>
      </c>
      <c r="D847" s="0" t="s">
        <v>5756</v>
      </c>
      <c r="E847" s="0" t="s">
        <v>3276</v>
      </c>
      <c r="F847" s="22" t="str">
        <f aca="false">"dossierComplet['"&amp;meta_dossier_complet[[#This Row],[COD_VAR]]&amp;"'][code_insee]"</f>
        <v>dossierComplet['P18_HNSCOL15P_BEPC'][code_insee]</v>
      </c>
    </row>
    <row r="848" customFormat="false" ht="15" hidden="true" customHeight="false" outlineLevel="0" collapsed="false">
      <c r="B848" s="0" t="s">
        <v>5757</v>
      </c>
      <c r="C848" s="0" t="s">
        <v>5758</v>
      </c>
      <c r="D848" s="0" t="s">
        <v>5759</v>
      </c>
      <c r="E848" s="0" t="s">
        <v>3276</v>
      </c>
      <c r="F848" s="22" t="str">
        <f aca="false">"dossierComplet['"&amp;meta_dossier_complet[[#This Row],[COD_VAR]]&amp;"'][code_insee]"</f>
        <v>dossierComplet['P18_HNSCOL15P_CAPBEP'][code_insee]</v>
      </c>
    </row>
    <row r="849" customFormat="false" ht="15" hidden="true" customHeight="false" outlineLevel="0" collapsed="false">
      <c r="B849" s="0" t="s">
        <v>5760</v>
      </c>
      <c r="C849" s="0" t="s">
        <v>5761</v>
      </c>
      <c r="D849" s="0" t="s">
        <v>5762</v>
      </c>
      <c r="E849" s="0" t="s">
        <v>3276</v>
      </c>
      <c r="F849" s="22" t="str">
        <f aca="false">"dossierComplet['"&amp;meta_dossier_complet[[#This Row],[COD_VAR]]&amp;"'][code_insee]"</f>
        <v>dossierComplet['P18_HNSCOL15P_BAC'][code_insee]</v>
      </c>
    </row>
    <row r="850" customFormat="false" ht="15" hidden="true" customHeight="false" outlineLevel="0" collapsed="false">
      <c r="B850" s="0" t="s">
        <v>5763</v>
      </c>
      <c r="C850" s="0" t="s">
        <v>5764</v>
      </c>
      <c r="D850" s="0" t="s">
        <v>5765</v>
      </c>
      <c r="E850" s="0" t="s">
        <v>3276</v>
      </c>
      <c r="F850" s="22" t="str">
        <f aca="false">"dossierComplet['"&amp;meta_dossier_complet[[#This Row],[COD_VAR]]&amp;"'][code_insee]"</f>
        <v>dossierComplet['P18_HNSCOL15P_SUP2'][code_insee]</v>
      </c>
    </row>
    <row r="851" customFormat="false" ht="15" hidden="true" customHeight="false" outlineLevel="0" collapsed="false">
      <c r="B851" s="0" t="s">
        <v>5766</v>
      </c>
      <c r="C851" s="0" t="s">
        <v>5767</v>
      </c>
      <c r="D851" s="0" t="s">
        <v>5768</v>
      </c>
      <c r="E851" s="0" t="s">
        <v>3276</v>
      </c>
      <c r="F851" s="22" t="str">
        <f aca="false">"dossierComplet['"&amp;meta_dossier_complet[[#This Row],[COD_VAR]]&amp;"'][code_insee]"</f>
        <v>dossierComplet['P18_HNSCOL15P_SUP34'][code_insee]</v>
      </c>
    </row>
    <row r="852" customFormat="false" ht="15" hidden="true" customHeight="false" outlineLevel="0" collapsed="false">
      <c r="B852" s="0" t="s">
        <v>5769</v>
      </c>
      <c r="C852" s="0" t="s">
        <v>5770</v>
      </c>
      <c r="D852" s="0" t="s">
        <v>5771</v>
      </c>
      <c r="E852" s="0" t="s">
        <v>3276</v>
      </c>
      <c r="F852" s="22" t="str">
        <f aca="false">"dossierComplet['"&amp;meta_dossier_complet[[#This Row],[COD_VAR]]&amp;"'][code_insee]"</f>
        <v>dossierComplet['P18_HNSCOL15P_SUP5'][code_insee]</v>
      </c>
    </row>
    <row r="853" customFormat="false" ht="15" hidden="true" customHeight="false" outlineLevel="0" collapsed="false">
      <c r="B853" s="0" t="s">
        <v>5772</v>
      </c>
      <c r="C853" s="0" t="s">
        <v>5773</v>
      </c>
      <c r="D853" s="0" t="s">
        <v>5774</v>
      </c>
      <c r="E853" s="0" t="s">
        <v>3276</v>
      </c>
      <c r="F853" s="22" t="str">
        <f aca="false">"dossierComplet['"&amp;meta_dossier_complet[[#This Row],[COD_VAR]]&amp;"'][code_insee]"</f>
        <v>dossierComplet['P18_FNSCOL15P'][code_insee]</v>
      </c>
    </row>
    <row r="854" customFormat="false" ht="15" hidden="true" customHeight="false" outlineLevel="0" collapsed="false">
      <c r="B854" s="0" t="s">
        <v>5775</v>
      </c>
      <c r="C854" s="0" t="s">
        <v>5776</v>
      </c>
      <c r="D854" s="0" t="s">
        <v>5777</v>
      </c>
      <c r="E854" s="0" t="s">
        <v>3276</v>
      </c>
      <c r="F854" s="22" t="str">
        <f aca="false">"dossierComplet['"&amp;meta_dossier_complet[[#This Row],[COD_VAR]]&amp;"'][code_insee]"</f>
        <v>dossierComplet['P18_FNSCOL15P_DIPLMIN'][code_insee]</v>
      </c>
    </row>
    <row r="855" customFormat="false" ht="15" hidden="true" customHeight="false" outlineLevel="0" collapsed="false">
      <c r="B855" s="0" t="s">
        <v>5778</v>
      </c>
      <c r="C855" s="0" t="s">
        <v>5779</v>
      </c>
      <c r="D855" s="0" t="s">
        <v>5780</v>
      </c>
      <c r="E855" s="0" t="s">
        <v>3276</v>
      </c>
      <c r="F855" s="22" t="str">
        <f aca="false">"dossierComplet['"&amp;meta_dossier_complet[[#This Row],[COD_VAR]]&amp;"'][code_insee]"</f>
        <v>dossierComplet['P18_FNSCOL15P_BEPC'][code_insee]</v>
      </c>
    </row>
    <row r="856" customFormat="false" ht="15" hidden="true" customHeight="false" outlineLevel="0" collapsed="false">
      <c r="B856" s="0" t="s">
        <v>5781</v>
      </c>
      <c r="C856" s="0" t="s">
        <v>5782</v>
      </c>
      <c r="D856" s="0" t="s">
        <v>5783</v>
      </c>
      <c r="E856" s="0" t="s">
        <v>3276</v>
      </c>
      <c r="F856" s="22" t="str">
        <f aca="false">"dossierComplet['"&amp;meta_dossier_complet[[#This Row],[COD_VAR]]&amp;"'][code_insee]"</f>
        <v>dossierComplet['P18_FNSCOL15P_CAPBEP'][code_insee]</v>
      </c>
    </row>
    <row r="857" customFormat="false" ht="15" hidden="true" customHeight="false" outlineLevel="0" collapsed="false">
      <c r="B857" s="0" t="s">
        <v>5784</v>
      </c>
      <c r="C857" s="0" t="s">
        <v>5785</v>
      </c>
      <c r="D857" s="0" t="s">
        <v>5786</v>
      </c>
      <c r="E857" s="0" t="s">
        <v>3276</v>
      </c>
      <c r="F857" s="22" t="str">
        <f aca="false">"dossierComplet['"&amp;meta_dossier_complet[[#This Row],[COD_VAR]]&amp;"'][code_insee]"</f>
        <v>dossierComplet['P18_FNSCOL15P_BAC'][code_insee]</v>
      </c>
    </row>
    <row r="858" customFormat="false" ht="15" hidden="true" customHeight="false" outlineLevel="0" collapsed="false">
      <c r="B858" s="0" t="s">
        <v>5787</v>
      </c>
      <c r="C858" s="0" t="s">
        <v>5788</v>
      </c>
      <c r="D858" s="0" t="s">
        <v>5789</v>
      </c>
      <c r="E858" s="0" t="s">
        <v>3276</v>
      </c>
      <c r="F858" s="22" t="str">
        <f aca="false">"dossierComplet['"&amp;meta_dossier_complet[[#This Row],[COD_VAR]]&amp;"'][code_insee]"</f>
        <v>dossierComplet['P18_FNSCOL15P_SUP2'][code_insee]</v>
      </c>
    </row>
    <row r="859" customFormat="false" ht="15" hidden="true" customHeight="false" outlineLevel="0" collapsed="false">
      <c r="B859" s="0" t="s">
        <v>5790</v>
      </c>
      <c r="C859" s="0" t="s">
        <v>5791</v>
      </c>
      <c r="D859" s="0" t="s">
        <v>5792</v>
      </c>
      <c r="E859" s="0" t="s">
        <v>3276</v>
      </c>
      <c r="F859" s="22" t="str">
        <f aca="false">"dossierComplet['"&amp;meta_dossier_complet[[#This Row],[COD_VAR]]&amp;"'][code_insee]"</f>
        <v>dossierComplet['P18_FNSCOL15P_SUP34'][code_insee]</v>
      </c>
    </row>
    <row r="860" customFormat="false" ht="15" hidden="true" customHeight="false" outlineLevel="0" collapsed="false">
      <c r="B860" s="0" t="s">
        <v>5793</v>
      </c>
      <c r="C860" s="0" t="s">
        <v>5794</v>
      </c>
      <c r="D860" s="0" t="s">
        <v>5795</v>
      </c>
      <c r="E860" s="0" t="s">
        <v>3276</v>
      </c>
      <c r="F860" s="22" t="str">
        <f aca="false">"dossierComplet['"&amp;meta_dossier_complet[[#This Row],[COD_VAR]]&amp;"'][code_insee]"</f>
        <v>dossierComplet['P18_FNSCOL15P_SUP5'][code_insee]</v>
      </c>
    </row>
    <row r="861" customFormat="false" ht="15" hidden="true" customHeight="false" outlineLevel="0" collapsed="false">
      <c r="B861" s="0" t="s">
        <v>5796</v>
      </c>
      <c r="C861" s="0" t="s">
        <v>5797</v>
      </c>
      <c r="D861" s="0" t="s">
        <v>5798</v>
      </c>
      <c r="E861" s="0" t="s">
        <v>3276</v>
      </c>
      <c r="F861" s="22" t="str">
        <f aca="false">"dossierComplet['"&amp;meta_dossier_complet[[#This Row],[COD_VAR]]&amp;"'][code_insee]"</f>
        <v>dossierComplet['P13_POP0205'][code_insee]</v>
      </c>
    </row>
    <row r="862" customFormat="false" ht="15" hidden="true" customHeight="false" outlineLevel="0" collapsed="false">
      <c r="B862" s="0" t="s">
        <v>5799</v>
      </c>
      <c r="C862" s="0" t="s">
        <v>5800</v>
      </c>
      <c r="D862" s="0" t="s">
        <v>5801</v>
      </c>
      <c r="E862" s="0" t="s">
        <v>3276</v>
      </c>
      <c r="F862" s="22" t="str">
        <f aca="false">"dossierComplet['"&amp;meta_dossier_complet[[#This Row],[COD_VAR]]&amp;"'][code_insee]"</f>
        <v>dossierComplet['P13_POP0610'][code_insee]</v>
      </c>
    </row>
    <row r="863" customFormat="false" ht="15" hidden="true" customHeight="false" outlineLevel="0" collapsed="false">
      <c r="B863" s="0" t="s">
        <v>5802</v>
      </c>
      <c r="C863" s="0" t="s">
        <v>5803</v>
      </c>
      <c r="D863" s="0" t="s">
        <v>5804</v>
      </c>
      <c r="E863" s="0" t="s">
        <v>3276</v>
      </c>
      <c r="F863" s="22" t="str">
        <f aca="false">"dossierComplet['"&amp;meta_dossier_complet[[#This Row],[COD_VAR]]&amp;"'][code_insee]"</f>
        <v>dossierComplet['P13_POP1114'][code_insee]</v>
      </c>
    </row>
    <row r="864" customFormat="false" ht="15" hidden="true" customHeight="false" outlineLevel="0" collapsed="false">
      <c r="B864" s="0" t="s">
        <v>5805</v>
      </c>
      <c r="C864" s="0" t="s">
        <v>5806</v>
      </c>
      <c r="D864" s="0" t="s">
        <v>5807</v>
      </c>
      <c r="E864" s="0" t="s">
        <v>3276</v>
      </c>
      <c r="F864" s="22" t="str">
        <f aca="false">"dossierComplet['"&amp;meta_dossier_complet[[#This Row],[COD_VAR]]&amp;"'][code_insee]"</f>
        <v>dossierComplet['P13_POP1517'][code_insee]</v>
      </c>
    </row>
    <row r="865" customFormat="false" ht="15" hidden="true" customHeight="false" outlineLevel="0" collapsed="false">
      <c r="B865" s="0" t="s">
        <v>5808</v>
      </c>
      <c r="C865" s="0" t="s">
        <v>5809</v>
      </c>
      <c r="D865" s="0" t="s">
        <v>5810</v>
      </c>
      <c r="E865" s="0" t="s">
        <v>3276</v>
      </c>
      <c r="F865" s="22" t="str">
        <f aca="false">"dossierComplet['"&amp;meta_dossier_complet[[#This Row],[COD_VAR]]&amp;"'][code_insee]"</f>
        <v>dossierComplet['P13_POP1824'][code_insee]</v>
      </c>
    </row>
    <row r="866" customFormat="false" ht="15" hidden="true" customHeight="false" outlineLevel="0" collapsed="false">
      <c r="B866" s="0" t="s">
        <v>5811</v>
      </c>
      <c r="C866" s="0" t="s">
        <v>5812</v>
      </c>
      <c r="D866" s="0" t="s">
        <v>5813</v>
      </c>
      <c r="E866" s="0" t="s">
        <v>3276</v>
      </c>
      <c r="F866" s="22" t="str">
        <f aca="false">"dossierComplet['"&amp;meta_dossier_complet[[#This Row],[COD_VAR]]&amp;"'][code_insee]"</f>
        <v>dossierComplet['P13_POP2529'][code_insee]</v>
      </c>
    </row>
    <row r="867" customFormat="false" ht="15" hidden="true" customHeight="false" outlineLevel="0" collapsed="false">
      <c r="B867" s="0" t="s">
        <v>5814</v>
      </c>
      <c r="C867" s="0" t="s">
        <v>5815</v>
      </c>
      <c r="D867" s="0" t="s">
        <v>5816</v>
      </c>
      <c r="E867" s="0" t="s">
        <v>3276</v>
      </c>
      <c r="F867" s="22" t="str">
        <f aca="false">"dossierComplet['"&amp;meta_dossier_complet[[#This Row],[COD_VAR]]&amp;"'][code_insee]"</f>
        <v>dossierComplet['P13_POP30P'][code_insee]</v>
      </c>
    </row>
    <row r="868" customFormat="false" ht="15" hidden="true" customHeight="false" outlineLevel="0" collapsed="false">
      <c r="B868" s="0" t="s">
        <v>5817</v>
      </c>
      <c r="C868" s="0" t="s">
        <v>5818</v>
      </c>
      <c r="D868" s="0" t="s">
        <v>5819</v>
      </c>
      <c r="E868" s="0" t="s">
        <v>3276</v>
      </c>
      <c r="F868" s="22" t="str">
        <f aca="false">"dossierComplet['"&amp;meta_dossier_complet[[#This Row],[COD_VAR]]&amp;"'][code_insee]"</f>
        <v>dossierComplet['P13_SCOL0205'][code_insee]</v>
      </c>
    </row>
    <row r="869" customFormat="false" ht="15" hidden="true" customHeight="false" outlineLevel="0" collapsed="false">
      <c r="B869" s="0" t="s">
        <v>5820</v>
      </c>
      <c r="C869" s="0" t="s">
        <v>5821</v>
      </c>
      <c r="D869" s="0" t="s">
        <v>5822</v>
      </c>
      <c r="E869" s="0" t="s">
        <v>3276</v>
      </c>
      <c r="F869" s="22" t="str">
        <f aca="false">"dossierComplet['"&amp;meta_dossier_complet[[#This Row],[COD_VAR]]&amp;"'][code_insee]"</f>
        <v>dossierComplet['P13_SCOL0610'][code_insee]</v>
      </c>
    </row>
    <row r="870" customFormat="false" ht="15" hidden="true" customHeight="false" outlineLevel="0" collapsed="false">
      <c r="B870" s="0" t="s">
        <v>5823</v>
      </c>
      <c r="C870" s="0" t="s">
        <v>5824</v>
      </c>
      <c r="D870" s="0" t="s">
        <v>5825</v>
      </c>
      <c r="E870" s="0" t="s">
        <v>3276</v>
      </c>
      <c r="F870" s="22" t="str">
        <f aca="false">"dossierComplet['"&amp;meta_dossier_complet[[#This Row],[COD_VAR]]&amp;"'][code_insee]"</f>
        <v>dossierComplet['P13_SCOL1114'][code_insee]</v>
      </c>
    </row>
    <row r="871" customFormat="false" ht="15" hidden="true" customHeight="false" outlineLevel="0" collapsed="false">
      <c r="B871" s="0" t="s">
        <v>5826</v>
      </c>
      <c r="C871" s="0" t="s">
        <v>5827</v>
      </c>
      <c r="D871" s="0" t="s">
        <v>5828</v>
      </c>
      <c r="E871" s="0" t="s">
        <v>3276</v>
      </c>
      <c r="F871" s="22" t="str">
        <f aca="false">"dossierComplet['"&amp;meta_dossier_complet[[#This Row],[COD_VAR]]&amp;"'][code_insee]"</f>
        <v>dossierComplet['P13_SCOL1517'][code_insee]</v>
      </c>
    </row>
    <row r="872" customFormat="false" ht="15" hidden="true" customHeight="false" outlineLevel="0" collapsed="false">
      <c r="B872" s="0" t="s">
        <v>5829</v>
      </c>
      <c r="C872" s="0" t="s">
        <v>5830</v>
      </c>
      <c r="D872" s="0" t="s">
        <v>5831</v>
      </c>
      <c r="E872" s="0" t="s">
        <v>3276</v>
      </c>
      <c r="F872" s="22" t="str">
        <f aca="false">"dossierComplet['"&amp;meta_dossier_complet[[#This Row],[COD_VAR]]&amp;"'][code_insee]"</f>
        <v>dossierComplet['P13_SCOL1824'][code_insee]</v>
      </c>
    </row>
    <row r="873" customFormat="false" ht="15" hidden="true" customHeight="false" outlineLevel="0" collapsed="false">
      <c r="B873" s="0" t="s">
        <v>5832</v>
      </c>
      <c r="C873" s="0" t="s">
        <v>5833</v>
      </c>
      <c r="D873" s="0" t="s">
        <v>5834</v>
      </c>
      <c r="E873" s="0" t="s">
        <v>3276</v>
      </c>
      <c r="F873" s="22" t="str">
        <f aca="false">"dossierComplet['"&amp;meta_dossier_complet[[#This Row],[COD_VAR]]&amp;"'][code_insee]"</f>
        <v>dossierComplet['P13_SCOL2529'][code_insee]</v>
      </c>
    </row>
    <row r="874" customFormat="false" ht="15" hidden="true" customHeight="false" outlineLevel="0" collapsed="false">
      <c r="B874" s="0" t="s">
        <v>5835</v>
      </c>
      <c r="C874" s="0" t="s">
        <v>5836</v>
      </c>
      <c r="D874" s="0" t="s">
        <v>5837</v>
      </c>
      <c r="E874" s="0" t="s">
        <v>3276</v>
      </c>
      <c r="F874" s="22" t="str">
        <f aca="false">"dossierComplet['"&amp;meta_dossier_complet[[#This Row],[COD_VAR]]&amp;"'][code_insee]"</f>
        <v>dossierComplet['P13_SCOL30P'][code_insee]</v>
      </c>
    </row>
    <row r="875" customFormat="false" ht="15" hidden="true" customHeight="false" outlineLevel="0" collapsed="false">
      <c r="B875" s="0" t="s">
        <v>5838</v>
      </c>
      <c r="C875" s="0" t="s">
        <v>5839</v>
      </c>
      <c r="D875" s="0" t="s">
        <v>5840</v>
      </c>
      <c r="E875" s="0" t="s">
        <v>3276</v>
      </c>
      <c r="F875" s="22" t="str">
        <f aca="false">"dossierComplet['"&amp;meta_dossier_complet[[#This Row],[COD_VAR]]&amp;"'][code_insee]"</f>
        <v>dossierComplet['P13_H0205'][code_insee]</v>
      </c>
    </row>
    <row r="876" customFormat="false" ht="15" hidden="true" customHeight="false" outlineLevel="0" collapsed="false">
      <c r="B876" s="0" t="s">
        <v>5841</v>
      </c>
      <c r="C876" s="0" t="s">
        <v>5842</v>
      </c>
      <c r="D876" s="0" t="s">
        <v>5843</v>
      </c>
      <c r="E876" s="0" t="s">
        <v>3276</v>
      </c>
      <c r="F876" s="22" t="str">
        <f aca="false">"dossierComplet['"&amp;meta_dossier_complet[[#This Row],[COD_VAR]]&amp;"'][code_insee]"</f>
        <v>dossierComplet['P13_H0610'][code_insee]</v>
      </c>
    </row>
    <row r="877" customFormat="false" ht="15" hidden="true" customHeight="false" outlineLevel="0" collapsed="false">
      <c r="B877" s="0" t="s">
        <v>5844</v>
      </c>
      <c r="C877" s="0" t="s">
        <v>5845</v>
      </c>
      <c r="D877" s="0" t="s">
        <v>5846</v>
      </c>
      <c r="E877" s="0" t="s">
        <v>3276</v>
      </c>
      <c r="F877" s="22" t="str">
        <f aca="false">"dossierComplet['"&amp;meta_dossier_complet[[#This Row],[COD_VAR]]&amp;"'][code_insee]"</f>
        <v>dossierComplet['P13_H1114'][code_insee]</v>
      </c>
    </row>
    <row r="878" customFormat="false" ht="15" hidden="true" customHeight="false" outlineLevel="0" collapsed="false">
      <c r="B878" s="0" t="s">
        <v>5847</v>
      </c>
      <c r="C878" s="0" t="s">
        <v>5848</v>
      </c>
      <c r="D878" s="0" t="s">
        <v>5849</v>
      </c>
      <c r="E878" s="0" t="s">
        <v>3276</v>
      </c>
      <c r="F878" s="22" t="str">
        <f aca="false">"dossierComplet['"&amp;meta_dossier_complet[[#This Row],[COD_VAR]]&amp;"'][code_insee]"</f>
        <v>dossierComplet['P13_H1517'][code_insee]</v>
      </c>
    </row>
    <row r="879" customFormat="false" ht="15" hidden="true" customHeight="false" outlineLevel="0" collapsed="false">
      <c r="B879" s="0" t="s">
        <v>5850</v>
      </c>
      <c r="C879" s="0" t="s">
        <v>5851</v>
      </c>
      <c r="D879" s="0" t="s">
        <v>5852</v>
      </c>
      <c r="E879" s="0" t="s">
        <v>3276</v>
      </c>
      <c r="F879" s="22" t="str">
        <f aca="false">"dossierComplet['"&amp;meta_dossier_complet[[#This Row],[COD_VAR]]&amp;"'][code_insee]"</f>
        <v>dossierComplet['P13_H1824'][code_insee]</v>
      </c>
    </row>
    <row r="880" customFormat="false" ht="15" hidden="true" customHeight="false" outlineLevel="0" collapsed="false">
      <c r="B880" s="0" t="s">
        <v>5853</v>
      </c>
      <c r="C880" s="0" t="s">
        <v>5854</v>
      </c>
      <c r="D880" s="0" t="s">
        <v>5855</v>
      </c>
      <c r="E880" s="0" t="s">
        <v>3276</v>
      </c>
      <c r="F880" s="22" t="str">
        <f aca="false">"dossierComplet['"&amp;meta_dossier_complet[[#This Row],[COD_VAR]]&amp;"'][code_insee]"</f>
        <v>dossierComplet['P13_H2529'][code_insee]</v>
      </c>
    </row>
    <row r="881" customFormat="false" ht="15" hidden="true" customHeight="false" outlineLevel="0" collapsed="false">
      <c r="B881" s="0" t="s">
        <v>5856</v>
      </c>
      <c r="C881" s="0" t="s">
        <v>5857</v>
      </c>
      <c r="D881" s="0" t="s">
        <v>5858</v>
      </c>
      <c r="E881" s="0" t="s">
        <v>3276</v>
      </c>
      <c r="F881" s="22" t="str">
        <f aca="false">"dossierComplet['"&amp;meta_dossier_complet[[#This Row],[COD_VAR]]&amp;"'][code_insee]"</f>
        <v>dossierComplet['P13_H30P'][code_insee]</v>
      </c>
    </row>
    <row r="882" customFormat="false" ht="15" hidden="true" customHeight="false" outlineLevel="0" collapsed="false">
      <c r="B882" s="0" t="s">
        <v>5859</v>
      </c>
      <c r="C882" s="0" t="s">
        <v>5860</v>
      </c>
      <c r="D882" s="0" t="s">
        <v>5861</v>
      </c>
      <c r="E882" s="0" t="s">
        <v>3276</v>
      </c>
      <c r="F882" s="22" t="str">
        <f aca="false">"dossierComplet['"&amp;meta_dossier_complet[[#This Row],[COD_VAR]]&amp;"'][code_insee]"</f>
        <v>dossierComplet['P13_HSCOL0205'][code_insee]</v>
      </c>
    </row>
    <row r="883" customFormat="false" ht="15" hidden="true" customHeight="false" outlineLevel="0" collapsed="false">
      <c r="B883" s="0" t="s">
        <v>5862</v>
      </c>
      <c r="C883" s="0" t="s">
        <v>5863</v>
      </c>
      <c r="D883" s="0" t="s">
        <v>5864</v>
      </c>
      <c r="E883" s="0" t="s">
        <v>3276</v>
      </c>
      <c r="F883" s="22" t="str">
        <f aca="false">"dossierComplet['"&amp;meta_dossier_complet[[#This Row],[COD_VAR]]&amp;"'][code_insee]"</f>
        <v>dossierComplet['P13_HSCOL0610'][code_insee]</v>
      </c>
    </row>
    <row r="884" customFormat="false" ht="15" hidden="true" customHeight="false" outlineLevel="0" collapsed="false">
      <c r="B884" s="0" t="s">
        <v>5865</v>
      </c>
      <c r="C884" s="0" t="s">
        <v>5866</v>
      </c>
      <c r="D884" s="0" t="s">
        <v>5867</v>
      </c>
      <c r="E884" s="0" t="s">
        <v>3276</v>
      </c>
      <c r="F884" s="22" t="str">
        <f aca="false">"dossierComplet['"&amp;meta_dossier_complet[[#This Row],[COD_VAR]]&amp;"'][code_insee]"</f>
        <v>dossierComplet['P13_HSCOL1114'][code_insee]</v>
      </c>
    </row>
    <row r="885" customFormat="false" ht="15" hidden="true" customHeight="false" outlineLevel="0" collapsed="false">
      <c r="B885" s="0" t="s">
        <v>5868</v>
      </c>
      <c r="C885" s="0" t="s">
        <v>5869</v>
      </c>
      <c r="D885" s="0" t="s">
        <v>5870</v>
      </c>
      <c r="E885" s="0" t="s">
        <v>3276</v>
      </c>
      <c r="F885" s="22" t="str">
        <f aca="false">"dossierComplet['"&amp;meta_dossier_complet[[#This Row],[COD_VAR]]&amp;"'][code_insee]"</f>
        <v>dossierComplet['P13_HSCOL1517'][code_insee]</v>
      </c>
    </row>
    <row r="886" customFormat="false" ht="15" hidden="true" customHeight="false" outlineLevel="0" collapsed="false">
      <c r="B886" s="0" t="s">
        <v>5871</v>
      </c>
      <c r="C886" s="0" t="s">
        <v>5872</v>
      </c>
      <c r="D886" s="0" t="s">
        <v>5873</v>
      </c>
      <c r="E886" s="0" t="s">
        <v>3276</v>
      </c>
      <c r="F886" s="22" t="str">
        <f aca="false">"dossierComplet['"&amp;meta_dossier_complet[[#This Row],[COD_VAR]]&amp;"'][code_insee]"</f>
        <v>dossierComplet['P13_HSCOL1824'][code_insee]</v>
      </c>
    </row>
    <row r="887" customFormat="false" ht="15" hidden="true" customHeight="false" outlineLevel="0" collapsed="false">
      <c r="B887" s="0" t="s">
        <v>5874</v>
      </c>
      <c r="C887" s="0" t="s">
        <v>5875</v>
      </c>
      <c r="D887" s="0" t="s">
        <v>5876</v>
      </c>
      <c r="E887" s="0" t="s">
        <v>3276</v>
      </c>
      <c r="F887" s="22" t="str">
        <f aca="false">"dossierComplet['"&amp;meta_dossier_complet[[#This Row],[COD_VAR]]&amp;"'][code_insee]"</f>
        <v>dossierComplet['P13_HSCOL2529'][code_insee]</v>
      </c>
    </row>
    <row r="888" customFormat="false" ht="15" hidden="true" customHeight="false" outlineLevel="0" collapsed="false">
      <c r="B888" s="0" t="s">
        <v>5877</v>
      </c>
      <c r="C888" s="0" t="s">
        <v>5878</v>
      </c>
      <c r="D888" s="0" t="s">
        <v>5879</v>
      </c>
      <c r="E888" s="0" t="s">
        <v>3276</v>
      </c>
      <c r="F888" s="22" t="str">
        <f aca="false">"dossierComplet['"&amp;meta_dossier_complet[[#This Row],[COD_VAR]]&amp;"'][code_insee]"</f>
        <v>dossierComplet['P13_HSCOL30P'][code_insee]</v>
      </c>
    </row>
    <row r="889" customFormat="false" ht="15" hidden="true" customHeight="false" outlineLevel="0" collapsed="false">
      <c r="B889" s="0" t="s">
        <v>5880</v>
      </c>
      <c r="C889" s="0" t="s">
        <v>5881</v>
      </c>
      <c r="D889" s="0" t="s">
        <v>5882</v>
      </c>
      <c r="E889" s="0" t="s">
        <v>3276</v>
      </c>
      <c r="F889" s="22" t="str">
        <f aca="false">"dossierComplet['"&amp;meta_dossier_complet[[#This Row],[COD_VAR]]&amp;"'][code_insee]"</f>
        <v>dossierComplet['P13_F0205'][code_insee]</v>
      </c>
    </row>
    <row r="890" customFormat="false" ht="15" hidden="true" customHeight="false" outlineLevel="0" collapsed="false">
      <c r="B890" s="0" t="s">
        <v>5883</v>
      </c>
      <c r="C890" s="0" t="s">
        <v>5884</v>
      </c>
      <c r="D890" s="0" t="s">
        <v>5885</v>
      </c>
      <c r="E890" s="0" t="s">
        <v>3276</v>
      </c>
      <c r="F890" s="22" t="str">
        <f aca="false">"dossierComplet['"&amp;meta_dossier_complet[[#This Row],[COD_VAR]]&amp;"'][code_insee]"</f>
        <v>dossierComplet['P13_F0610'][code_insee]</v>
      </c>
    </row>
    <row r="891" customFormat="false" ht="15" hidden="true" customHeight="false" outlineLevel="0" collapsed="false">
      <c r="B891" s="0" t="s">
        <v>5886</v>
      </c>
      <c r="C891" s="0" t="s">
        <v>5887</v>
      </c>
      <c r="D891" s="0" t="s">
        <v>5888</v>
      </c>
      <c r="E891" s="0" t="s">
        <v>3276</v>
      </c>
      <c r="F891" s="22" t="str">
        <f aca="false">"dossierComplet['"&amp;meta_dossier_complet[[#This Row],[COD_VAR]]&amp;"'][code_insee]"</f>
        <v>dossierComplet['P13_F1114'][code_insee]</v>
      </c>
    </row>
    <row r="892" customFormat="false" ht="15" hidden="true" customHeight="false" outlineLevel="0" collapsed="false">
      <c r="B892" s="0" t="s">
        <v>5889</v>
      </c>
      <c r="C892" s="0" t="s">
        <v>5890</v>
      </c>
      <c r="D892" s="0" t="s">
        <v>5891</v>
      </c>
      <c r="E892" s="0" t="s">
        <v>3276</v>
      </c>
      <c r="F892" s="22" t="str">
        <f aca="false">"dossierComplet['"&amp;meta_dossier_complet[[#This Row],[COD_VAR]]&amp;"'][code_insee]"</f>
        <v>dossierComplet['P13_F1517'][code_insee]</v>
      </c>
    </row>
    <row r="893" customFormat="false" ht="15" hidden="true" customHeight="false" outlineLevel="0" collapsed="false">
      <c r="B893" s="0" t="s">
        <v>5892</v>
      </c>
      <c r="C893" s="0" t="s">
        <v>5893</v>
      </c>
      <c r="D893" s="0" t="s">
        <v>5894</v>
      </c>
      <c r="E893" s="0" t="s">
        <v>3276</v>
      </c>
      <c r="F893" s="22" t="str">
        <f aca="false">"dossierComplet['"&amp;meta_dossier_complet[[#This Row],[COD_VAR]]&amp;"'][code_insee]"</f>
        <v>dossierComplet['P13_F1824'][code_insee]</v>
      </c>
    </row>
    <row r="894" customFormat="false" ht="15" hidden="true" customHeight="false" outlineLevel="0" collapsed="false">
      <c r="B894" s="0" t="s">
        <v>5895</v>
      </c>
      <c r="C894" s="0" t="s">
        <v>5896</v>
      </c>
      <c r="D894" s="0" t="s">
        <v>5897</v>
      </c>
      <c r="E894" s="0" t="s">
        <v>3276</v>
      </c>
      <c r="F894" s="22" t="str">
        <f aca="false">"dossierComplet['"&amp;meta_dossier_complet[[#This Row],[COD_VAR]]&amp;"'][code_insee]"</f>
        <v>dossierComplet['P13_F2529'][code_insee]</v>
      </c>
    </row>
    <row r="895" customFormat="false" ht="15" hidden="true" customHeight="false" outlineLevel="0" collapsed="false">
      <c r="B895" s="0" t="s">
        <v>5898</v>
      </c>
      <c r="C895" s="0" t="s">
        <v>5899</v>
      </c>
      <c r="D895" s="0" t="s">
        <v>5900</v>
      </c>
      <c r="E895" s="0" t="s">
        <v>3276</v>
      </c>
      <c r="F895" s="22" t="str">
        <f aca="false">"dossierComplet['"&amp;meta_dossier_complet[[#This Row],[COD_VAR]]&amp;"'][code_insee]"</f>
        <v>dossierComplet['P13_F30P'][code_insee]</v>
      </c>
    </row>
    <row r="896" customFormat="false" ht="15" hidden="true" customHeight="false" outlineLevel="0" collapsed="false">
      <c r="B896" s="0" t="s">
        <v>5901</v>
      </c>
      <c r="C896" s="0" t="s">
        <v>5902</v>
      </c>
      <c r="D896" s="0" t="s">
        <v>5903</v>
      </c>
      <c r="E896" s="0" t="s">
        <v>3276</v>
      </c>
      <c r="F896" s="22" t="str">
        <f aca="false">"dossierComplet['"&amp;meta_dossier_complet[[#This Row],[COD_VAR]]&amp;"'][code_insee]"</f>
        <v>dossierComplet['P13_FSCOL0205'][code_insee]</v>
      </c>
    </row>
    <row r="897" customFormat="false" ht="15" hidden="true" customHeight="false" outlineLevel="0" collapsed="false">
      <c r="B897" s="0" t="s">
        <v>5904</v>
      </c>
      <c r="C897" s="0" t="s">
        <v>5905</v>
      </c>
      <c r="D897" s="0" t="s">
        <v>5906</v>
      </c>
      <c r="E897" s="0" t="s">
        <v>3276</v>
      </c>
      <c r="F897" s="22" t="str">
        <f aca="false">"dossierComplet['"&amp;meta_dossier_complet[[#This Row],[COD_VAR]]&amp;"'][code_insee]"</f>
        <v>dossierComplet['P13_FSCOL0610'][code_insee]</v>
      </c>
    </row>
    <row r="898" customFormat="false" ht="15" hidden="true" customHeight="false" outlineLevel="0" collapsed="false">
      <c r="B898" s="0" t="s">
        <v>5907</v>
      </c>
      <c r="C898" s="0" t="s">
        <v>5908</v>
      </c>
      <c r="D898" s="0" t="s">
        <v>5909</v>
      </c>
      <c r="E898" s="0" t="s">
        <v>3276</v>
      </c>
      <c r="F898" s="22" t="str">
        <f aca="false">"dossierComplet['"&amp;meta_dossier_complet[[#This Row],[COD_VAR]]&amp;"'][code_insee]"</f>
        <v>dossierComplet['P13_FSCOL1114'][code_insee]</v>
      </c>
    </row>
    <row r="899" customFormat="false" ht="15" hidden="true" customHeight="false" outlineLevel="0" collapsed="false">
      <c r="B899" s="0" t="s">
        <v>5910</v>
      </c>
      <c r="C899" s="0" t="s">
        <v>5911</v>
      </c>
      <c r="D899" s="0" t="s">
        <v>5912</v>
      </c>
      <c r="E899" s="0" t="s">
        <v>3276</v>
      </c>
      <c r="F899" s="22" t="str">
        <f aca="false">"dossierComplet['"&amp;meta_dossier_complet[[#This Row],[COD_VAR]]&amp;"'][code_insee]"</f>
        <v>dossierComplet['P13_FSCOL1517'][code_insee]</v>
      </c>
    </row>
    <row r="900" customFormat="false" ht="15" hidden="true" customHeight="false" outlineLevel="0" collapsed="false">
      <c r="B900" s="0" t="s">
        <v>5913</v>
      </c>
      <c r="C900" s="0" t="s">
        <v>5914</v>
      </c>
      <c r="D900" s="0" t="s">
        <v>5915</v>
      </c>
      <c r="E900" s="0" t="s">
        <v>3276</v>
      </c>
      <c r="F900" s="22" t="str">
        <f aca="false">"dossierComplet['"&amp;meta_dossier_complet[[#This Row],[COD_VAR]]&amp;"'][code_insee]"</f>
        <v>dossierComplet['P13_FSCOL1824'][code_insee]</v>
      </c>
    </row>
    <row r="901" customFormat="false" ht="15" hidden="true" customHeight="false" outlineLevel="0" collapsed="false">
      <c r="B901" s="0" t="s">
        <v>5916</v>
      </c>
      <c r="C901" s="0" t="s">
        <v>5917</v>
      </c>
      <c r="D901" s="0" t="s">
        <v>5918</v>
      </c>
      <c r="E901" s="0" t="s">
        <v>3276</v>
      </c>
      <c r="F901" s="22" t="str">
        <f aca="false">"dossierComplet['"&amp;meta_dossier_complet[[#This Row],[COD_VAR]]&amp;"'][code_insee]"</f>
        <v>dossierComplet['P13_FSCOL2529'][code_insee]</v>
      </c>
    </row>
    <row r="902" customFormat="false" ht="15" hidden="true" customHeight="false" outlineLevel="0" collapsed="false">
      <c r="B902" s="0" t="s">
        <v>5919</v>
      </c>
      <c r="C902" s="0" t="s">
        <v>5920</v>
      </c>
      <c r="D902" s="0" t="s">
        <v>5921</v>
      </c>
      <c r="E902" s="0" t="s">
        <v>3276</v>
      </c>
      <c r="F902" s="22" t="str">
        <f aca="false">"dossierComplet['"&amp;meta_dossier_complet[[#This Row],[COD_VAR]]&amp;"'][code_insee]"</f>
        <v>dossierComplet['P13_FSCOL30P'][code_insee]</v>
      </c>
    </row>
    <row r="903" customFormat="false" ht="15" hidden="true" customHeight="false" outlineLevel="0" collapsed="false">
      <c r="B903" s="0" t="s">
        <v>5922</v>
      </c>
      <c r="C903" s="0" t="s">
        <v>5923</v>
      </c>
      <c r="D903" s="0" t="s">
        <v>5924</v>
      </c>
      <c r="E903" s="0" t="s">
        <v>3276</v>
      </c>
      <c r="F903" s="22" t="str">
        <f aca="false">"dossierComplet['"&amp;meta_dossier_complet[[#This Row],[COD_VAR]]&amp;"'][code_insee]"</f>
        <v>dossierComplet['P13_NSCOL15P'][code_insee]</v>
      </c>
    </row>
    <row r="904" customFormat="false" ht="15" hidden="true" customHeight="false" outlineLevel="0" collapsed="false">
      <c r="B904" s="0" t="s">
        <v>5925</v>
      </c>
      <c r="C904" s="0" t="s">
        <v>5926</v>
      </c>
      <c r="D904" s="0" t="s">
        <v>5927</v>
      </c>
      <c r="E904" s="0" t="s">
        <v>3276</v>
      </c>
      <c r="F904" s="22" t="str">
        <f aca="false">"dossierComplet['"&amp;meta_dossier_complet[[#This Row],[COD_VAR]]&amp;"'][code_insee]"</f>
        <v>dossierComplet['P13_NSCOL15P_DIPLMIN'][code_insee]</v>
      </c>
    </row>
    <row r="905" customFormat="false" ht="15" hidden="true" customHeight="false" outlineLevel="0" collapsed="false">
      <c r="B905" s="0" t="s">
        <v>5928</v>
      </c>
      <c r="C905" s="0" t="s">
        <v>5929</v>
      </c>
      <c r="D905" s="0" t="s">
        <v>5930</v>
      </c>
      <c r="E905" s="0" t="s">
        <v>3276</v>
      </c>
      <c r="F905" s="22" t="str">
        <f aca="false">"dossierComplet['"&amp;meta_dossier_complet[[#This Row],[COD_VAR]]&amp;"'][code_insee]"</f>
        <v>dossierComplet['P13_NSCOL15P_CAPBEP'][code_insee]</v>
      </c>
    </row>
    <row r="906" customFormat="false" ht="15" hidden="true" customHeight="false" outlineLevel="0" collapsed="false">
      <c r="B906" s="0" t="s">
        <v>5931</v>
      </c>
      <c r="C906" s="0" t="s">
        <v>5932</v>
      </c>
      <c r="D906" s="0" t="s">
        <v>5933</v>
      </c>
      <c r="E906" s="0" t="s">
        <v>3276</v>
      </c>
      <c r="F906" s="22" t="str">
        <f aca="false">"dossierComplet['"&amp;meta_dossier_complet[[#This Row],[COD_VAR]]&amp;"'][code_insee]"</f>
        <v>dossierComplet['P13_NSCOL15P_BAC'][code_insee]</v>
      </c>
    </row>
    <row r="907" customFormat="false" ht="15" hidden="true" customHeight="false" outlineLevel="0" collapsed="false">
      <c r="B907" s="0" t="s">
        <v>5934</v>
      </c>
      <c r="C907" s="0" t="s">
        <v>5935</v>
      </c>
      <c r="D907" s="0" t="s">
        <v>5936</v>
      </c>
      <c r="E907" s="0" t="s">
        <v>3276</v>
      </c>
      <c r="F907" s="22" t="str">
        <f aca="false">"dossierComplet['"&amp;meta_dossier_complet[[#This Row],[COD_VAR]]&amp;"'][code_insee]"</f>
        <v>dossierComplet['P13_NSCOL15P_SUP'][code_insee]</v>
      </c>
    </row>
    <row r="908" customFormat="false" ht="15" hidden="true" customHeight="false" outlineLevel="0" collapsed="false">
      <c r="B908" s="0" t="s">
        <v>5937</v>
      </c>
      <c r="C908" s="0" t="s">
        <v>5938</v>
      </c>
      <c r="D908" s="0" t="s">
        <v>5939</v>
      </c>
      <c r="E908" s="0" t="s">
        <v>3276</v>
      </c>
      <c r="F908" s="22" t="str">
        <f aca="false">"dossierComplet['"&amp;meta_dossier_complet[[#This Row],[COD_VAR]]&amp;"'][code_insee]"</f>
        <v>dossierComplet['P13_HNSCOL15P'][code_insee]</v>
      </c>
    </row>
    <row r="909" customFormat="false" ht="15" hidden="true" customHeight="false" outlineLevel="0" collapsed="false">
      <c r="B909" s="0" t="s">
        <v>5940</v>
      </c>
      <c r="C909" s="0" t="s">
        <v>5941</v>
      </c>
      <c r="D909" s="0" t="s">
        <v>5942</v>
      </c>
      <c r="E909" s="0" t="s">
        <v>3276</v>
      </c>
      <c r="F909" s="22" t="str">
        <f aca="false">"dossierComplet['"&amp;meta_dossier_complet[[#This Row],[COD_VAR]]&amp;"'][code_insee]"</f>
        <v>dossierComplet['P13_HNSCOL15P_DIPLMIN'][code_insee]</v>
      </c>
    </row>
    <row r="910" customFormat="false" ht="15" hidden="true" customHeight="false" outlineLevel="0" collapsed="false">
      <c r="B910" s="0" t="s">
        <v>5943</v>
      </c>
      <c r="C910" s="0" t="s">
        <v>5944</v>
      </c>
      <c r="D910" s="0" t="s">
        <v>5945</v>
      </c>
      <c r="E910" s="0" t="s">
        <v>3276</v>
      </c>
      <c r="F910" s="22" t="str">
        <f aca="false">"dossierComplet['"&amp;meta_dossier_complet[[#This Row],[COD_VAR]]&amp;"'][code_insee]"</f>
        <v>dossierComplet['P13_HNSCOL15P_CAPBEP'][code_insee]</v>
      </c>
    </row>
    <row r="911" customFormat="false" ht="15" hidden="true" customHeight="false" outlineLevel="0" collapsed="false">
      <c r="B911" s="0" t="s">
        <v>5946</v>
      </c>
      <c r="C911" s="0" t="s">
        <v>5947</v>
      </c>
      <c r="D911" s="0" t="s">
        <v>5948</v>
      </c>
      <c r="E911" s="0" t="s">
        <v>3276</v>
      </c>
      <c r="F911" s="22" t="str">
        <f aca="false">"dossierComplet['"&amp;meta_dossier_complet[[#This Row],[COD_VAR]]&amp;"'][code_insee]"</f>
        <v>dossierComplet['P13_HNSCOL15P_BAC'][code_insee]</v>
      </c>
    </row>
    <row r="912" customFormat="false" ht="15" hidden="true" customHeight="false" outlineLevel="0" collapsed="false">
      <c r="B912" s="0" t="s">
        <v>5949</v>
      </c>
      <c r="C912" s="0" t="s">
        <v>5950</v>
      </c>
      <c r="D912" s="0" t="s">
        <v>5951</v>
      </c>
      <c r="E912" s="0" t="s">
        <v>3276</v>
      </c>
      <c r="F912" s="22" t="str">
        <f aca="false">"dossierComplet['"&amp;meta_dossier_complet[[#This Row],[COD_VAR]]&amp;"'][code_insee]"</f>
        <v>dossierComplet['P13_HNSCOL15P_SUP'][code_insee]</v>
      </c>
    </row>
    <row r="913" customFormat="false" ht="15" hidden="true" customHeight="false" outlineLevel="0" collapsed="false">
      <c r="B913" s="0" t="s">
        <v>5952</v>
      </c>
      <c r="C913" s="0" t="s">
        <v>5953</v>
      </c>
      <c r="D913" s="0" t="s">
        <v>5954</v>
      </c>
      <c r="E913" s="0" t="s">
        <v>3276</v>
      </c>
      <c r="F913" s="22" t="str">
        <f aca="false">"dossierComplet['"&amp;meta_dossier_complet[[#This Row],[COD_VAR]]&amp;"'][code_insee]"</f>
        <v>dossierComplet['P13_FNSCOL15P'][code_insee]</v>
      </c>
    </row>
    <row r="914" customFormat="false" ht="15" hidden="true" customHeight="false" outlineLevel="0" collapsed="false">
      <c r="B914" s="0" t="s">
        <v>5955</v>
      </c>
      <c r="C914" s="0" t="s">
        <v>5956</v>
      </c>
      <c r="D914" s="0" t="s">
        <v>5957</v>
      </c>
      <c r="E914" s="0" t="s">
        <v>3276</v>
      </c>
      <c r="F914" s="22" t="str">
        <f aca="false">"dossierComplet['"&amp;meta_dossier_complet[[#This Row],[COD_VAR]]&amp;"'][code_insee]"</f>
        <v>dossierComplet['P13_FNSCOL15P_DIPLMIN'][code_insee]</v>
      </c>
    </row>
    <row r="915" customFormat="false" ht="15" hidden="true" customHeight="false" outlineLevel="0" collapsed="false">
      <c r="B915" s="0" t="s">
        <v>5958</v>
      </c>
      <c r="C915" s="0" t="s">
        <v>5959</v>
      </c>
      <c r="D915" s="0" t="s">
        <v>5960</v>
      </c>
      <c r="E915" s="0" t="s">
        <v>3276</v>
      </c>
      <c r="F915" s="22" t="str">
        <f aca="false">"dossierComplet['"&amp;meta_dossier_complet[[#This Row],[COD_VAR]]&amp;"'][code_insee]"</f>
        <v>dossierComplet['P13_FNSCOL15P_CAPBEP'][code_insee]</v>
      </c>
    </row>
    <row r="916" customFormat="false" ht="15" hidden="true" customHeight="false" outlineLevel="0" collapsed="false">
      <c r="B916" s="0" t="s">
        <v>5961</v>
      </c>
      <c r="C916" s="0" t="s">
        <v>5962</v>
      </c>
      <c r="D916" s="0" t="s">
        <v>5963</v>
      </c>
      <c r="E916" s="0" t="s">
        <v>3276</v>
      </c>
      <c r="F916" s="22" t="str">
        <f aca="false">"dossierComplet['"&amp;meta_dossier_complet[[#This Row],[COD_VAR]]&amp;"'][code_insee]"</f>
        <v>dossierComplet['P13_FNSCOL15P_BAC'][code_insee]</v>
      </c>
    </row>
    <row r="917" customFormat="false" ht="15" hidden="true" customHeight="false" outlineLevel="0" collapsed="false">
      <c r="B917" s="0" t="s">
        <v>5964</v>
      </c>
      <c r="C917" s="0" t="s">
        <v>5965</v>
      </c>
      <c r="D917" s="0" t="s">
        <v>5966</v>
      </c>
      <c r="E917" s="0" t="s">
        <v>3276</v>
      </c>
      <c r="F917" s="22" t="str">
        <f aca="false">"dossierComplet['"&amp;meta_dossier_complet[[#This Row],[COD_VAR]]&amp;"'][code_insee]"</f>
        <v>dossierComplet['P13_FNSCOL15P_SUP'][code_insee]</v>
      </c>
    </row>
    <row r="918" customFormat="false" ht="15" hidden="true" customHeight="false" outlineLevel="0" collapsed="false">
      <c r="B918" s="0" t="s">
        <v>5967</v>
      </c>
      <c r="C918" s="0" t="s">
        <v>5968</v>
      </c>
      <c r="D918" s="0" t="s">
        <v>5969</v>
      </c>
      <c r="E918" s="0" t="s">
        <v>3276</v>
      </c>
      <c r="F918" s="22" t="str">
        <f aca="false">"dossierComplet['"&amp;meta_dossier_complet[[#This Row],[COD_VAR]]&amp;"'][code_insee]"</f>
        <v>dossierComplet['P08_POP0205'][code_insee]</v>
      </c>
    </row>
    <row r="919" customFormat="false" ht="15" hidden="true" customHeight="false" outlineLevel="0" collapsed="false">
      <c r="B919" s="0" t="s">
        <v>5970</v>
      </c>
      <c r="C919" s="0" t="s">
        <v>5971</v>
      </c>
      <c r="D919" s="0" t="s">
        <v>5972</v>
      </c>
      <c r="E919" s="0" t="s">
        <v>3276</v>
      </c>
      <c r="F919" s="22" t="str">
        <f aca="false">"dossierComplet['"&amp;meta_dossier_complet[[#This Row],[COD_VAR]]&amp;"'][code_insee]"</f>
        <v>dossierComplet['P08_POP0610'][code_insee]</v>
      </c>
    </row>
    <row r="920" customFormat="false" ht="15" hidden="true" customHeight="false" outlineLevel="0" collapsed="false">
      <c r="B920" s="0" t="s">
        <v>5973</v>
      </c>
      <c r="C920" s="0" t="s">
        <v>5974</v>
      </c>
      <c r="D920" s="0" t="s">
        <v>5975</v>
      </c>
      <c r="E920" s="0" t="s">
        <v>3276</v>
      </c>
      <c r="F920" s="22" t="str">
        <f aca="false">"dossierComplet['"&amp;meta_dossier_complet[[#This Row],[COD_VAR]]&amp;"'][code_insee]"</f>
        <v>dossierComplet['P08_POP1114'][code_insee]</v>
      </c>
    </row>
    <row r="921" customFormat="false" ht="15" hidden="true" customHeight="false" outlineLevel="0" collapsed="false">
      <c r="B921" s="0" t="s">
        <v>5976</v>
      </c>
      <c r="C921" s="0" t="s">
        <v>5977</v>
      </c>
      <c r="D921" s="0" t="s">
        <v>5978</v>
      </c>
      <c r="E921" s="0" t="s">
        <v>3276</v>
      </c>
      <c r="F921" s="22" t="str">
        <f aca="false">"dossierComplet['"&amp;meta_dossier_complet[[#This Row],[COD_VAR]]&amp;"'][code_insee]"</f>
        <v>dossierComplet['P08_POP1517'][code_insee]</v>
      </c>
    </row>
    <row r="922" customFormat="false" ht="15" hidden="true" customHeight="false" outlineLevel="0" collapsed="false">
      <c r="B922" s="0" t="s">
        <v>5979</v>
      </c>
      <c r="C922" s="0" t="s">
        <v>5980</v>
      </c>
      <c r="D922" s="0" t="s">
        <v>5981</v>
      </c>
      <c r="E922" s="0" t="s">
        <v>3276</v>
      </c>
      <c r="F922" s="22" t="str">
        <f aca="false">"dossierComplet['"&amp;meta_dossier_complet[[#This Row],[COD_VAR]]&amp;"'][code_insee]"</f>
        <v>dossierComplet['P08_POP1824'][code_insee]</v>
      </c>
    </row>
    <row r="923" customFormat="false" ht="15" hidden="true" customHeight="false" outlineLevel="0" collapsed="false">
      <c r="B923" s="0" t="s">
        <v>5982</v>
      </c>
      <c r="C923" s="0" t="s">
        <v>5983</v>
      </c>
      <c r="D923" s="0" t="s">
        <v>5984</v>
      </c>
      <c r="E923" s="0" t="s">
        <v>3276</v>
      </c>
      <c r="F923" s="22" t="str">
        <f aca="false">"dossierComplet['"&amp;meta_dossier_complet[[#This Row],[COD_VAR]]&amp;"'][code_insee]"</f>
        <v>dossierComplet['P08_POP2529'][code_insee]</v>
      </c>
    </row>
    <row r="924" customFormat="false" ht="15" hidden="true" customHeight="false" outlineLevel="0" collapsed="false">
      <c r="B924" s="0" t="s">
        <v>5985</v>
      </c>
      <c r="C924" s="0" t="s">
        <v>5986</v>
      </c>
      <c r="D924" s="0" t="s">
        <v>5987</v>
      </c>
      <c r="E924" s="0" t="s">
        <v>3276</v>
      </c>
      <c r="F924" s="22" t="str">
        <f aca="false">"dossierComplet['"&amp;meta_dossier_complet[[#This Row],[COD_VAR]]&amp;"'][code_insee]"</f>
        <v>dossierComplet['P08_POP30P'][code_insee]</v>
      </c>
    </row>
    <row r="925" customFormat="false" ht="15" hidden="true" customHeight="false" outlineLevel="0" collapsed="false">
      <c r="B925" s="0" t="s">
        <v>5988</v>
      </c>
      <c r="C925" s="0" t="s">
        <v>5989</v>
      </c>
      <c r="D925" s="0" t="s">
        <v>5990</v>
      </c>
      <c r="E925" s="0" t="s">
        <v>3276</v>
      </c>
      <c r="F925" s="22" t="str">
        <f aca="false">"dossierComplet['"&amp;meta_dossier_complet[[#This Row],[COD_VAR]]&amp;"'][code_insee]"</f>
        <v>dossierComplet['P08_SCOL0205'][code_insee]</v>
      </c>
    </row>
    <row r="926" customFormat="false" ht="15" hidden="true" customHeight="false" outlineLevel="0" collapsed="false">
      <c r="B926" s="0" t="s">
        <v>5991</v>
      </c>
      <c r="C926" s="0" t="s">
        <v>5992</v>
      </c>
      <c r="D926" s="0" t="s">
        <v>5993</v>
      </c>
      <c r="E926" s="0" t="s">
        <v>3276</v>
      </c>
      <c r="F926" s="22" t="str">
        <f aca="false">"dossierComplet['"&amp;meta_dossier_complet[[#This Row],[COD_VAR]]&amp;"'][code_insee]"</f>
        <v>dossierComplet['P08_SCOL0610'][code_insee]</v>
      </c>
    </row>
    <row r="927" customFormat="false" ht="15" hidden="true" customHeight="false" outlineLevel="0" collapsed="false">
      <c r="B927" s="0" t="s">
        <v>5994</v>
      </c>
      <c r="C927" s="0" t="s">
        <v>5995</v>
      </c>
      <c r="D927" s="0" t="s">
        <v>5996</v>
      </c>
      <c r="E927" s="0" t="s">
        <v>3276</v>
      </c>
      <c r="F927" s="22" t="str">
        <f aca="false">"dossierComplet['"&amp;meta_dossier_complet[[#This Row],[COD_VAR]]&amp;"'][code_insee]"</f>
        <v>dossierComplet['P08_SCOL1114'][code_insee]</v>
      </c>
    </row>
    <row r="928" customFormat="false" ht="15" hidden="true" customHeight="false" outlineLevel="0" collapsed="false">
      <c r="B928" s="0" t="s">
        <v>5997</v>
      </c>
      <c r="C928" s="0" t="s">
        <v>5998</v>
      </c>
      <c r="D928" s="0" t="s">
        <v>5999</v>
      </c>
      <c r="E928" s="0" t="s">
        <v>3276</v>
      </c>
      <c r="F928" s="22" t="str">
        <f aca="false">"dossierComplet['"&amp;meta_dossier_complet[[#This Row],[COD_VAR]]&amp;"'][code_insee]"</f>
        <v>dossierComplet['P08_SCOL1517'][code_insee]</v>
      </c>
    </row>
    <row r="929" customFormat="false" ht="15" hidden="true" customHeight="false" outlineLevel="0" collapsed="false">
      <c r="B929" s="0" t="s">
        <v>6000</v>
      </c>
      <c r="C929" s="0" t="s">
        <v>6001</v>
      </c>
      <c r="D929" s="0" t="s">
        <v>6002</v>
      </c>
      <c r="E929" s="0" t="s">
        <v>3276</v>
      </c>
      <c r="F929" s="22" t="str">
        <f aca="false">"dossierComplet['"&amp;meta_dossier_complet[[#This Row],[COD_VAR]]&amp;"'][code_insee]"</f>
        <v>dossierComplet['P08_SCOL1824'][code_insee]</v>
      </c>
    </row>
    <row r="930" customFormat="false" ht="15" hidden="true" customHeight="false" outlineLevel="0" collapsed="false">
      <c r="B930" s="0" t="s">
        <v>6003</v>
      </c>
      <c r="C930" s="0" t="s">
        <v>6004</v>
      </c>
      <c r="D930" s="0" t="s">
        <v>6005</v>
      </c>
      <c r="E930" s="0" t="s">
        <v>3276</v>
      </c>
      <c r="F930" s="22" t="str">
        <f aca="false">"dossierComplet['"&amp;meta_dossier_complet[[#This Row],[COD_VAR]]&amp;"'][code_insee]"</f>
        <v>dossierComplet['P08_SCOL2529'][code_insee]</v>
      </c>
    </row>
    <row r="931" customFormat="false" ht="15" hidden="true" customHeight="false" outlineLevel="0" collapsed="false">
      <c r="B931" s="0" t="s">
        <v>6006</v>
      </c>
      <c r="C931" s="0" t="s">
        <v>6007</v>
      </c>
      <c r="D931" s="0" t="s">
        <v>6008</v>
      </c>
      <c r="E931" s="0" t="s">
        <v>3276</v>
      </c>
      <c r="F931" s="22" t="str">
        <f aca="false">"dossierComplet['"&amp;meta_dossier_complet[[#This Row],[COD_VAR]]&amp;"'][code_insee]"</f>
        <v>dossierComplet['P08_SCOL30P'][code_insee]</v>
      </c>
    </row>
    <row r="932" customFormat="false" ht="15" hidden="true" customHeight="false" outlineLevel="0" collapsed="false">
      <c r="B932" s="0" t="s">
        <v>6009</v>
      </c>
      <c r="C932" s="0" t="s">
        <v>6010</v>
      </c>
      <c r="D932" s="0" t="s">
        <v>6011</v>
      </c>
      <c r="E932" s="0" t="s">
        <v>3276</v>
      </c>
      <c r="F932" s="22" t="str">
        <f aca="false">"dossierComplet['"&amp;meta_dossier_complet[[#This Row],[COD_VAR]]&amp;"'][code_insee]"</f>
        <v>dossierComplet['P08_H0205'][code_insee]</v>
      </c>
    </row>
    <row r="933" customFormat="false" ht="15" hidden="true" customHeight="false" outlineLevel="0" collapsed="false">
      <c r="B933" s="0" t="s">
        <v>6012</v>
      </c>
      <c r="C933" s="0" t="s">
        <v>6013</v>
      </c>
      <c r="D933" s="0" t="s">
        <v>6014</v>
      </c>
      <c r="E933" s="0" t="s">
        <v>3276</v>
      </c>
      <c r="F933" s="22" t="str">
        <f aca="false">"dossierComplet['"&amp;meta_dossier_complet[[#This Row],[COD_VAR]]&amp;"'][code_insee]"</f>
        <v>dossierComplet['P08_H0610'][code_insee]</v>
      </c>
    </row>
    <row r="934" customFormat="false" ht="15" hidden="true" customHeight="false" outlineLevel="0" collapsed="false">
      <c r="B934" s="0" t="s">
        <v>6015</v>
      </c>
      <c r="C934" s="0" t="s">
        <v>6016</v>
      </c>
      <c r="D934" s="0" t="s">
        <v>6017</v>
      </c>
      <c r="E934" s="0" t="s">
        <v>3276</v>
      </c>
      <c r="F934" s="22" t="str">
        <f aca="false">"dossierComplet['"&amp;meta_dossier_complet[[#This Row],[COD_VAR]]&amp;"'][code_insee]"</f>
        <v>dossierComplet['P08_H1114'][code_insee]</v>
      </c>
    </row>
    <row r="935" customFormat="false" ht="15" hidden="true" customHeight="false" outlineLevel="0" collapsed="false">
      <c r="B935" s="0" t="s">
        <v>6018</v>
      </c>
      <c r="C935" s="0" t="s">
        <v>6019</v>
      </c>
      <c r="D935" s="0" t="s">
        <v>6020</v>
      </c>
      <c r="E935" s="0" t="s">
        <v>3276</v>
      </c>
      <c r="F935" s="22" t="str">
        <f aca="false">"dossierComplet['"&amp;meta_dossier_complet[[#This Row],[COD_VAR]]&amp;"'][code_insee]"</f>
        <v>dossierComplet['P08_H1517'][code_insee]</v>
      </c>
    </row>
    <row r="936" customFormat="false" ht="15" hidden="true" customHeight="false" outlineLevel="0" collapsed="false">
      <c r="B936" s="0" t="s">
        <v>6021</v>
      </c>
      <c r="C936" s="0" t="s">
        <v>6022</v>
      </c>
      <c r="D936" s="0" t="s">
        <v>6023</v>
      </c>
      <c r="E936" s="0" t="s">
        <v>3276</v>
      </c>
      <c r="F936" s="22" t="str">
        <f aca="false">"dossierComplet['"&amp;meta_dossier_complet[[#This Row],[COD_VAR]]&amp;"'][code_insee]"</f>
        <v>dossierComplet['P08_H1824'][code_insee]</v>
      </c>
    </row>
    <row r="937" customFormat="false" ht="15" hidden="true" customHeight="false" outlineLevel="0" collapsed="false">
      <c r="B937" s="0" t="s">
        <v>6024</v>
      </c>
      <c r="C937" s="0" t="s">
        <v>6025</v>
      </c>
      <c r="D937" s="0" t="s">
        <v>6026</v>
      </c>
      <c r="E937" s="0" t="s">
        <v>3276</v>
      </c>
      <c r="F937" s="22" t="str">
        <f aca="false">"dossierComplet['"&amp;meta_dossier_complet[[#This Row],[COD_VAR]]&amp;"'][code_insee]"</f>
        <v>dossierComplet['P08_H2529'][code_insee]</v>
      </c>
    </row>
    <row r="938" customFormat="false" ht="15" hidden="true" customHeight="false" outlineLevel="0" collapsed="false">
      <c r="B938" s="0" t="s">
        <v>6027</v>
      </c>
      <c r="C938" s="0" t="s">
        <v>6028</v>
      </c>
      <c r="D938" s="0" t="s">
        <v>6029</v>
      </c>
      <c r="E938" s="0" t="s">
        <v>3276</v>
      </c>
      <c r="F938" s="22" t="str">
        <f aca="false">"dossierComplet['"&amp;meta_dossier_complet[[#This Row],[COD_VAR]]&amp;"'][code_insee]"</f>
        <v>dossierComplet['P08_H30P'][code_insee]</v>
      </c>
    </row>
    <row r="939" customFormat="false" ht="15" hidden="true" customHeight="false" outlineLevel="0" collapsed="false">
      <c r="B939" s="0" t="s">
        <v>6030</v>
      </c>
      <c r="C939" s="0" t="s">
        <v>6031</v>
      </c>
      <c r="D939" s="0" t="s">
        <v>6032</v>
      </c>
      <c r="E939" s="0" t="s">
        <v>3276</v>
      </c>
      <c r="F939" s="22" t="str">
        <f aca="false">"dossierComplet['"&amp;meta_dossier_complet[[#This Row],[COD_VAR]]&amp;"'][code_insee]"</f>
        <v>dossierComplet['P08_HSCOL0205'][code_insee]</v>
      </c>
    </row>
    <row r="940" customFormat="false" ht="15" hidden="true" customHeight="false" outlineLevel="0" collapsed="false">
      <c r="B940" s="0" t="s">
        <v>6033</v>
      </c>
      <c r="C940" s="0" t="s">
        <v>6034</v>
      </c>
      <c r="D940" s="0" t="s">
        <v>6035</v>
      </c>
      <c r="E940" s="0" t="s">
        <v>3276</v>
      </c>
      <c r="F940" s="22" t="str">
        <f aca="false">"dossierComplet['"&amp;meta_dossier_complet[[#This Row],[COD_VAR]]&amp;"'][code_insee]"</f>
        <v>dossierComplet['P08_HSCOL0610'][code_insee]</v>
      </c>
    </row>
    <row r="941" customFormat="false" ht="15" hidden="true" customHeight="false" outlineLevel="0" collapsed="false">
      <c r="B941" s="0" t="s">
        <v>6036</v>
      </c>
      <c r="C941" s="0" t="s">
        <v>6037</v>
      </c>
      <c r="D941" s="0" t="s">
        <v>6038</v>
      </c>
      <c r="E941" s="0" t="s">
        <v>3276</v>
      </c>
      <c r="F941" s="22" t="str">
        <f aca="false">"dossierComplet['"&amp;meta_dossier_complet[[#This Row],[COD_VAR]]&amp;"'][code_insee]"</f>
        <v>dossierComplet['P08_HSCOL1114'][code_insee]</v>
      </c>
    </row>
    <row r="942" customFormat="false" ht="15" hidden="true" customHeight="false" outlineLevel="0" collapsed="false">
      <c r="B942" s="0" t="s">
        <v>6039</v>
      </c>
      <c r="C942" s="0" t="s">
        <v>6040</v>
      </c>
      <c r="D942" s="0" t="s">
        <v>6041</v>
      </c>
      <c r="E942" s="0" t="s">
        <v>3276</v>
      </c>
      <c r="F942" s="22" t="str">
        <f aca="false">"dossierComplet['"&amp;meta_dossier_complet[[#This Row],[COD_VAR]]&amp;"'][code_insee]"</f>
        <v>dossierComplet['P08_HSCOL1517'][code_insee]</v>
      </c>
    </row>
    <row r="943" customFormat="false" ht="15" hidden="true" customHeight="false" outlineLevel="0" collapsed="false">
      <c r="B943" s="0" t="s">
        <v>6042</v>
      </c>
      <c r="C943" s="0" t="s">
        <v>6043</v>
      </c>
      <c r="D943" s="0" t="s">
        <v>6044</v>
      </c>
      <c r="E943" s="0" t="s">
        <v>3276</v>
      </c>
      <c r="F943" s="22" t="str">
        <f aca="false">"dossierComplet['"&amp;meta_dossier_complet[[#This Row],[COD_VAR]]&amp;"'][code_insee]"</f>
        <v>dossierComplet['P08_HSCOL1824'][code_insee]</v>
      </c>
    </row>
    <row r="944" customFormat="false" ht="15" hidden="true" customHeight="false" outlineLevel="0" collapsed="false">
      <c r="B944" s="0" t="s">
        <v>6045</v>
      </c>
      <c r="C944" s="0" t="s">
        <v>6046</v>
      </c>
      <c r="D944" s="0" t="s">
        <v>6047</v>
      </c>
      <c r="E944" s="0" t="s">
        <v>3276</v>
      </c>
      <c r="F944" s="22" t="str">
        <f aca="false">"dossierComplet['"&amp;meta_dossier_complet[[#This Row],[COD_VAR]]&amp;"'][code_insee]"</f>
        <v>dossierComplet['P08_HSCOL2529'][code_insee]</v>
      </c>
    </row>
    <row r="945" customFormat="false" ht="15" hidden="true" customHeight="false" outlineLevel="0" collapsed="false">
      <c r="B945" s="0" t="s">
        <v>6048</v>
      </c>
      <c r="C945" s="0" t="s">
        <v>6049</v>
      </c>
      <c r="D945" s="0" t="s">
        <v>6050</v>
      </c>
      <c r="E945" s="0" t="s">
        <v>3276</v>
      </c>
      <c r="F945" s="22" t="str">
        <f aca="false">"dossierComplet['"&amp;meta_dossier_complet[[#This Row],[COD_VAR]]&amp;"'][code_insee]"</f>
        <v>dossierComplet['P08_HSCOL30P'][code_insee]</v>
      </c>
    </row>
    <row r="946" customFormat="false" ht="15" hidden="true" customHeight="false" outlineLevel="0" collapsed="false">
      <c r="B946" s="0" t="s">
        <v>6051</v>
      </c>
      <c r="C946" s="0" t="s">
        <v>6052</v>
      </c>
      <c r="D946" s="0" t="s">
        <v>6053</v>
      </c>
      <c r="E946" s="0" t="s">
        <v>3276</v>
      </c>
      <c r="F946" s="22" t="str">
        <f aca="false">"dossierComplet['"&amp;meta_dossier_complet[[#This Row],[COD_VAR]]&amp;"'][code_insee]"</f>
        <v>dossierComplet['P08_F0205'][code_insee]</v>
      </c>
    </row>
    <row r="947" customFormat="false" ht="15" hidden="true" customHeight="false" outlineLevel="0" collapsed="false">
      <c r="B947" s="0" t="s">
        <v>6054</v>
      </c>
      <c r="C947" s="0" t="s">
        <v>6055</v>
      </c>
      <c r="D947" s="0" t="s">
        <v>6056</v>
      </c>
      <c r="E947" s="0" t="s">
        <v>3276</v>
      </c>
      <c r="F947" s="22" t="str">
        <f aca="false">"dossierComplet['"&amp;meta_dossier_complet[[#This Row],[COD_VAR]]&amp;"'][code_insee]"</f>
        <v>dossierComplet['P08_F0610'][code_insee]</v>
      </c>
    </row>
    <row r="948" customFormat="false" ht="15" hidden="true" customHeight="false" outlineLevel="0" collapsed="false">
      <c r="B948" s="0" t="s">
        <v>6057</v>
      </c>
      <c r="C948" s="0" t="s">
        <v>6058</v>
      </c>
      <c r="D948" s="0" t="s">
        <v>6059</v>
      </c>
      <c r="E948" s="0" t="s">
        <v>3276</v>
      </c>
      <c r="F948" s="22" t="str">
        <f aca="false">"dossierComplet['"&amp;meta_dossier_complet[[#This Row],[COD_VAR]]&amp;"'][code_insee]"</f>
        <v>dossierComplet['P08_F1114'][code_insee]</v>
      </c>
    </row>
    <row r="949" customFormat="false" ht="15" hidden="true" customHeight="false" outlineLevel="0" collapsed="false">
      <c r="B949" s="0" t="s">
        <v>6060</v>
      </c>
      <c r="C949" s="0" t="s">
        <v>6061</v>
      </c>
      <c r="D949" s="0" t="s">
        <v>6062</v>
      </c>
      <c r="E949" s="0" t="s">
        <v>3276</v>
      </c>
      <c r="F949" s="22" t="str">
        <f aca="false">"dossierComplet['"&amp;meta_dossier_complet[[#This Row],[COD_VAR]]&amp;"'][code_insee]"</f>
        <v>dossierComplet['P08_F1517'][code_insee]</v>
      </c>
    </row>
    <row r="950" customFormat="false" ht="15" hidden="true" customHeight="false" outlineLevel="0" collapsed="false">
      <c r="B950" s="0" t="s">
        <v>6063</v>
      </c>
      <c r="C950" s="0" t="s">
        <v>6064</v>
      </c>
      <c r="D950" s="0" t="s">
        <v>6065</v>
      </c>
      <c r="E950" s="0" t="s">
        <v>3276</v>
      </c>
      <c r="F950" s="22" t="str">
        <f aca="false">"dossierComplet['"&amp;meta_dossier_complet[[#This Row],[COD_VAR]]&amp;"'][code_insee]"</f>
        <v>dossierComplet['P08_F1824'][code_insee]</v>
      </c>
    </row>
    <row r="951" customFormat="false" ht="15" hidden="true" customHeight="false" outlineLevel="0" collapsed="false">
      <c r="B951" s="0" t="s">
        <v>6066</v>
      </c>
      <c r="C951" s="0" t="s">
        <v>6067</v>
      </c>
      <c r="D951" s="0" t="s">
        <v>6068</v>
      </c>
      <c r="E951" s="0" t="s">
        <v>3276</v>
      </c>
      <c r="F951" s="22" t="str">
        <f aca="false">"dossierComplet['"&amp;meta_dossier_complet[[#This Row],[COD_VAR]]&amp;"'][code_insee]"</f>
        <v>dossierComplet['P08_F2529'][code_insee]</v>
      </c>
    </row>
    <row r="952" customFormat="false" ht="15" hidden="true" customHeight="false" outlineLevel="0" collapsed="false">
      <c r="B952" s="0" t="s">
        <v>6069</v>
      </c>
      <c r="C952" s="0" t="s">
        <v>6070</v>
      </c>
      <c r="D952" s="0" t="s">
        <v>6071</v>
      </c>
      <c r="E952" s="0" t="s">
        <v>3276</v>
      </c>
      <c r="F952" s="22" t="str">
        <f aca="false">"dossierComplet['"&amp;meta_dossier_complet[[#This Row],[COD_VAR]]&amp;"'][code_insee]"</f>
        <v>dossierComplet['P08_F30P'][code_insee]</v>
      </c>
    </row>
    <row r="953" customFormat="false" ht="15" hidden="true" customHeight="false" outlineLevel="0" collapsed="false">
      <c r="B953" s="0" t="s">
        <v>6072</v>
      </c>
      <c r="C953" s="0" t="s">
        <v>6073</v>
      </c>
      <c r="D953" s="0" t="s">
        <v>6074</v>
      </c>
      <c r="E953" s="0" t="s">
        <v>3276</v>
      </c>
      <c r="F953" s="22" t="str">
        <f aca="false">"dossierComplet['"&amp;meta_dossier_complet[[#This Row],[COD_VAR]]&amp;"'][code_insee]"</f>
        <v>dossierComplet['P08_FSCOL0205'][code_insee]</v>
      </c>
    </row>
    <row r="954" customFormat="false" ht="15" hidden="true" customHeight="false" outlineLevel="0" collapsed="false">
      <c r="B954" s="0" t="s">
        <v>6075</v>
      </c>
      <c r="C954" s="0" t="s">
        <v>6076</v>
      </c>
      <c r="D954" s="0" t="s">
        <v>6077</v>
      </c>
      <c r="E954" s="0" t="s">
        <v>3276</v>
      </c>
      <c r="F954" s="22" t="str">
        <f aca="false">"dossierComplet['"&amp;meta_dossier_complet[[#This Row],[COD_VAR]]&amp;"'][code_insee]"</f>
        <v>dossierComplet['P08_FSCOL0610'][code_insee]</v>
      </c>
    </row>
    <row r="955" customFormat="false" ht="15" hidden="true" customHeight="false" outlineLevel="0" collapsed="false">
      <c r="B955" s="0" t="s">
        <v>6078</v>
      </c>
      <c r="C955" s="0" t="s">
        <v>6079</v>
      </c>
      <c r="D955" s="0" t="s">
        <v>6080</v>
      </c>
      <c r="E955" s="0" t="s">
        <v>3276</v>
      </c>
      <c r="F955" s="22" t="str">
        <f aca="false">"dossierComplet['"&amp;meta_dossier_complet[[#This Row],[COD_VAR]]&amp;"'][code_insee]"</f>
        <v>dossierComplet['P08_FSCOL1114'][code_insee]</v>
      </c>
    </row>
    <row r="956" customFormat="false" ht="15" hidden="true" customHeight="false" outlineLevel="0" collapsed="false">
      <c r="B956" s="0" t="s">
        <v>6081</v>
      </c>
      <c r="C956" s="0" t="s">
        <v>6082</v>
      </c>
      <c r="D956" s="0" t="s">
        <v>6083</v>
      </c>
      <c r="E956" s="0" t="s">
        <v>3276</v>
      </c>
      <c r="F956" s="22" t="str">
        <f aca="false">"dossierComplet['"&amp;meta_dossier_complet[[#This Row],[COD_VAR]]&amp;"'][code_insee]"</f>
        <v>dossierComplet['P08_FSCOL1517'][code_insee]</v>
      </c>
    </row>
    <row r="957" customFormat="false" ht="15" hidden="true" customHeight="false" outlineLevel="0" collapsed="false">
      <c r="B957" s="0" t="s">
        <v>6084</v>
      </c>
      <c r="C957" s="0" t="s">
        <v>6085</v>
      </c>
      <c r="D957" s="0" t="s">
        <v>6086</v>
      </c>
      <c r="E957" s="0" t="s">
        <v>3276</v>
      </c>
      <c r="F957" s="22" t="str">
        <f aca="false">"dossierComplet['"&amp;meta_dossier_complet[[#This Row],[COD_VAR]]&amp;"'][code_insee]"</f>
        <v>dossierComplet['P08_FSCOL1824'][code_insee]</v>
      </c>
    </row>
    <row r="958" customFormat="false" ht="15" hidden="true" customHeight="false" outlineLevel="0" collapsed="false">
      <c r="B958" s="0" t="s">
        <v>6087</v>
      </c>
      <c r="C958" s="0" t="s">
        <v>6088</v>
      </c>
      <c r="D958" s="0" t="s">
        <v>6089</v>
      </c>
      <c r="E958" s="0" t="s">
        <v>3276</v>
      </c>
      <c r="F958" s="22" t="str">
        <f aca="false">"dossierComplet['"&amp;meta_dossier_complet[[#This Row],[COD_VAR]]&amp;"'][code_insee]"</f>
        <v>dossierComplet['P08_FSCOL2529'][code_insee]</v>
      </c>
    </row>
    <row r="959" customFormat="false" ht="15" hidden="true" customHeight="false" outlineLevel="0" collapsed="false">
      <c r="B959" s="0" t="s">
        <v>6090</v>
      </c>
      <c r="C959" s="0" t="s">
        <v>6091</v>
      </c>
      <c r="D959" s="0" t="s">
        <v>6092</v>
      </c>
      <c r="E959" s="0" t="s">
        <v>3276</v>
      </c>
      <c r="F959" s="22" t="str">
        <f aca="false">"dossierComplet['"&amp;meta_dossier_complet[[#This Row],[COD_VAR]]&amp;"'][code_insee]"</f>
        <v>dossierComplet['P08_FSCOL30P'][code_insee]</v>
      </c>
    </row>
    <row r="960" customFormat="false" ht="15" hidden="true" customHeight="false" outlineLevel="0" collapsed="false">
      <c r="B960" s="0" t="s">
        <v>6093</v>
      </c>
      <c r="C960" s="0" t="s">
        <v>6094</v>
      </c>
      <c r="D960" s="0" t="s">
        <v>6095</v>
      </c>
      <c r="E960" s="0" t="s">
        <v>3276</v>
      </c>
      <c r="F960" s="22" t="str">
        <f aca="false">"dossierComplet['"&amp;meta_dossier_complet[[#This Row],[COD_VAR]]&amp;"'][code_insee]"</f>
        <v>dossierComplet['P08_NSCOL15P'][code_insee]</v>
      </c>
    </row>
    <row r="961" customFormat="false" ht="15" hidden="true" customHeight="false" outlineLevel="0" collapsed="false">
      <c r="B961" s="0" t="s">
        <v>6096</v>
      </c>
      <c r="C961" s="0" t="s">
        <v>6097</v>
      </c>
      <c r="D961" s="0" t="s">
        <v>6098</v>
      </c>
      <c r="E961" s="0" t="s">
        <v>3276</v>
      </c>
      <c r="F961" s="22" t="str">
        <f aca="false">"dossierComplet['"&amp;meta_dossier_complet[[#This Row],[COD_VAR]]&amp;"'][code_insee]"</f>
        <v>dossierComplet['P08_NSCOL15P_DIPL0'][code_insee]</v>
      </c>
    </row>
    <row r="962" customFormat="false" ht="15" hidden="true" customHeight="false" outlineLevel="0" collapsed="false">
      <c r="B962" s="0" t="s">
        <v>6099</v>
      </c>
      <c r="C962" s="0" t="s">
        <v>6100</v>
      </c>
      <c r="D962" s="0" t="s">
        <v>6101</v>
      </c>
      <c r="E962" s="0" t="s">
        <v>3276</v>
      </c>
      <c r="F962" s="22" t="str">
        <f aca="false">"dossierComplet['"&amp;meta_dossier_complet[[#This Row],[COD_VAR]]&amp;"'][code_insee]"</f>
        <v>dossierComplet['P08_NSCOL15P_CEP'][code_insee]</v>
      </c>
    </row>
    <row r="963" customFormat="false" ht="15" hidden="true" customHeight="false" outlineLevel="0" collapsed="false">
      <c r="B963" s="0" t="s">
        <v>6102</v>
      </c>
      <c r="C963" s="0" t="s">
        <v>6103</v>
      </c>
      <c r="D963" s="0" t="s">
        <v>6104</v>
      </c>
      <c r="E963" s="0" t="s">
        <v>3276</v>
      </c>
      <c r="F963" s="22" t="str">
        <f aca="false">"dossierComplet['"&amp;meta_dossier_complet[[#This Row],[COD_VAR]]&amp;"'][code_insee]"</f>
        <v>dossierComplet['P08_NSCOL15P_BEPC'][code_insee]</v>
      </c>
    </row>
    <row r="964" customFormat="false" ht="15" hidden="true" customHeight="false" outlineLevel="0" collapsed="false">
      <c r="B964" s="0" t="s">
        <v>6105</v>
      </c>
      <c r="C964" s="0" t="s">
        <v>6106</v>
      </c>
      <c r="D964" s="0" t="s">
        <v>6107</v>
      </c>
      <c r="E964" s="0" t="s">
        <v>3276</v>
      </c>
      <c r="F964" s="22" t="str">
        <f aca="false">"dossierComplet['"&amp;meta_dossier_complet[[#This Row],[COD_VAR]]&amp;"'][code_insee]"</f>
        <v>dossierComplet['P08_NSCOL15P_CAPBEP'][code_insee]</v>
      </c>
    </row>
    <row r="965" customFormat="false" ht="15" hidden="true" customHeight="false" outlineLevel="0" collapsed="false">
      <c r="B965" s="0" t="s">
        <v>6108</v>
      </c>
      <c r="C965" s="0" t="s">
        <v>6109</v>
      </c>
      <c r="D965" s="0" t="s">
        <v>6110</v>
      </c>
      <c r="E965" s="0" t="s">
        <v>3276</v>
      </c>
      <c r="F965" s="22" t="str">
        <f aca="false">"dossierComplet['"&amp;meta_dossier_complet[[#This Row],[COD_VAR]]&amp;"'][code_insee]"</f>
        <v>dossierComplet['P08_NSCOL15P_BAC'][code_insee]</v>
      </c>
    </row>
    <row r="966" customFormat="false" ht="15" hidden="true" customHeight="false" outlineLevel="0" collapsed="false">
      <c r="B966" s="0" t="s">
        <v>6111</v>
      </c>
      <c r="C966" s="0" t="s">
        <v>6112</v>
      </c>
      <c r="D966" s="0" t="s">
        <v>6113</v>
      </c>
      <c r="E966" s="0" t="s">
        <v>3276</v>
      </c>
      <c r="F966" s="22" t="str">
        <f aca="false">"dossierComplet['"&amp;meta_dossier_complet[[#This Row],[COD_VAR]]&amp;"'][code_insee]"</f>
        <v>dossierComplet['P08_NSCOL15P_BACP2'][code_insee]</v>
      </c>
    </row>
    <row r="967" customFormat="false" ht="15" hidden="true" customHeight="false" outlineLevel="0" collapsed="false">
      <c r="B967" s="0" t="s">
        <v>6114</v>
      </c>
      <c r="C967" s="0" t="s">
        <v>6115</v>
      </c>
      <c r="D967" s="0" t="s">
        <v>6116</v>
      </c>
      <c r="E967" s="0" t="s">
        <v>3276</v>
      </c>
      <c r="F967" s="22" t="str">
        <f aca="false">"dossierComplet['"&amp;meta_dossier_complet[[#This Row],[COD_VAR]]&amp;"'][code_insee]"</f>
        <v>dossierComplet['P08_NSCOL15P_SUP'][code_insee]</v>
      </c>
    </row>
    <row r="968" customFormat="false" ht="15" hidden="true" customHeight="false" outlineLevel="0" collapsed="false">
      <c r="B968" s="0" t="s">
        <v>6117</v>
      </c>
      <c r="C968" s="0" t="s">
        <v>6118</v>
      </c>
      <c r="D968" s="0" t="s">
        <v>6119</v>
      </c>
      <c r="E968" s="0" t="s">
        <v>3276</v>
      </c>
      <c r="F968" s="22" t="str">
        <f aca="false">"dossierComplet['"&amp;meta_dossier_complet[[#This Row],[COD_VAR]]&amp;"'][code_insee]"</f>
        <v>dossierComplet['P08_HNSCOL15P'][code_insee]</v>
      </c>
    </row>
    <row r="969" customFormat="false" ht="15" hidden="true" customHeight="false" outlineLevel="0" collapsed="false">
      <c r="B969" s="0" t="s">
        <v>6120</v>
      </c>
      <c r="C969" s="0" t="s">
        <v>6121</v>
      </c>
      <c r="D969" s="0" t="s">
        <v>6122</v>
      </c>
      <c r="E969" s="0" t="s">
        <v>3276</v>
      </c>
      <c r="F969" s="22" t="str">
        <f aca="false">"dossierComplet['"&amp;meta_dossier_complet[[#This Row],[COD_VAR]]&amp;"'][code_insee]"</f>
        <v>dossierComplet['P08_HNSCOL15P_DIPL0'][code_insee]</v>
      </c>
    </row>
    <row r="970" customFormat="false" ht="15" hidden="true" customHeight="false" outlineLevel="0" collapsed="false">
      <c r="B970" s="0" t="s">
        <v>6123</v>
      </c>
      <c r="C970" s="0" t="s">
        <v>6124</v>
      </c>
      <c r="D970" s="0" t="s">
        <v>6125</v>
      </c>
      <c r="E970" s="0" t="s">
        <v>3276</v>
      </c>
      <c r="F970" s="22" t="str">
        <f aca="false">"dossierComplet['"&amp;meta_dossier_complet[[#This Row],[COD_VAR]]&amp;"'][code_insee]"</f>
        <v>dossierComplet['P08_HNSCOL15P_CEP'][code_insee]</v>
      </c>
    </row>
    <row r="971" customFormat="false" ht="15" hidden="true" customHeight="false" outlineLevel="0" collapsed="false">
      <c r="B971" s="0" t="s">
        <v>6126</v>
      </c>
      <c r="C971" s="0" t="s">
        <v>6127</v>
      </c>
      <c r="D971" s="0" t="s">
        <v>6128</v>
      </c>
      <c r="E971" s="0" t="s">
        <v>3276</v>
      </c>
      <c r="F971" s="22" t="str">
        <f aca="false">"dossierComplet['"&amp;meta_dossier_complet[[#This Row],[COD_VAR]]&amp;"'][code_insee]"</f>
        <v>dossierComplet['P08_HNSCOL15P_BEPC'][code_insee]</v>
      </c>
    </row>
    <row r="972" customFormat="false" ht="15" hidden="true" customHeight="false" outlineLevel="0" collapsed="false">
      <c r="B972" s="0" t="s">
        <v>6129</v>
      </c>
      <c r="C972" s="0" t="s">
        <v>6130</v>
      </c>
      <c r="D972" s="0" t="s">
        <v>6131</v>
      </c>
      <c r="E972" s="0" t="s">
        <v>3276</v>
      </c>
      <c r="F972" s="22" t="str">
        <f aca="false">"dossierComplet['"&amp;meta_dossier_complet[[#This Row],[COD_VAR]]&amp;"'][code_insee]"</f>
        <v>dossierComplet['P08_HNSCOL15P_CAPBEP'][code_insee]</v>
      </c>
    </row>
    <row r="973" customFormat="false" ht="15" hidden="true" customHeight="false" outlineLevel="0" collapsed="false">
      <c r="B973" s="0" t="s">
        <v>6132</v>
      </c>
      <c r="C973" s="0" t="s">
        <v>6133</v>
      </c>
      <c r="D973" s="0" t="s">
        <v>6134</v>
      </c>
      <c r="E973" s="0" t="s">
        <v>3276</v>
      </c>
      <c r="F973" s="22" t="str">
        <f aca="false">"dossierComplet['"&amp;meta_dossier_complet[[#This Row],[COD_VAR]]&amp;"'][code_insee]"</f>
        <v>dossierComplet['P08_HNSCOL15P_BAC'][code_insee]</v>
      </c>
    </row>
    <row r="974" customFormat="false" ht="15" hidden="true" customHeight="false" outlineLevel="0" collapsed="false">
      <c r="B974" s="0" t="s">
        <v>6135</v>
      </c>
      <c r="C974" s="0" t="s">
        <v>6136</v>
      </c>
      <c r="D974" s="0" t="s">
        <v>6137</v>
      </c>
      <c r="E974" s="0" t="s">
        <v>3276</v>
      </c>
      <c r="F974" s="22" t="str">
        <f aca="false">"dossierComplet['"&amp;meta_dossier_complet[[#This Row],[COD_VAR]]&amp;"'][code_insee]"</f>
        <v>dossierComplet['P08_HNSCOL15P_BACP2'][code_insee]</v>
      </c>
    </row>
    <row r="975" customFormat="false" ht="15" hidden="true" customHeight="false" outlineLevel="0" collapsed="false">
      <c r="B975" s="0" t="s">
        <v>6138</v>
      </c>
      <c r="C975" s="0" t="s">
        <v>6139</v>
      </c>
      <c r="D975" s="0" t="s">
        <v>6140</v>
      </c>
      <c r="E975" s="0" t="s">
        <v>3276</v>
      </c>
      <c r="F975" s="22" t="str">
        <f aca="false">"dossierComplet['"&amp;meta_dossier_complet[[#This Row],[COD_VAR]]&amp;"'][code_insee]"</f>
        <v>dossierComplet['P08_HNSCOL15P_SUP'][code_insee]</v>
      </c>
    </row>
    <row r="976" customFormat="false" ht="15" hidden="true" customHeight="false" outlineLevel="0" collapsed="false">
      <c r="B976" s="0" t="s">
        <v>6141</v>
      </c>
      <c r="C976" s="0" t="s">
        <v>6142</v>
      </c>
      <c r="D976" s="0" t="s">
        <v>6143</v>
      </c>
      <c r="E976" s="0" t="s">
        <v>3276</v>
      </c>
      <c r="F976" s="22" t="str">
        <f aca="false">"dossierComplet['"&amp;meta_dossier_complet[[#This Row],[COD_VAR]]&amp;"'][code_insee]"</f>
        <v>dossierComplet['P08_FNSCOL15P'][code_insee]</v>
      </c>
    </row>
    <row r="977" customFormat="false" ht="15" hidden="true" customHeight="false" outlineLevel="0" collapsed="false">
      <c r="B977" s="0" t="s">
        <v>6144</v>
      </c>
      <c r="C977" s="0" t="s">
        <v>6145</v>
      </c>
      <c r="D977" s="0" t="s">
        <v>6146</v>
      </c>
      <c r="E977" s="0" t="s">
        <v>3276</v>
      </c>
      <c r="F977" s="22" t="str">
        <f aca="false">"dossierComplet['"&amp;meta_dossier_complet[[#This Row],[COD_VAR]]&amp;"'][code_insee]"</f>
        <v>dossierComplet['P08_FNSCOL15P_DIPL0'][code_insee]</v>
      </c>
    </row>
    <row r="978" customFormat="false" ht="15" hidden="true" customHeight="false" outlineLevel="0" collapsed="false">
      <c r="B978" s="0" t="s">
        <v>6147</v>
      </c>
      <c r="C978" s="0" t="s">
        <v>6148</v>
      </c>
      <c r="D978" s="0" t="s">
        <v>6149</v>
      </c>
      <c r="E978" s="0" t="s">
        <v>3276</v>
      </c>
      <c r="F978" s="22" t="str">
        <f aca="false">"dossierComplet['"&amp;meta_dossier_complet[[#This Row],[COD_VAR]]&amp;"'][code_insee]"</f>
        <v>dossierComplet['P08_FNSCOL15P_CEP'][code_insee]</v>
      </c>
    </row>
    <row r="979" customFormat="false" ht="15" hidden="true" customHeight="false" outlineLevel="0" collapsed="false">
      <c r="B979" s="0" t="s">
        <v>6150</v>
      </c>
      <c r="C979" s="0" t="s">
        <v>6151</v>
      </c>
      <c r="D979" s="0" t="s">
        <v>6152</v>
      </c>
      <c r="E979" s="0" t="s">
        <v>3276</v>
      </c>
      <c r="F979" s="22" t="str">
        <f aca="false">"dossierComplet['"&amp;meta_dossier_complet[[#This Row],[COD_VAR]]&amp;"'][code_insee]"</f>
        <v>dossierComplet['P08_FNSCOL15P_BEPC'][code_insee]</v>
      </c>
    </row>
    <row r="980" customFormat="false" ht="15" hidden="true" customHeight="false" outlineLevel="0" collapsed="false">
      <c r="B980" s="0" t="s">
        <v>6153</v>
      </c>
      <c r="C980" s="0" t="s">
        <v>6154</v>
      </c>
      <c r="D980" s="0" t="s">
        <v>6155</v>
      </c>
      <c r="E980" s="0" t="s">
        <v>3276</v>
      </c>
      <c r="F980" s="22" t="str">
        <f aca="false">"dossierComplet['"&amp;meta_dossier_complet[[#This Row],[COD_VAR]]&amp;"'][code_insee]"</f>
        <v>dossierComplet['P08_FNSCOL15P_CAPBEP'][code_insee]</v>
      </c>
    </row>
    <row r="981" customFormat="false" ht="15" hidden="true" customHeight="false" outlineLevel="0" collapsed="false">
      <c r="B981" s="0" t="s">
        <v>6156</v>
      </c>
      <c r="C981" s="0" t="s">
        <v>6157</v>
      </c>
      <c r="D981" s="0" t="s">
        <v>6158</v>
      </c>
      <c r="E981" s="0" t="s">
        <v>3276</v>
      </c>
      <c r="F981" s="22" t="str">
        <f aca="false">"dossierComplet['"&amp;meta_dossier_complet[[#This Row],[COD_VAR]]&amp;"'][code_insee]"</f>
        <v>dossierComplet['P08_FNSCOL15P_BAC'][code_insee]</v>
      </c>
    </row>
    <row r="982" customFormat="false" ht="15" hidden="true" customHeight="false" outlineLevel="0" collapsed="false">
      <c r="B982" s="0" t="s">
        <v>6159</v>
      </c>
      <c r="C982" s="0" t="s">
        <v>6160</v>
      </c>
      <c r="D982" s="0" t="s">
        <v>6161</v>
      </c>
      <c r="E982" s="0" t="s">
        <v>3276</v>
      </c>
      <c r="F982" s="22" t="str">
        <f aca="false">"dossierComplet['"&amp;meta_dossier_complet[[#This Row],[COD_VAR]]&amp;"'][code_insee]"</f>
        <v>dossierComplet['P08_FNSCOL15P_BACP2'][code_insee]</v>
      </c>
    </row>
    <row r="983" customFormat="false" ht="15" hidden="true" customHeight="false" outlineLevel="0" collapsed="false">
      <c r="B983" s="0" t="s">
        <v>6162</v>
      </c>
      <c r="C983" s="0" t="s">
        <v>6163</v>
      </c>
      <c r="D983" s="0" t="s">
        <v>6164</v>
      </c>
      <c r="E983" s="0" t="s">
        <v>3276</v>
      </c>
      <c r="F983" s="22" t="str">
        <f aca="false">"dossierComplet['"&amp;meta_dossier_complet[[#This Row],[COD_VAR]]&amp;"'][code_insee]"</f>
        <v>dossierComplet['P08_FNSCOL15P_SUP'][code_insee]</v>
      </c>
    </row>
    <row r="984" customFormat="false" ht="15" hidden="true" customHeight="false" outlineLevel="0" collapsed="false">
      <c r="B984" s="0" t="s">
        <v>6165</v>
      </c>
      <c r="C984" s="0" t="s">
        <v>6166</v>
      </c>
      <c r="D984" s="0" t="s">
        <v>6167</v>
      </c>
      <c r="E984" s="0" t="s">
        <v>3276</v>
      </c>
      <c r="F984" s="22" t="str">
        <f aca="false">"dossierComplet['"&amp;meta_dossier_complet[[#This Row],[COD_VAR]]&amp;"'][code_insee]"</f>
        <v>dossierComplet['P18_ACTOCC15P'][code_insee]</v>
      </c>
    </row>
    <row r="985" customFormat="false" ht="15" hidden="true" customHeight="false" outlineLevel="0" collapsed="false">
      <c r="B985" s="0" t="s">
        <v>6168</v>
      </c>
      <c r="C985" s="0" t="s">
        <v>6169</v>
      </c>
      <c r="D985" s="0" t="s">
        <v>6170</v>
      </c>
      <c r="E985" s="0" t="s">
        <v>3276</v>
      </c>
      <c r="F985" s="22" t="str">
        <f aca="false">"dossierComplet['"&amp;meta_dossier_complet[[#This Row],[COD_VAR]]&amp;"'][code_insee]"</f>
        <v>dossierComplet['P18_SAL15P'][code_insee]</v>
      </c>
    </row>
    <row r="986" customFormat="false" ht="15" hidden="true" customHeight="false" outlineLevel="0" collapsed="false">
      <c r="B986" s="0" t="s">
        <v>6171</v>
      </c>
      <c r="C986" s="0" t="s">
        <v>6172</v>
      </c>
      <c r="D986" s="0" t="s">
        <v>6173</v>
      </c>
      <c r="E986" s="0" t="s">
        <v>3276</v>
      </c>
      <c r="F986" s="22" t="str">
        <f aca="false">"dossierComplet['"&amp;meta_dossier_complet[[#This Row],[COD_VAR]]&amp;"'][code_insee]"</f>
        <v>dossierComplet['P18_NSAL15P'][code_insee]</v>
      </c>
    </row>
    <row r="987" customFormat="false" ht="15" hidden="true" customHeight="false" outlineLevel="0" collapsed="false">
      <c r="B987" s="0" t="s">
        <v>6174</v>
      </c>
      <c r="C987" s="0" t="s">
        <v>6175</v>
      </c>
      <c r="D987" s="0" t="s">
        <v>6176</v>
      </c>
      <c r="E987" s="0" t="s">
        <v>3276</v>
      </c>
      <c r="F987" s="22" t="str">
        <f aca="false">"dossierComplet['"&amp;meta_dossier_complet[[#This Row],[COD_VAR]]&amp;"'][code_insee]"</f>
        <v>dossierComplet['P18_ACTOCC15P_TP'][code_insee]</v>
      </c>
    </row>
    <row r="988" customFormat="false" ht="15" hidden="true" customHeight="false" outlineLevel="0" collapsed="false">
      <c r="B988" s="0" t="s">
        <v>6177</v>
      </c>
      <c r="C988" s="0" t="s">
        <v>6178</v>
      </c>
      <c r="D988" s="0" t="s">
        <v>6179</v>
      </c>
      <c r="E988" s="0" t="s">
        <v>3276</v>
      </c>
      <c r="F988" s="22" t="str">
        <f aca="false">"dossierComplet['"&amp;meta_dossier_complet[[#This Row],[COD_VAR]]&amp;"'][code_insee]"</f>
        <v>dossierComplet['P18_SAL15P_TP'][code_insee]</v>
      </c>
    </row>
    <row r="989" customFormat="false" ht="15" hidden="true" customHeight="false" outlineLevel="0" collapsed="false">
      <c r="B989" s="0" t="s">
        <v>6180</v>
      </c>
      <c r="C989" s="0" t="s">
        <v>6181</v>
      </c>
      <c r="D989" s="0" t="s">
        <v>6182</v>
      </c>
      <c r="E989" s="0" t="s">
        <v>3276</v>
      </c>
      <c r="F989" s="22" t="str">
        <f aca="false">"dossierComplet['"&amp;meta_dossier_complet[[#This Row],[COD_VAR]]&amp;"'][code_insee]"</f>
        <v>dossierComplet['P18_HSAL15P_TP'][code_insee]</v>
      </c>
    </row>
    <row r="990" customFormat="false" ht="15" hidden="true" customHeight="false" outlineLevel="0" collapsed="false">
      <c r="B990" s="0" t="s">
        <v>6183</v>
      </c>
      <c r="C990" s="0" t="s">
        <v>6184</v>
      </c>
      <c r="D990" s="0" t="s">
        <v>6185</v>
      </c>
      <c r="E990" s="0" t="s">
        <v>3276</v>
      </c>
      <c r="F990" s="22" t="str">
        <f aca="false">"dossierComplet['"&amp;meta_dossier_complet[[#This Row],[COD_VAR]]&amp;"'][code_insee]"</f>
        <v>dossierComplet['P18_FSAL15P_TP'][code_insee]</v>
      </c>
    </row>
    <row r="991" customFormat="false" ht="15" hidden="true" customHeight="false" outlineLevel="0" collapsed="false">
      <c r="B991" s="0" t="s">
        <v>6186</v>
      </c>
      <c r="C991" s="0" t="s">
        <v>6187</v>
      </c>
      <c r="D991" s="0" t="s">
        <v>6188</v>
      </c>
      <c r="E991" s="0" t="s">
        <v>3276</v>
      </c>
      <c r="F991" s="22" t="str">
        <f aca="false">"dossierComplet['"&amp;meta_dossier_complet[[#This Row],[COD_VAR]]&amp;"'][code_insee]"</f>
        <v>dossierComplet['P18_NSAL15P_TP'][code_insee]</v>
      </c>
    </row>
    <row r="992" customFormat="false" ht="15" hidden="true" customHeight="false" outlineLevel="0" collapsed="false">
      <c r="B992" s="0" t="s">
        <v>6189</v>
      </c>
      <c r="C992" s="0" t="s">
        <v>6190</v>
      </c>
      <c r="D992" s="0" t="s">
        <v>6191</v>
      </c>
      <c r="E992" s="0" t="s">
        <v>3276</v>
      </c>
      <c r="F992" s="22" t="str">
        <f aca="false">"dossierComplet['"&amp;meta_dossier_complet[[#This Row],[COD_VAR]]&amp;"'][code_insee]"</f>
        <v>dossierComplet['P18_HACTOCC15P'][code_insee]</v>
      </c>
    </row>
    <row r="993" customFormat="false" ht="15" hidden="true" customHeight="false" outlineLevel="0" collapsed="false">
      <c r="B993" s="0" t="s">
        <v>6192</v>
      </c>
      <c r="C993" s="0" t="s">
        <v>6193</v>
      </c>
      <c r="D993" s="0" t="s">
        <v>6194</v>
      </c>
      <c r="E993" s="0" t="s">
        <v>3276</v>
      </c>
      <c r="F993" s="22" t="str">
        <f aca="false">"dossierComplet['"&amp;meta_dossier_complet[[#This Row],[COD_VAR]]&amp;"'][code_insee]"</f>
        <v>dossierComplet['P18_HSAL15P'][code_insee]</v>
      </c>
    </row>
    <row r="994" customFormat="false" ht="15" hidden="true" customHeight="false" outlineLevel="0" collapsed="false">
      <c r="B994" s="0" t="s">
        <v>6195</v>
      </c>
      <c r="C994" s="0" t="s">
        <v>6196</v>
      </c>
      <c r="D994" s="0" t="s">
        <v>6197</v>
      </c>
      <c r="E994" s="0" t="s">
        <v>3276</v>
      </c>
      <c r="F994" s="22" t="str">
        <f aca="false">"dossierComplet['"&amp;meta_dossier_complet[[#This Row],[COD_VAR]]&amp;"'][code_insee]"</f>
        <v>dossierComplet['P18_HSAL15P_CDI'][code_insee]</v>
      </c>
    </row>
    <row r="995" customFormat="false" ht="15" hidden="true" customHeight="false" outlineLevel="0" collapsed="false">
      <c r="B995" s="0" t="s">
        <v>6198</v>
      </c>
      <c r="C995" s="0" t="s">
        <v>6199</v>
      </c>
      <c r="D995" s="0" t="s">
        <v>6200</v>
      </c>
      <c r="E995" s="0" t="s">
        <v>3276</v>
      </c>
      <c r="F995" s="22" t="str">
        <f aca="false">"dossierComplet['"&amp;meta_dossier_complet[[#This Row],[COD_VAR]]&amp;"'][code_insee]"</f>
        <v>dossierComplet['P18_HSAL15P_CDD'][code_insee]</v>
      </c>
    </row>
    <row r="996" customFormat="false" ht="15" hidden="true" customHeight="false" outlineLevel="0" collapsed="false">
      <c r="B996" s="0" t="s">
        <v>6201</v>
      </c>
      <c r="C996" s="0" t="s">
        <v>6202</v>
      </c>
      <c r="D996" s="0" t="s">
        <v>6203</v>
      </c>
      <c r="E996" s="0" t="s">
        <v>3276</v>
      </c>
      <c r="F996" s="22" t="str">
        <f aca="false">"dossierComplet['"&amp;meta_dossier_complet[[#This Row],[COD_VAR]]&amp;"'][code_insee]"</f>
        <v>dossierComplet['P18_HSAL15P_INTERIM'][code_insee]</v>
      </c>
    </row>
    <row r="997" customFormat="false" ht="15" hidden="true" customHeight="false" outlineLevel="0" collapsed="false">
      <c r="B997" s="0" t="s">
        <v>6204</v>
      </c>
      <c r="C997" s="0" t="s">
        <v>6205</v>
      </c>
      <c r="D997" s="0" t="s">
        <v>6206</v>
      </c>
      <c r="E997" s="0" t="s">
        <v>3276</v>
      </c>
      <c r="F997" s="22" t="str">
        <f aca="false">"dossierComplet['"&amp;meta_dossier_complet[[#This Row],[COD_VAR]]&amp;"'][code_insee]"</f>
        <v>dossierComplet['P18_HSAL15P_EMPAID'][code_insee]</v>
      </c>
    </row>
    <row r="998" customFormat="false" ht="15" hidden="true" customHeight="false" outlineLevel="0" collapsed="false">
      <c r="B998" s="0" t="s">
        <v>6207</v>
      </c>
      <c r="C998" s="0" t="s">
        <v>6208</v>
      </c>
      <c r="D998" s="0" t="s">
        <v>6209</v>
      </c>
      <c r="E998" s="0" t="s">
        <v>3276</v>
      </c>
      <c r="F998" s="22" t="str">
        <f aca="false">"dossierComplet['"&amp;meta_dossier_complet[[#This Row],[COD_VAR]]&amp;"'][code_insee]"</f>
        <v>dossierComplet['P18_HSAL15P_APPR'][code_insee]</v>
      </c>
    </row>
    <row r="999" customFormat="false" ht="15" hidden="true" customHeight="false" outlineLevel="0" collapsed="false">
      <c r="B999" s="0" t="s">
        <v>6210</v>
      </c>
      <c r="C999" s="0" t="s">
        <v>6211</v>
      </c>
      <c r="D999" s="0" t="s">
        <v>6212</v>
      </c>
      <c r="E999" s="0" t="s">
        <v>3276</v>
      </c>
      <c r="F999" s="22" t="str">
        <f aca="false">"dossierComplet['"&amp;meta_dossier_complet[[#This Row],[COD_VAR]]&amp;"'][code_insee]"</f>
        <v>dossierComplet['P18_HNSAL15P'][code_insee]</v>
      </c>
    </row>
    <row r="1000" customFormat="false" ht="15" hidden="true" customHeight="false" outlineLevel="0" collapsed="false">
      <c r="B1000" s="0" t="s">
        <v>6213</v>
      </c>
      <c r="C1000" s="0" t="s">
        <v>6214</v>
      </c>
      <c r="D1000" s="0" t="s">
        <v>6215</v>
      </c>
      <c r="E1000" s="0" t="s">
        <v>3276</v>
      </c>
      <c r="F1000" s="22" t="str">
        <f aca="false">"dossierComplet['"&amp;meta_dossier_complet[[#This Row],[COD_VAR]]&amp;"'][code_insee]"</f>
        <v>dossierComplet['P18_HNSAL15P_INDEP'][code_insee]</v>
      </c>
    </row>
    <row r="1001" customFormat="false" ht="15" hidden="true" customHeight="false" outlineLevel="0" collapsed="false">
      <c r="B1001" s="0" t="s">
        <v>6216</v>
      </c>
      <c r="C1001" s="0" t="s">
        <v>6217</v>
      </c>
      <c r="D1001" s="0" t="s">
        <v>6218</v>
      </c>
      <c r="E1001" s="0" t="s">
        <v>3276</v>
      </c>
      <c r="F1001" s="22" t="str">
        <f aca="false">"dossierComplet['"&amp;meta_dossier_complet[[#This Row],[COD_VAR]]&amp;"'][code_insee]"</f>
        <v>dossierComplet['P18_HNSAL15P_EMPLOY'][code_insee]</v>
      </c>
    </row>
    <row r="1002" customFormat="false" ht="15" hidden="true" customHeight="false" outlineLevel="0" collapsed="false">
      <c r="B1002" s="0" t="s">
        <v>6219</v>
      </c>
      <c r="C1002" s="0" t="s">
        <v>6220</v>
      </c>
      <c r="D1002" s="0" t="s">
        <v>6221</v>
      </c>
      <c r="E1002" s="0" t="s">
        <v>3276</v>
      </c>
      <c r="F1002" s="22" t="str">
        <f aca="false">"dossierComplet['"&amp;meta_dossier_complet[[#This Row],[COD_VAR]]&amp;"'][code_insee]"</f>
        <v>dossierComplet['P18_HNSAL15P_AIDFAM'][code_insee]</v>
      </c>
    </row>
    <row r="1003" customFormat="false" ht="15" hidden="true" customHeight="false" outlineLevel="0" collapsed="false">
      <c r="B1003" s="0" t="s">
        <v>6222</v>
      </c>
      <c r="C1003" s="0" t="s">
        <v>6223</v>
      </c>
      <c r="D1003" s="0" t="s">
        <v>6224</v>
      </c>
      <c r="E1003" s="0" t="s">
        <v>3276</v>
      </c>
      <c r="F1003" s="22" t="str">
        <f aca="false">"dossierComplet['"&amp;meta_dossier_complet[[#This Row],[COD_VAR]]&amp;"'][code_insee]"</f>
        <v>dossierComplet['P18_FACTOCC15P'][code_insee]</v>
      </c>
    </row>
    <row r="1004" customFormat="false" ht="15" hidden="true" customHeight="false" outlineLevel="0" collapsed="false">
      <c r="B1004" s="0" t="s">
        <v>6225</v>
      </c>
      <c r="C1004" s="0" t="s">
        <v>6226</v>
      </c>
      <c r="D1004" s="0" t="s">
        <v>6227</v>
      </c>
      <c r="E1004" s="0" t="s">
        <v>3276</v>
      </c>
      <c r="F1004" s="22" t="str">
        <f aca="false">"dossierComplet['"&amp;meta_dossier_complet[[#This Row],[COD_VAR]]&amp;"'][code_insee]"</f>
        <v>dossierComplet['P18_FSAL15P'][code_insee]</v>
      </c>
    </row>
    <row r="1005" customFormat="false" ht="15" hidden="true" customHeight="false" outlineLevel="0" collapsed="false">
      <c r="B1005" s="0" t="s">
        <v>6228</v>
      </c>
      <c r="C1005" s="0" t="s">
        <v>6229</v>
      </c>
      <c r="D1005" s="0" t="s">
        <v>6230</v>
      </c>
      <c r="E1005" s="0" t="s">
        <v>3276</v>
      </c>
      <c r="F1005" s="22" t="str">
        <f aca="false">"dossierComplet['"&amp;meta_dossier_complet[[#This Row],[COD_VAR]]&amp;"'][code_insee]"</f>
        <v>dossierComplet['P18_FSAL15P_CDI'][code_insee]</v>
      </c>
    </row>
    <row r="1006" customFormat="false" ht="15" hidden="true" customHeight="false" outlineLevel="0" collapsed="false">
      <c r="B1006" s="0" t="s">
        <v>6231</v>
      </c>
      <c r="C1006" s="0" t="s">
        <v>6232</v>
      </c>
      <c r="D1006" s="0" t="s">
        <v>6233</v>
      </c>
      <c r="E1006" s="0" t="s">
        <v>3276</v>
      </c>
      <c r="F1006" s="22" t="str">
        <f aca="false">"dossierComplet['"&amp;meta_dossier_complet[[#This Row],[COD_VAR]]&amp;"'][code_insee]"</f>
        <v>dossierComplet['P18_FSAL15P_CDD'][code_insee]</v>
      </c>
    </row>
    <row r="1007" customFormat="false" ht="15" hidden="true" customHeight="false" outlineLevel="0" collapsed="false">
      <c r="B1007" s="0" t="s">
        <v>6234</v>
      </c>
      <c r="C1007" s="0" t="s">
        <v>6235</v>
      </c>
      <c r="D1007" s="0" t="s">
        <v>6236</v>
      </c>
      <c r="E1007" s="0" t="s">
        <v>3276</v>
      </c>
      <c r="F1007" s="22" t="str">
        <f aca="false">"dossierComplet['"&amp;meta_dossier_complet[[#This Row],[COD_VAR]]&amp;"'][code_insee]"</f>
        <v>dossierComplet['P18_FSAL15P_INTERIM'][code_insee]</v>
      </c>
    </row>
    <row r="1008" customFormat="false" ht="15" hidden="true" customHeight="false" outlineLevel="0" collapsed="false">
      <c r="B1008" s="0" t="s">
        <v>6237</v>
      </c>
      <c r="C1008" s="0" t="s">
        <v>6238</v>
      </c>
      <c r="D1008" s="0" t="s">
        <v>6239</v>
      </c>
      <c r="E1008" s="0" t="s">
        <v>3276</v>
      </c>
      <c r="F1008" s="22" t="str">
        <f aca="false">"dossierComplet['"&amp;meta_dossier_complet[[#This Row],[COD_VAR]]&amp;"'][code_insee]"</f>
        <v>dossierComplet['P18_FSAL15P_EMPAID'][code_insee]</v>
      </c>
    </row>
    <row r="1009" customFormat="false" ht="15" hidden="true" customHeight="false" outlineLevel="0" collapsed="false">
      <c r="B1009" s="0" t="s">
        <v>6240</v>
      </c>
      <c r="C1009" s="0" t="s">
        <v>6241</v>
      </c>
      <c r="D1009" s="0" t="s">
        <v>6242</v>
      </c>
      <c r="E1009" s="0" t="s">
        <v>3276</v>
      </c>
      <c r="F1009" s="22" t="str">
        <f aca="false">"dossierComplet['"&amp;meta_dossier_complet[[#This Row],[COD_VAR]]&amp;"'][code_insee]"</f>
        <v>dossierComplet['P18_FSAL15P_APPR'][code_insee]</v>
      </c>
    </row>
    <row r="1010" customFormat="false" ht="15" hidden="true" customHeight="false" outlineLevel="0" collapsed="false">
      <c r="B1010" s="0" t="s">
        <v>6243</v>
      </c>
      <c r="C1010" s="0" t="s">
        <v>6244</v>
      </c>
      <c r="D1010" s="0" t="s">
        <v>6245</v>
      </c>
      <c r="E1010" s="0" t="s">
        <v>3276</v>
      </c>
      <c r="F1010" s="22" t="str">
        <f aca="false">"dossierComplet['"&amp;meta_dossier_complet[[#This Row],[COD_VAR]]&amp;"'][code_insee]"</f>
        <v>dossierComplet['P18_FNSAL15P'][code_insee]</v>
      </c>
    </row>
    <row r="1011" customFormat="false" ht="15" hidden="true" customHeight="false" outlineLevel="0" collapsed="false">
      <c r="B1011" s="0" t="s">
        <v>6246</v>
      </c>
      <c r="C1011" s="0" t="s">
        <v>6247</v>
      </c>
      <c r="D1011" s="0" t="s">
        <v>6248</v>
      </c>
      <c r="E1011" s="0" t="s">
        <v>3276</v>
      </c>
      <c r="F1011" s="22" t="str">
        <f aca="false">"dossierComplet['"&amp;meta_dossier_complet[[#This Row],[COD_VAR]]&amp;"'][code_insee]"</f>
        <v>dossierComplet['P18_FNSAL15P_INDEP'][code_insee]</v>
      </c>
    </row>
    <row r="1012" customFormat="false" ht="15" hidden="true" customHeight="false" outlineLevel="0" collapsed="false">
      <c r="B1012" s="0" t="s">
        <v>6249</v>
      </c>
      <c r="C1012" s="0" t="s">
        <v>6250</v>
      </c>
      <c r="D1012" s="0" t="s">
        <v>6251</v>
      </c>
      <c r="E1012" s="0" t="s">
        <v>3276</v>
      </c>
      <c r="F1012" s="22" t="str">
        <f aca="false">"dossierComplet['"&amp;meta_dossier_complet[[#This Row],[COD_VAR]]&amp;"'][code_insee]"</f>
        <v>dossierComplet['P18_FNSAL15P_EMPLOY'][code_insee]</v>
      </c>
    </row>
    <row r="1013" customFormat="false" ht="15" hidden="true" customHeight="false" outlineLevel="0" collapsed="false">
      <c r="B1013" s="0" t="s">
        <v>6252</v>
      </c>
      <c r="C1013" s="0" t="s">
        <v>6253</v>
      </c>
      <c r="D1013" s="0" t="s">
        <v>6254</v>
      </c>
      <c r="E1013" s="0" t="s">
        <v>3276</v>
      </c>
      <c r="F1013" s="22" t="str">
        <f aca="false">"dossierComplet['"&amp;meta_dossier_complet[[#This Row],[COD_VAR]]&amp;"'][code_insee]"</f>
        <v>dossierComplet['P18_FNSAL15P_AIDFAM'][code_insee]</v>
      </c>
    </row>
    <row r="1014" customFormat="false" ht="15" hidden="true" customHeight="false" outlineLevel="0" collapsed="false">
      <c r="B1014" s="0" t="s">
        <v>6255</v>
      </c>
      <c r="C1014" s="0" t="s">
        <v>6256</v>
      </c>
      <c r="D1014" s="0" t="s">
        <v>6257</v>
      </c>
      <c r="E1014" s="0" t="s">
        <v>3276</v>
      </c>
      <c r="F1014" s="22" t="str">
        <f aca="false">"dossierComplet['"&amp;meta_dossier_complet[[#This Row],[COD_VAR]]&amp;"'][code_insee]"</f>
        <v>dossierComplet['P18_HSAL1564'][code_insee]</v>
      </c>
    </row>
    <row r="1015" customFormat="false" ht="15" hidden="true" customHeight="false" outlineLevel="0" collapsed="false">
      <c r="B1015" s="0" t="s">
        <v>6258</v>
      </c>
      <c r="C1015" s="0" t="s">
        <v>6259</v>
      </c>
      <c r="D1015" s="0" t="s">
        <v>6260</v>
      </c>
      <c r="E1015" s="0" t="s">
        <v>3276</v>
      </c>
      <c r="F1015" s="22" t="str">
        <f aca="false">"dossierComplet['"&amp;meta_dossier_complet[[#This Row],[COD_VAR]]&amp;"'][code_insee]"</f>
        <v>dossierComplet['P18_HSAL1524'][code_insee]</v>
      </c>
    </row>
    <row r="1016" customFormat="false" ht="15" hidden="true" customHeight="false" outlineLevel="0" collapsed="false">
      <c r="B1016" s="0" t="s">
        <v>6261</v>
      </c>
      <c r="C1016" s="0" t="s">
        <v>6262</v>
      </c>
      <c r="D1016" s="0" t="s">
        <v>6263</v>
      </c>
      <c r="E1016" s="0" t="s">
        <v>3276</v>
      </c>
      <c r="F1016" s="22" t="str">
        <f aca="false">"dossierComplet['"&amp;meta_dossier_complet[[#This Row],[COD_VAR]]&amp;"'][code_insee]"</f>
        <v>dossierComplet['P18_HSAL2554'][code_insee]</v>
      </c>
    </row>
    <row r="1017" customFormat="false" ht="15" hidden="true" customHeight="false" outlineLevel="0" collapsed="false">
      <c r="B1017" s="0" t="s">
        <v>6264</v>
      </c>
      <c r="C1017" s="0" t="s">
        <v>6265</v>
      </c>
      <c r="D1017" s="0" t="s">
        <v>6266</v>
      </c>
      <c r="E1017" s="0" t="s">
        <v>3276</v>
      </c>
      <c r="F1017" s="22" t="str">
        <f aca="false">"dossierComplet['"&amp;meta_dossier_complet[[#This Row],[COD_VAR]]&amp;"'][code_insee]"</f>
        <v>dossierComplet['P18_HSAL5564'][code_insee]</v>
      </c>
    </row>
    <row r="1018" customFormat="false" ht="15" hidden="true" customHeight="false" outlineLevel="0" collapsed="false">
      <c r="B1018" s="0" t="s">
        <v>6267</v>
      </c>
      <c r="C1018" s="0" t="s">
        <v>6268</v>
      </c>
      <c r="D1018" s="0" t="s">
        <v>6269</v>
      </c>
      <c r="E1018" s="0" t="s">
        <v>3276</v>
      </c>
      <c r="F1018" s="22" t="str">
        <f aca="false">"dossierComplet['"&amp;meta_dossier_complet[[#This Row],[COD_VAR]]&amp;"'][code_insee]"</f>
        <v>dossierComplet['P18_HSAL1564_TP'][code_insee]</v>
      </c>
    </row>
    <row r="1019" customFormat="false" ht="15" hidden="true" customHeight="false" outlineLevel="0" collapsed="false">
      <c r="B1019" s="0" t="s">
        <v>6270</v>
      </c>
      <c r="C1019" s="0" t="s">
        <v>6271</v>
      </c>
      <c r="D1019" s="0" t="s">
        <v>6272</v>
      </c>
      <c r="E1019" s="0" t="s">
        <v>3276</v>
      </c>
      <c r="F1019" s="22" t="str">
        <f aca="false">"dossierComplet['"&amp;meta_dossier_complet[[#This Row],[COD_VAR]]&amp;"'][code_insee]"</f>
        <v>dossierComplet['P18_HSAL1524_TP'][code_insee]</v>
      </c>
    </row>
    <row r="1020" customFormat="false" ht="15" hidden="true" customHeight="false" outlineLevel="0" collapsed="false">
      <c r="B1020" s="0" t="s">
        <v>6273</v>
      </c>
      <c r="C1020" s="0" t="s">
        <v>6274</v>
      </c>
      <c r="D1020" s="0" t="s">
        <v>6275</v>
      </c>
      <c r="E1020" s="0" t="s">
        <v>3276</v>
      </c>
      <c r="F1020" s="22" t="str">
        <f aca="false">"dossierComplet['"&amp;meta_dossier_complet[[#This Row],[COD_VAR]]&amp;"'][code_insee]"</f>
        <v>dossierComplet['P18_HSAL2554_TP'][code_insee]</v>
      </c>
    </row>
    <row r="1021" customFormat="false" ht="15" hidden="true" customHeight="false" outlineLevel="0" collapsed="false">
      <c r="B1021" s="0" t="s">
        <v>6276</v>
      </c>
      <c r="C1021" s="0" t="s">
        <v>6277</v>
      </c>
      <c r="D1021" s="0" t="s">
        <v>6278</v>
      </c>
      <c r="E1021" s="0" t="s">
        <v>3276</v>
      </c>
      <c r="F1021" s="22" t="str">
        <f aca="false">"dossierComplet['"&amp;meta_dossier_complet[[#This Row],[COD_VAR]]&amp;"'][code_insee]"</f>
        <v>dossierComplet['P18_HSAL5564_TP'][code_insee]</v>
      </c>
    </row>
    <row r="1022" customFormat="false" ht="15" hidden="true" customHeight="false" outlineLevel="0" collapsed="false">
      <c r="B1022" s="0" t="s">
        <v>6279</v>
      </c>
      <c r="C1022" s="0" t="s">
        <v>6280</v>
      </c>
      <c r="D1022" s="0" t="s">
        <v>6281</v>
      </c>
      <c r="E1022" s="0" t="s">
        <v>3276</v>
      </c>
      <c r="F1022" s="22" t="str">
        <f aca="false">"dossierComplet['"&amp;meta_dossier_complet[[#This Row],[COD_VAR]]&amp;"'][code_insee]"</f>
        <v>dossierComplet['P18_FSAL1564'][code_insee]</v>
      </c>
    </row>
    <row r="1023" customFormat="false" ht="15" hidden="true" customHeight="false" outlineLevel="0" collapsed="false">
      <c r="B1023" s="0" t="s">
        <v>6282</v>
      </c>
      <c r="C1023" s="0" t="s">
        <v>6283</v>
      </c>
      <c r="D1023" s="0" t="s">
        <v>6284</v>
      </c>
      <c r="E1023" s="0" t="s">
        <v>3276</v>
      </c>
      <c r="F1023" s="22" t="str">
        <f aca="false">"dossierComplet['"&amp;meta_dossier_complet[[#This Row],[COD_VAR]]&amp;"'][code_insee]"</f>
        <v>dossierComplet['P18_FSAL1524'][code_insee]</v>
      </c>
    </row>
    <row r="1024" customFormat="false" ht="15" hidden="true" customHeight="false" outlineLevel="0" collapsed="false">
      <c r="B1024" s="0" t="s">
        <v>6285</v>
      </c>
      <c r="C1024" s="0" t="s">
        <v>6286</v>
      </c>
      <c r="D1024" s="0" t="s">
        <v>6287</v>
      </c>
      <c r="E1024" s="0" t="s">
        <v>3276</v>
      </c>
      <c r="F1024" s="22" t="str">
        <f aca="false">"dossierComplet['"&amp;meta_dossier_complet[[#This Row],[COD_VAR]]&amp;"'][code_insee]"</f>
        <v>dossierComplet['P18_FSAL2554'][code_insee]</v>
      </c>
    </row>
    <row r="1025" customFormat="false" ht="15" hidden="true" customHeight="false" outlineLevel="0" collapsed="false">
      <c r="B1025" s="0" t="s">
        <v>6288</v>
      </c>
      <c r="C1025" s="0" t="s">
        <v>6289</v>
      </c>
      <c r="D1025" s="0" t="s">
        <v>6290</v>
      </c>
      <c r="E1025" s="0" t="s">
        <v>3276</v>
      </c>
      <c r="F1025" s="22" t="str">
        <f aca="false">"dossierComplet['"&amp;meta_dossier_complet[[#This Row],[COD_VAR]]&amp;"'][code_insee]"</f>
        <v>dossierComplet['P18_FSAL5564'][code_insee]</v>
      </c>
    </row>
    <row r="1026" customFormat="false" ht="15" hidden="true" customHeight="false" outlineLevel="0" collapsed="false">
      <c r="B1026" s="0" t="s">
        <v>6291</v>
      </c>
      <c r="C1026" s="0" t="s">
        <v>6292</v>
      </c>
      <c r="D1026" s="0" t="s">
        <v>6293</v>
      </c>
      <c r="E1026" s="0" t="s">
        <v>3276</v>
      </c>
      <c r="F1026" s="22" t="str">
        <f aca="false">"dossierComplet['"&amp;meta_dossier_complet[[#This Row],[COD_VAR]]&amp;"'][code_insee]"</f>
        <v>dossierComplet['P18_FSAL1564_TP'][code_insee]</v>
      </c>
    </row>
    <row r="1027" customFormat="false" ht="15" hidden="true" customHeight="false" outlineLevel="0" collapsed="false">
      <c r="B1027" s="0" t="s">
        <v>6294</v>
      </c>
      <c r="C1027" s="0" t="s">
        <v>6295</v>
      </c>
      <c r="D1027" s="0" t="s">
        <v>6296</v>
      </c>
      <c r="E1027" s="0" t="s">
        <v>3276</v>
      </c>
      <c r="F1027" s="22" t="str">
        <f aca="false">"dossierComplet['"&amp;meta_dossier_complet[[#This Row],[COD_VAR]]&amp;"'][code_insee]"</f>
        <v>dossierComplet['P18_FSAL1524_TP'][code_insee]</v>
      </c>
    </row>
    <row r="1028" customFormat="false" ht="15" hidden="true" customHeight="false" outlineLevel="0" collapsed="false">
      <c r="B1028" s="0" t="s">
        <v>6297</v>
      </c>
      <c r="C1028" s="0" t="s">
        <v>6298</v>
      </c>
      <c r="D1028" s="0" t="s">
        <v>6299</v>
      </c>
      <c r="E1028" s="0" t="s">
        <v>3276</v>
      </c>
      <c r="F1028" s="22" t="str">
        <f aca="false">"dossierComplet['"&amp;meta_dossier_complet[[#This Row],[COD_VAR]]&amp;"'][code_insee]"</f>
        <v>dossierComplet['P18_FSAL2554_TP'][code_insee]</v>
      </c>
    </row>
    <row r="1029" customFormat="false" ht="15" hidden="true" customHeight="false" outlineLevel="0" collapsed="false">
      <c r="B1029" s="0" t="s">
        <v>6300</v>
      </c>
      <c r="C1029" s="0" t="s">
        <v>6301</v>
      </c>
      <c r="D1029" s="0" t="s">
        <v>6302</v>
      </c>
      <c r="E1029" s="0" t="s">
        <v>3276</v>
      </c>
      <c r="F1029" s="22" t="str">
        <f aca="false">"dossierComplet['"&amp;meta_dossier_complet[[#This Row],[COD_VAR]]&amp;"'][code_insee]"</f>
        <v>dossierComplet['P18_FSAL5564_TP'][code_insee]</v>
      </c>
    </row>
    <row r="1030" customFormat="false" ht="15" hidden="true" customHeight="false" outlineLevel="0" collapsed="false">
      <c r="B1030" s="0" t="s">
        <v>6303</v>
      </c>
      <c r="C1030" s="0" t="s">
        <v>6304</v>
      </c>
      <c r="D1030" s="0" t="s">
        <v>6305</v>
      </c>
      <c r="E1030" s="0" t="s">
        <v>3276</v>
      </c>
      <c r="F1030" s="22" t="str">
        <f aca="false">"dossierComplet['"&amp;meta_dossier_complet[[#This Row],[COD_VAR]]&amp;"'][code_insee]"</f>
        <v>dossierComplet['P18_ACTOCC15P_ILT1'][code_insee]</v>
      </c>
    </row>
    <row r="1031" customFormat="false" ht="15" hidden="true" customHeight="false" outlineLevel="0" collapsed="false">
      <c r="B1031" s="0" t="s">
        <v>6306</v>
      </c>
      <c r="C1031" s="0" t="s">
        <v>6307</v>
      </c>
      <c r="D1031" s="0" t="s">
        <v>6308</v>
      </c>
      <c r="E1031" s="0" t="s">
        <v>3276</v>
      </c>
      <c r="F1031" s="22" t="str">
        <f aca="false">"dossierComplet['"&amp;meta_dossier_complet[[#This Row],[COD_VAR]]&amp;"'][code_insee]"</f>
        <v>dossierComplet['P18_ACTOCC15P_ILT2P'][code_insee]</v>
      </c>
    </row>
    <row r="1032" customFormat="false" ht="15" hidden="true" customHeight="false" outlineLevel="0" collapsed="false">
      <c r="B1032" s="0" t="s">
        <v>6309</v>
      </c>
      <c r="C1032" s="0" t="s">
        <v>6310</v>
      </c>
      <c r="D1032" s="0" t="s">
        <v>6311</v>
      </c>
      <c r="E1032" s="0" t="s">
        <v>3276</v>
      </c>
      <c r="F1032" s="22" t="str">
        <f aca="false">"dossierComplet['"&amp;meta_dossier_complet[[#This Row],[COD_VAR]]&amp;"'][code_insee]"</f>
        <v>dossierComplet['P18_ACTOCC15P_ILT2'][code_insee]</v>
      </c>
    </row>
    <row r="1033" customFormat="false" ht="15" hidden="true" customHeight="false" outlineLevel="0" collapsed="false">
      <c r="B1033" s="0" t="s">
        <v>6312</v>
      </c>
      <c r="C1033" s="0" t="s">
        <v>6313</v>
      </c>
      <c r="D1033" s="0" t="s">
        <v>6314</v>
      </c>
      <c r="E1033" s="0" t="s">
        <v>3276</v>
      </c>
      <c r="F1033" s="22" t="str">
        <f aca="false">"dossierComplet['"&amp;meta_dossier_complet[[#This Row],[COD_VAR]]&amp;"'][code_insee]"</f>
        <v>dossierComplet['P18_ACTOCC15P_ILT3'][code_insee]</v>
      </c>
    </row>
    <row r="1034" customFormat="false" ht="15" hidden="true" customHeight="false" outlineLevel="0" collapsed="false">
      <c r="B1034" s="0" t="s">
        <v>6315</v>
      </c>
      <c r="C1034" s="0" t="s">
        <v>6316</v>
      </c>
      <c r="D1034" s="0" t="s">
        <v>6317</v>
      </c>
      <c r="E1034" s="0" t="s">
        <v>3276</v>
      </c>
      <c r="F1034" s="22" t="str">
        <f aca="false">"dossierComplet['"&amp;meta_dossier_complet[[#This Row],[COD_VAR]]&amp;"'][code_insee]"</f>
        <v>dossierComplet['P18_ACTOCC15P_ILT4'][code_insee]</v>
      </c>
    </row>
    <row r="1035" customFormat="false" ht="15" hidden="true" customHeight="false" outlineLevel="0" collapsed="false">
      <c r="B1035" s="0" t="s">
        <v>6318</v>
      </c>
      <c r="C1035" s="0" t="s">
        <v>6319</v>
      </c>
      <c r="D1035" s="0" t="s">
        <v>6320</v>
      </c>
      <c r="E1035" s="0" t="s">
        <v>3276</v>
      </c>
      <c r="F1035" s="22" t="str">
        <f aca="false">"dossierComplet['"&amp;meta_dossier_complet[[#This Row],[COD_VAR]]&amp;"'][code_insee]"</f>
        <v>dossierComplet['P18_ACTOCC15P_ILT5'][code_insee]</v>
      </c>
    </row>
    <row r="1036" customFormat="false" ht="15" hidden="true" customHeight="false" outlineLevel="0" collapsed="false">
      <c r="B1036" s="0" t="s">
        <v>6321</v>
      </c>
      <c r="C1036" s="0" t="s">
        <v>6322</v>
      </c>
      <c r="D1036" s="0" t="s">
        <v>6323</v>
      </c>
      <c r="E1036" s="0" t="s">
        <v>3276</v>
      </c>
      <c r="F1036" s="22" t="str">
        <f aca="false">"dossierComplet['"&amp;meta_dossier_complet[[#This Row],[COD_VAR]]&amp;"'][code_insee]"</f>
        <v>dossierComplet['P18_ACTOCC15P_PASTRANS'][code_insee]</v>
      </c>
    </row>
    <row r="1037" customFormat="false" ht="15" hidden="true" customHeight="false" outlineLevel="0" collapsed="false">
      <c r="B1037" s="0" t="s">
        <v>6324</v>
      </c>
      <c r="C1037" s="0" t="s">
        <v>6325</v>
      </c>
      <c r="D1037" s="0" t="s">
        <v>6326</v>
      </c>
      <c r="E1037" s="0" t="s">
        <v>3276</v>
      </c>
      <c r="F1037" s="22" t="str">
        <f aca="false">"dossierComplet['"&amp;meta_dossier_complet[[#This Row],[COD_VAR]]&amp;"'][code_insee]"</f>
        <v>dossierComplet['P18_ACTOCC15P_MARCHE'][code_insee]</v>
      </c>
    </row>
    <row r="1038" customFormat="false" ht="15" hidden="true" customHeight="false" outlineLevel="0" collapsed="false">
      <c r="B1038" s="0" t="s">
        <v>6327</v>
      </c>
      <c r="C1038" s="0" t="s">
        <v>6328</v>
      </c>
      <c r="D1038" s="0" t="s">
        <v>6329</v>
      </c>
      <c r="E1038" s="0" t="s">
        <v>3276</v>
      </c>
      <c r="F1038" s="22" t="str">
        <f aca="false">"dossierComplet['"&amp;meta_dossier_complet[[#This Row],[COD_VAR]]&amp;"'][code_insee]"</f>
        <v>dossierComplet['P18_ACTOCC15P_VELO'][code_insee]</v>
      </c>
    </row>
    <row r="1039" customFormat="false" ht="15" hidden="true" customHeight="false" outlineLevel="0" collapsed="false">
      <c r="B1039" s="0" t="s">
        <v>6330</v>
      </c>
      <c r="C1039" s="0" t="s">
        <v>6331</v>
      </c>
      <c r="D1039" s="0" t="s">
        <v>6332</v>
      </c>
      <c r="E1039" s="0" t="s">
        <v>3276</v>
      </c>
      <c r="F1039" s="22" t="str">
        <f aca="false">"dossierComplet['"&amp;meta_dossier_complet[[#This Row],[COD_VAR]]&amp;"'][code_insee]"</f>
        <v>dossierComplet['P18_ACTOCC15P_2ROUESMOT'][code_insee]</v>
      </c>
    </row>
    <row r="1040" customFormat="false" ht="15" hidden="true" customHeight="false" outlineLevel="0" collapsed="false">
      <c r="B1040" s="0" t="s">
        <v>6333</v>
      </c>
      <c r="C1040" s="0" t="s">
        <v>6334</v>
      </c>
      <c r="D1040" s="0" t="s">
        <v>6335</v>
      </c>
      <c r="E1040" s="0" t="s">
        <v>3276</v>
      </c>
      <c r="F1040" s="22" t="str">
        <f aca="false">"dossierComplet['"&amp;meta_dossier_complet[[#This Row],[COD_VAR]]&amp;"'][code_insee]"</f>
        <v>dossierComplet['P18_ACTOCC15P_VOITURE'][code_insee]</v>
      </c>
    </row>
    <row r="1041" customFormat="false" ht="15" hidden="true" customHeight="false" outlineLevel="0" collapsed="false">
      <c r="B1041" s="0" t="s">
        <v>6336</v>
      </c>
      <c r="C1041" s="0" t="s">
        <v>6337</v>
      </c>
      <c r="D1041" s="0" t="s">
        <v>6338</v>
      </c>
      <c r="E1041" s="0" t="s">
        <v>3276</v>
      </c>
      <c r="F1041" s="22" t="str">
        <f aca="false">"dossierComplet['"&amp;meta_dossier_complet[[#This Row],[COD_VAR]]&amp;"'][code_insee]"</f>
        <v>dossierComplet['P18_ACTOCC15P_COMMUN'][code_insee]</v>
      </c>
    </row>
    <row r="1042" customFormat="false" ht="15" hidden="true" customHeight="false" outlineLevel="0" collapsed="false">
      <c r="B1042" s="0" t="s">
        <v>6339</v>
      </c>
      <c r="C1042" s="0" t="s">
        <v>6340</v>
      </c>
      <c r="D1042" s="0" t="s">
        <v>6341</v>
      </c>
      <c r="E1042" s="0" t="s">
        <v>3276</v>
      </c>
      <c r="F1042" s="22" t="str">
        <f aca="false">"dossierComplet['"&amp;meta_dossier_complet[[#This Row],[COD_VAR]]&amp;"'][code_insee]"</f>
        <v>dossierComplet['P13_ACTOCC15P'][code_insee]</v>
      </c>
    </row>
    <row r="1043" customFormat="false" ht="15" hidden="true" customHeight="false" outlineLevel="0" collapsed="false">
      <c r="B1043" s="0" t="s">
        <v>6342</v>
      </c>
      <c r="C1043" s="0" t="s">
        <v>6343</v>
      </c>
      <c r="D1043" s="0" t="s">
        <v>6344</v>
      </c>
      <c r="E1043" s="0" t="s">
        <v>3276</v>
      </c>
      <c r="F1043" s="22" t="str">
        <f aca="false">"dossierComplet['"&amp;meta_dossier_complet[[#This Row],[COD_VAR]]&amp;"'][code_insee]"</f>
        <v>dossierComplet['P13_SAL15P'][code_insee]</v>
      </c>
    </row>
    <row r="1044" customFormat="false" ht="15" hidden="true" customHeight="false" outlineLevel="0" collapsed="false">
      <c r="B1044" s="0" t="s">
        <v>6345</v>
      </c>
      <c r="C1044" s="0" t="s">
        <v>6346</v>
      </c>
      <c r="D1044" s="0" t="s">
        <v>6347</v>
      </c>
      <c r="E1044" s="0" t="s">
        <v>3276</v>
      </c>
      <c r="F1044" s="22" t="str">
        <f aca="false">"dossierComplet['"&amp;meta_dossier_complet[[#This Row],[COD_VAR]]&amp;"'][code_insee]"</f>
        <v>dossierComplet['P13_NSAL15P'][code_insee]</v>
      </c>
    </row>
    <row r="1045" customFormat="false" ht="15" hidden="true" customHeight="false" outlineLevel="0" collapsed="false">
      <c r="B1045" s="0" t="s">
        <v>6348</v>
      </c>
      <c r="C1045" s="0" t="s">
        <v>6349</v>
      </c>
      <c r="D1045" s="0" t="s">
        <v>6350</v>
      </c>
      <c r="E1045" s="0" t="s">
        <v>3276</v>
      </c>
      <c r="F1045" s="22" t="str">
        <f aca="false">"dossierComplet['"&amp;meta_dossier_complet[[#This Row],[COD_VAR]]&amp;"'][code_insee]"</f>
        <v>dossierComplet['P13_ACTOCC15P_TP'][code_insee]</v>
      </c>
    </row>
    <row r="1046" customFormat="false" ht="15" hidden="true" customHeight="false" outlineLevel="0" collapsed="false">
      <c r="B1046" s="0" t="s">
        <v>6351</v>
      </c>
      <c r="C1046" s="0" t="s">
        <v>6352</v>
      </c>
      <c r="D1046" s="0" t="s">
        <v>6353</v>
      </c>
      <c r="E1046" s="0" t="s">
        <v>3276</v>
      </c>
      <c r="F1046" s="22" t="str">
        <f aca="false">"dossierComplet['"&amp;meta_dossier_complet[[#This Row],[COD_VAR]]&amp;"'][code_insee]"</f>
        <v>dossierComplet['P13_SAL15P_TP'][code_insee]</v>
      </c>
    </row>
    <row r="1047" customFormat="false" ht="15" hidden="true" customHeight="false" outlineLevel="0" collapsed="false">
      <c r="B1047" s="0" t="s">
        <v>6354</v>
      </c>
      <c r="C1047" s="0" t="s">
        <v>6355</v>
      </c>
      <c r="D1047" s="0" t="s">
        <v>6356</v>
      </c>
      <c r="E1047" s="0" t="s">
        <v>3276</v>
      </c>
      <c r="F1047" s="22" t="str">
        <f aca="false">"dossierComplet['"&amp;meta_dossier_complet[[#This Row],[COD_VAR]]&amp;"'][code_insee]"</f>
        <v>dossierComplet['P13_HSAL15P_TP'][code_insee]</v>
      </c>
    </row>
    <row r="1048" customFormat="false" ht="15" hidden="true" customHeight="false" outlineLevel="0" collapsed="false">
      <c r="B1048" s="0" t="s">
        <v>6357</v>
      </c>
      <c r="C1048" s="0" t="s">
        <v>6358</v>
      </c>
      <c r="D1048" s="0" t="s">
        <v>6359</v>
      </c>
      <c r="E1048" s="0" t="s">
        <v>3276</v>
      </c>
      <c r="F1048" s="22" t="str">
        <f aca="false">"dossierComplet['"&amp;meta_dossier_complet[[#This Row],[COD_VAR]]&amp;"'][code_insee]"</f>
        <v>dossierComplet['P13_FSAL15P_TP'][code_insee]</v>
      </c>
    </row>
    <row r="1049" customFormat="false" ht="15" hidden="true" customHeight="false" outlineLevel="0" collapsed="false">
      <c r="B1049" s="0" t="s">
        <v>6360</v>
      </c>
      <c r="C1049" s="0" t="s">
        <v>6361</v>
      </c>
      <c r="D1049" s="0" t="s">
        <v>6362</v>
      </c>
      <c r="E1049" s="0" t="s">
        <v>3276</v>
      </c>
      <c r="F1049" s="22" t="str">
        <f aca="false">"dossierComplet['"&amp;meta_dossier_complet[[#This Row],[COD_VAR]]&amp;"'][code_insee]"</f>
        <v>dossierComplet['P13_NSAL15P_TP'][code_insee]</v>
      </c>
    </row>
    <row r="1050" customFormat="false" ht="15" hidden="true" customHeight="false" outlineLevel="0" collapsed="false">
      <c r="B1050" s="0" t="s">
        <v>6363</v>
      </c>
      <c r="C1050" s="0" t="s">
        <v>6364</v>
      </c>
      <c r="D1050" s="0" t="s">
        <v>6365</v>
      </c>
      <c r="E1050" s="0" t="s">
        <v>3276</v>
      </c>
      <c r="F1050" s="22" t="str">
        <f aca="false">"dossierComplet['"&amp;meta_dossier_complet[[#This Row],[COD_VAR]]&amp;"'][code_insee]"</f>
        <v>dossierComplet['P13_HACTOCC15P'][code_insee]</v>
      </c>
    </row>
    <row r="1051" customFormat="false" ht="15" hidden="true" customHeight="false" outlineLevel="0" collapsed="false">
      <c r="B1051" s="0" t="s">
        <v>6366</v>
      </c>
      <c r="C1051" s="0" t="s">
        <v>6367</v>
      </c>
      <c r="D1051" s="0" t="s">
        <v>6368</v>
      </c>
      <c r="E1051" s="0" t="s">
        <v>3276</v>
      </c>
      <c r="F1051" s="22" t="str">
        <f aca="false">"dossierComplet['"&amp;meta_dossier_complet[[#This Row],[COD_VAR]]&amp;"'][code_insee]"</f>
        <v>dossierComplet['P13_HSAL15P'][code_insee]</v>
      </c>
    </row>
    <row r="1052" customFormat="false" ht="15" hidden="true" customHeight="false" outlineLevel="0" collapsed="false">
      <c r="B1052" s="0" t="s">
        <v>6369</v>
      </c>
      <c r="C1052" s="0" t="s">
        <v>6370</v>
      </c>
      <c r="D1052" s="0" t="s">
        <v>6371</v>
      </c>
      <c r="E1052" s="0" t="s">
        <v>3276</v>
      </c>
      <c r="F1052" s="22" t="str">
        <f aca="false">"dossierComplet['"&amp;meta_dossier_complet[[#This Row],[COD_VAR]]&amp;"'][code_insee]"</f>
        <v>dossierComplet['P13_HSAL15P_CDI'][code_insee]</v>
      </c>
    </row>
    <row r="1053" customFormat="false" ht="15" hidden="true" customHeight="false" outlineLevel="0" collapsed="false">
      <c r="B1053" s="0" t="s">
        <v>6372</v>
      </c>
      <c r="C1053" s="0" t="s">
        <v>6373</v>
      </c>
      <c r="D1053" s="0" t="s">
        <v>6374</v>
      </c>
      <c r="E1053" s="0" t="s">
        <v>3276</v>
      </c>
      <c r="F1053" s="22" t="str">
        <f aca="false">"dossierComplet['"&amp;meta_dossier_complet[[#This Row],[COD_VAR]]&amp;"'][code_insee]"</f>
        <v>dossierComplet['P13_HSAL15P_CDD'][code_insee]</v>
      </c>
    </row>
    <row r="1054" customFormat="false" ht="15" hidden="true" customHeight="false" outlineLevel="0" collapsed="false">
      <c r="B1054" s="0" t="s">
        <v>6375</v>
      </c>
      <c r="C1054" s="0" t="s">
        <v>6376</v>
      </c>
      <c r="D1054" s="0" t="s">
        <v>6377</v>
      </c>
      <c r="E1054" s="0" t="s">
        <v>3276</v>
      </c>
      <c r="F1054" s="22" t="str">
        <f aca="false">"dossierComplet['"&amp;meta_dossier_complet[[#This Row],[COD_VAR]]&amp;"'][code_insee]"</f>
        <v>dossierComplet['P13_HSAL15P_INTERIM'][code_insee]</v>
      </c>
    </row>
    <row r="1055" customFormat="false" ht="15" hidden="true" customHeight="false" outlineLevel="0" collapsed="false">
      <c r="B1055" s="0" t="s">
        <v>6378</v>
      </c>
      <c r="C1055" s="0" t="s">
        <v>6379</v>
      </c>
      <c r="D1055" s="0" t="s">
        <v>6380</v>
      </c>
      <c r="E1055" s="0" t="s">
        <v>3276</v>
      </c>
      <c r="F1055" s="22" t="str">
        <f aca="false">"dossierComplet['"&amp;meta_dossier_complet[[#This Row],[COD_VAR]]&amp;"'][code_insee]"</f>
        <v>dossierComplet['P13_HSAL15P_EMPAID'][code_insee]</v>
      </c>
    </row>
    <row r="1056" customFormat="false" ht="15" hidden="true" customHeight="false" outlineLevel="0" collapsed="false">
      <c r="B1056" s="0" t="s">
        <v>6381</v>
      </c>
      <c r="C1056" s="0" t="s">
        <v>6382</v>
      </c>
      <c r="D1056" s="0" t="s">
        <v>6383</v>
      </c>
      <c r="E1056" s="0" t="s">
        <v>3276</v>
      </c>
      <c r="F1056" s="22" t="str">
        <f aca="false">"dossierComplet['"&amp;meta_dossier_complet[[#This Row],[COD_VAR]]&amp;"'][code_insee]"</f>
        <v>dossierComplet['P13_HSAL15P_APPR'][code_insee]</v>
      </c>
    </row>
    <row r="1057" customFormat="false" ht="15" hidden="true" customHeight="false" outlineLevel="0" collapsed="false">
      <c r="B1057" s="0" t="s">
        <v>6384</v>
      </c>
      <c r="C1057" s="0" t="s">
        <v>6385</v>
      </c>
      <c r="D1057" s="0" t="s">
        <v>6386</v>
      </c>
      <c r="E1057" s="0" t="s">
        <v>3276</v>
      </c>
      <c r="F1057" s="22" t="str">
        <f aca="false">"dossierComplet['"&amp;meta_dossier_complet[[#This Row],[COD_VAR]]&amp;"'][code_insee]"</f>
        <v>dossierComplet['P13_HNSAL15P'][code_insee]</v>
      </c>
    </row>
    <row r="1058" customFormat="false" ht="15" hidden="true" customHeight="false" outlineLevel="0" collapsed="false">
      <c r="B1058" s="0" t="s">
        <v>6387</v>
      </c>
      <c r="C1058" s="0" t="s">
        <v>6388</v>
      </c>
      <c r="D1058" s="0" t="s">
        <v>6389</v>
      </c>
      <c r="E1058" s="0" t="s">
        <v>3276</v>
      </c>
      <c r="F1058" s="22" t="str">
        <f aca="false">"dossierComplet['"&amp;meta_dossier_complet[[#This Row],[COD_VAR]]&amp;"'][code_insee]"</f>
        <v>dossierComplet['P13_HNSAL15P_INDEP'][code_insee]</v>
      </c>
    </row>
    <row r="1059" customFormat="false" ht="15" hidden="true" customHeight="false" outlineLevel="0" collapsed="false">
      <c r="B1059" s="0" t="s">
        <v>6390</v>
      </c>
      <c r="C1059" s="0" t="s">
        <v>6391</v>
      </c>
      <c r="D1059" s="0" t="s">
        <v>6392</v>
      </c>
      <c r="E1059" s="0" t="s">
        <v>3276</v>
      </c>
      <c r="F1059" s="22" t="str">
        <f aca="false">"dossierComplet['"&amp;meta_dossier_complet[[#This Row],[COD_VAR]]&amp;"'][code_insee]"</f>
        <v>dossierComplet['P13_HNSAL15P_EMPLOY'][code_insee]</v>
      </c>
    </row>
    <row r="1060" customFormat="false" ht="15" hidden="true" customHeight="false" outlineLevel="0" collapsed="false">
      <c r="B1060" s="0" t="s">
        <v>6393</v>
      </c>
      <c r="C1060" s="0" t="s">
        <v>6394</v>
      </c>
      <c r="D1060" s="0" t="s">
        <v>6395</v>
      </c>
      <c r="E1060" s="0" t="s">
        <v>3276</v>
      </c>
      <c r="F1060" s="22" t="str">
        <f aca="false">"dossierComplet['"&amp;meta_dossier_complet[[#This Row],[COD_VAR]]&amp;"'][code_insee]"</f>
        <v>dossierComplet['P13_HNSAL15P_AIDFAM'][code_insee]</v>
      </c>
    </row>
    <row r="1061" customFormat="false" ht="15" hidden="true" customHeight="false" outlineLevel="0" collapsed="false">
      <c r="B1061" s="0" t="s">
        <v>6396</v>
      </c>
      <c r="C1061" s="0" t="s">
        <v>6397</v>
      </c>
      <c r="D1061" s="0" t="s">
        <v>6398</v>
      </c>
      <c r="E1061" s="0" t="s">
        <v>3276</v>
      </c>
      <c r="F1061" s="22" t="str">
        <f aca="false">"dossierComplet['"&amp;meta_dossier_complet[[#This Row],[COD_VAR]]&amp;"'][code_insee]"</f>
        <v>dossierComplet['P13_FACTOCC15P'][code_insee]</v>
      </c>
    </row>
    <row r="1062" customFormat="false" ht="15" hidden="true" customHeight="false" outlineLevel="0" collapsed="false">
      <c r="B1062" s="0" t="s">
        <v>6399</v>
      </c>
      <c r="C1062" s="0" t="s">
        <v>6400</v>
      </c>
      <c r="D1062" s="0" t="s">
        <v>6401</v>
      </c>
      <c r="E1062" s="0" t="s">
        <v>3276</v>
      </c>
      <c r="F1062" s="22" t="str">
        <f aca="false">"dossierComplet['"&amp;meta_dossier_complet[[#This Row],[COD_VAR]]&amp;"'][code_insee]"</f>
        <v>dossierComplet['P13_FSAL15P'][code_insee]</v>
      </c>
    </row>
    <row r="1063" customFormat="false" ht="15" hidden="true" customHeight="false" outlineLevel="0" collapsed="false">
      <c r="B1063" s="0" t="s">
        <v>6402</v>
      </c>
      <c r="C1063" s="0" t="s">
        <v>6403</v>
      </c>
      <c r="D1063" s="0" t="s">
        <v>6404</v>
      </c>
      <c r="E1063" s="0" t="s">
        <v>3276</v>
      </c>
      <c r="F1063" s="22" t="str">
        <f aca="false">"dossierComplet['"&amp;meta_dossier_complet[[#This Row],[COD_VAR]]&amp;"'][code_insee]"</f>
        <v>dossierComplet['P13_FSAL15P_CDI'][code_insee]</v>
      </c>
    </row>
    <row r="1064" customFormat="false" ht="15" hidden="true" customHeight="false" outlineLevel="0" collapsed="false">
      <c r="B1064" s="0" t="s">
        <v>6405</v>
      </c>
      <c r="C1064" s="0" t="s">
        <v>6406</v>
      </c>
      <c r="D1064" s="0" t="s">
        <v>6407</v>
      </c>
      <c r="E1064" s="0" t="s">
        <v>3276</v>
      </c>
      <c r="F1064" s="22" t="str">
        <f aca="false">"dossierComplet['"&amp;meta_dossier_complet[[#This Row],[COD_VAR]]&amp;"'][code_insee]"</f>
        <v>dossierComplet['P13_FSAL15P_CDD'][code_insee]</v>
      </c>
    </row>
    <row r="1065" customFormat="false" ht="15" hidden="true" customHeight="false" outlineLevel="0" collapsed="false">
      <c r="B1065" s="0" t="s">
        <v>6408</v>
      </c>
      <c r="C1065" s="0" t="s">
        <v>6409</v>
      </c>
      <c r="D1065" s="0" t="s">
        <v>6410</v>
      </c>
      <c r="E1065" s="0" t="s">
        <v>3276</v>
      </c>
      <c r="F1065" s="22" t="str">
        <f aca="false">"dossierComplet['"&amp;meta_dossier_complet[[#This Row],[COD_VAR]]&amp;"'][code_insee]"</f>
        <v>dossierComplet['P13_FSAL15P_INTERIM'][code_insee]</v>
      </c>
    </row>
    <row r="1066" customFormat="false" ht="15" hidden="true" customHeight="false" outlineLevel="0" collapsed="false">
      <c r="B1066" s="0" t="s">
        <v>6411</v>
      </c>
      <c r="C1066" s="0" t="s">
        <v>6412</v>
      </c>
      <c r="D1066" s="0" t="s">
        <v>6413</v>
      </c>
      <c r="E1066" s="0" t="s">
        <v>3276</v>
      </c>
      <c r="F1066" s="22" t="str">
        <f aca="false">"dossierComplet['"&amp;meta_dossier_complet[[#This Row],[COD_VAR]]&amp;"'][code_insee]"</f>
        <v>dossierComplet['P13_FSAL15P_EMPAID'][code_insee]</v>
      </c>
    </row>
    <row r="1067" customFormat="false" ht="15" hidden="true" customHeight="false" outlineLevel="0" collapsed="false">
      <c r="B1067" s="0" t="s">
        <v>6414</v>
      </c>
      <c r="C1067" s="0" t="s">
        <v>6415</v>
      </c>
      <c r="D1067" s="0" t="s">
        <v>6416</v>
      </c>
      <c r="E1067" s="0" t="s">
        <v>3276</v>
      </c>
      <c r="F1067" s="22" t="str">
        <f aca="false">"dossierComplet['"&amp;meta_dossier_complet[[#This Row],[COD_VAR]]&amp;"'][code_insee]"</f>
        <v>dossierComplet['P13_FSAL15P_APPR'][code_insee]</v>
      </c>
    </row>
    <row r="1068" customFormat="false" ht="15" hidden="true" customHeight="false" outlineLevel="0" collapsed="false">
      <c r="B1068" s="0" t="s">
        <v>6417</v>
      </c>
      <c r="C1068" s="0" t="s">
        <v>6418</v>
      </c>
      <c r="D1068" s="0" t="s">
        <v>6419</v>
      </c>
      <c r="E1068" s="0" t="s">
        <v>3276</v>
      </c>
      <c r="F1068" s="22" t="str">
        <f aca="false">"dossierComplet['"&amp;meta_dossier_complet[[#This Row],[COD_VAR]]&amp;"'][code_insee]"</f>
        <v>dossierComplet['P13_FNSAL15P'][code_insee]</v>
      </c>
    </row>
    <row r="1069" customFormat="false" ht="15" hidden="true" customHeight="false" outlineLevel="0" collapsed="false">
      <c r="B1069" s="0" t="s">
        <v>6420</v>
      </c>
      <c r="C1069" s="0" t="s">
        <v>6421</v>
      </c>
      <c r="D1069" s="0" t="s">
        <v>6422</v>
      </c>
      <c r="E1069" s="0" t="s">
        <v>3276</v>
      </c>
      <c r="F1069" s="22" t="str">
        <f aca="false">"dossierComplet['"&amp;meta_dossier_complet[[#This Row],[COD_VAR]]&amp;"'][code_insee]"</f>
        <v>dossierComplet['P13_FNSAL15P_INDEP'][code_insee]</v>
      </c>
    </row>
    <row r="1070" customFormat="false" ht="15" hidden="true" customHeight="false" outlineLevel="0" collapsed="false">
      <c r="B1070" s="0" t="s">
        <v>6423</v>
      </c>
      <c r="C1070" s="0" t="s">
        <v>6424</v>
      </c>
      <c r="D1070" s="0" t="s">
        <v>6425</v>
      </c>
      <c r="E1070" s="0" t="s">
        <v>3276</v>
      </c>
      <c r="F1070" s="22" t="str">
        <f aca="false">"dossierComplet['"&amp;meta_dossier_complet[[#This Row],[COD_VAR]]&amp;"'][code_insee]"</f>
        <v>dossierComplet['P13_FNSAL15P_EMPLOY'][code_insee]</v>
      </c>
    </row>
    <row r="1071" customFormat="false" ht="15" hidden="true" customHeight="false" outlineLevel="0" collapsed="false">
      <c r="B1071" s="0" t="s">
        <v>6426</v>
      </c>
      <c r="C1071" s="0" t="s">
        <v>6427</v>
      </c>
      <c r="D1071" s="0" t="s">
        <v>6428</v>
      </c>
      <c r="E1071" s="0" t="s">
        <v>3276</v>
      </c>
      <c r="F1071" s="22" t="str">
        <f aca="false">"dossierComplet['"&amp;meta_dossier_complet[[#This Row],[COD_VAR]]&amp;"'][code_insee]"</f>
        <v>dossierComplet['P13_FNSAL15P_AIDFAM'][code_insee]</v>
      </c>
    </row>
    <row r="1072" customFormat="false" ht="15" hidden="true" customHeight="false" outlineLevel="0" collapsed="false">
      <c r="B1072" s="0" t="s">
        <v>6429</v>
      </c>
      <c r="C1072" s="0" t="s">
        <v>6430</v>
      </c>
      <c r="D1072" s="0" t="s">
        <v>6431</v>
      </c>
      <c r="E1072" s="0" t="s">
        <v>3276</v>
      </c>
      <c r="F1072" s="22" t="str">
        <f aca="false">"dossierComplet['"&amp;meta_dossier_complet[[#This Row],[COD_VAR]]&amp;"'][code_insee]"</f>
        <v>dossierComplet['P13_HSAL1564'][code_insee]</v>
      </c>
    </row>
    <row r="1073" customFormat="false" ht="15" hidden="true" customHeight="false" outlineLevel="0" collapsed="false">
      <c r="B1073" s="0" t="s">
        <v>6432</v>
      </c>
      <c r="C1073" s="0" t="s">
        <v>6433</v>
      </c>
      <c r="D1073" s="0" t="s">
        <v>6434</v>
      </c>
      <c r="E1073" s="0" t="s">
        <v>3276</v>
      </c>
      <c r="F1073" s="22" t="str">
        <f aca="false">"dossierComplet['"&amp;meta_dossier_complet[[#This Row],[COD_VAR]]&amp;"'][code_insee]"</f>
        <v>dossierComplet['P13_HSAL1524'][code_insee]</v>
      </c>
    </row>
    <row r="1074" customFormat="false" ht="15" hidden="true" customHeight="false" outlineLevel="0" collapsed="false">
      <c r="B1074" s="0" t="s">
        <v>6435</v>
      </c>
      <c r="C1074" s="0" t="s">
        <v>6436</v>
      </c>
      <c r="D1074" s="0" t="s">
        <v>6437</v>
      </c>
      <c r="E1074" s="0" t="s">
        <v>3276</v>
      </c>
      <c r="F1074" s="22" t="str">
        <f aca="false">"dossierComplet['"&amp;meta_dossier_complet[[#This Row],[COD_VAR]]&amp;"'][code_insee]"</f>
        <v>dossierComplet['P13_HSAL2554'][code_insee]</v>
      </c>
    </row>
    <row r="1075" customFormat="false" ht="15" hidden="true" customHeight="false" outlineLevel="0" collapsed="false">
      <c r="B1075" s="0" t="s">
        <v>6438</v>
      </c>
      <c r="C1075" s="0" t="s">
        <v>6439</v>
      </c>
      <c r="D1075" s="0" t="s">
        <v>6440</v>
      </c>
      <c r="E1075" s="0" t="s">
        <v>3276</v>
      </c>
      <c r="F1075" s="22" t="str">
        <f aca="false">"dossierComplet['"&amp;meta_dossier_complet[[#This Row],[COD_VAR]]&amp;"'][code_insee]"</f>
        <v>dossierComplet['P13_HSAL5564'][code_insee]</v>
      </c>
    </row>
    <row r="1076" customFormat="false" ht="15" hidden="true" customHeight="false" outlineLevel="0" collapsed="false">
      <c r="B1076" s="0" t="s">
        <v>6441</v>
      </c>
      <c r="C1076" s="0" t="s">
        <v>6442</v>
      </c>
      <c r="D1076" s="0" t="s">
        <v>6443</v>
      </c>
      <c r="E1076" s="0" t="s">
        <v>3276</v>
      </c>
      <c r="F1076" s="22" t="str">
        <f aca="false">"dossierComplet['"&amp;meta_dossier_complet[[#This Row],[COD_VAR]]&amp;"'][code_insee]"</f>
        <v>dossierComplet['P13_HSAL1564_TP'][code_insee]</v>
      </c>
    </row>
    <row r="1077" customFormat="false" ht="15" hidden="true" customHeight="false" outlineLevel="0" collapsed="false">
      <c r="B1077" s="0" t="s">
        <v>6444</v>
      </c>
      <c r="C1077" s="0" t="s">
        <v>6445</v>
      </c>
      <c r="D1077" s="0" t="s">
        <v>6446</v>
      </c>
      <c r="E1077" s="0" t="s">
        <v>3276</v>
      </c>
      <c r="F1077" s="22" t="str">
        <f aca="false">"dossierComplet['"&amp;meta_dossier_complet[[#This Row],[COD_VAR]]&amp;"'][code_insee]"</f>
        <v>dossierComplet['P13_HSAL1524_TP'][code_insee]</v>
      </c>
    </row>
    <row r="1078" customFormat="false" ht="15" hidden="true" customHeight="false" outlineLevel="0" collapsed="false">
      <c r="B1078" s="0" t="s">
        <v>6447</v>
      </c>
      <c r="C1078" s="0" t="s">
        <v>6448</v>
      </c>
      <c r="D1078" s="0" t="s">
        <v>6449</v>
      </c>
      <c r="E1078" s="0" t="s">
        <v>3276</v>
      </c>
      <c r="F1078" s="22" t="str">
        <f aca="false">"dossierComplet['"&amp;meta_dossier_complet[[#This Row],[COD_VAR]]&amp;"'][code_insee]"</f>
        <v>dossierComplet['P13_HSAL2554_TP'][code_insee]</v>
      </c>
    </row>
    <row r="1079" customFormat="false" ht="15" hidden="true" customHeight="false" outlineLevel="0" collapsed="false">
      <c r="B1079" s="0" t="s">
        <v>6450</v>
      </c>
      <c r="C1079" s="0" t="s">
        <v>6451</v>
      </c>
      <c r="D1079" s="0" t="s">
        <v>6452</v>
      </c>
      <c r="E1079" s="0" t="s">
        <v>3276</v>
      </c>
      <c r="F1079" s="22" t="str">
        <f aca="false">"dossierComplet['"&amp;meta_dossier_complet[[#This Row],[COD_VAR]]&amp;"'][code_insee]"</f>
        <v>dossierComplet['P13_HSAL5564_TP'][code_insee]</v>
      </c>
    </row>
    <row r="1080" customFormat="false" ht="15" hidden="true" customHeight="false" outlineLevel="0" collapsed="false">
      <c r="B1080" s="0" t="s">
        <v>6453</v>
      </c>
      <c r="C1080" s="0" t="s">
        <v>6454</v>
      </c>
      <c r="D1080" s="0" t="s">
        <v>6455</v>
      </c>
      <c r="E1080" s="0" t="s">
        <v>3276</v>
      </c>
      <c r="F1080" s="22" t="str">
        <f aca="false">"dossierComplet['"&amp;meta_dossier_complet[[#This Row],[COD_VAR]]&amp;"'][code_insee]"</f>
        <v>dossierComplet['P13_FSAL1564'][code_insee]</v>
      </c>
    </row>
    <row r="1081" customFormat="false" ht="15" hidden="true" customHeight="false" outlineLevel="0" collapsed="false">
      <c r="B1081" s="0" t="s">
        <v>6456</v>
      </c>
      <c r="C1081" s="0" t="s">
        <v>6457</v>
      </c>
      <c r="D1081" s="0" t="s">
        <v>6458</v>
      </c>
      <c r="E1081" s="0" t="s">
        <v>3276</v>
      </c>
      <c r="F1081" s="22" t="str">
        <f aca="false">"dossierComplet['"&amp;meta_dossier_complet[[#This Row],[COD_VAR]]&amp;"'][code_insee]"</f>
        <v>dossierComplet['P13_FSAL1524'][code_insee]</v>
      </c>
    </row>
    <row r="1082" customFormat="false" ht="15" hidden="true" customHeight="false" outlineLevel="0" collapsed="false">
      <c r="B1082" s="0" t="s">
        <v>6459</v>
      </c>
      <c r="C1082" s="0" t="s">
        <v>6460</v>
      </c>
      <c r="D1082" s="0" t="s">
        <v>6461</v>
      </c>
      <c r="E1082" s="0" t="s">
        <v>3276</v>
      </c>
      <c r="F1082" s="22" t="str">
        <f aca="false">"dossierComplet['"&amp;meta_dossier_complet[[#This Row],[COD_VAR]]&amp;"'][code_insee]"</f>
        <v>dossierComplet['P13_FSAL2554'][code_insee]</v>
      </c>
    </row>
    <row r="1083" customFormat="false" ht="15" hidden="true" customHeight="false" outlineLevel="0" collapsed="false">
      <c r="B1083" s="0" t="s">
        <v>6462</v>
      </c>
      <c r="C1083" s="0" t="s">
        <v>6463</v>
      </c>
      <c r="D1083" s="0" t="s">
        <v>6464</v>
      </c>
      <c r="E1083" s="0" t="s">
        <v>3276</v>
      </c>
      <c r="F1083" s="22" t="str">
        <f aca="false">"dossierComplet['"&amp;meta_dossier_complet[[#This Row],[COD_VAR]]&amp;"'][code_insee]"</f>
        <v>dossierComplet['P13_FSAL5564'][code_insee]</v>
      </c>
    </row>
    <row r="1084" customFormat="false" ht="15" hidden="true" customHeight="false" outlineLevel="0" collapsed="false">
      <c r="B1084" s="0" t="s">
        <v>6465</v>
      </c>
      <c r="C1084" s="0" t="s">
        <v>6466</v>
      </c>
      <c r="D1084" s="0" t="s">
        <v>6467</v>
      </c>
      <c r="E1084" s="0" t="s">
        <v>3276</v>
      </c>
      <c r="F1084" s="22" t="str">
        <f aca="false">"dossierComplet['"&amp;meta_dossier_complet[[#This Row],[COD_VAR]]&amp;"'][code_insee]"</f>
        <v>dossierComplet['P13_FSAL1564_TP'][code_insee]</v>
      </c>
    </row>
    <row r="1085" customFormat="false" ht="15" hidden="true" customHeight="false" outlineLevel="0" collapsed="false">
      <c r="B1085" s="0" t="s">
        <v>6468</v>
      </c>
      <c r="C1085" s="0" t="s">
        <v>6469</v>
      </c>
      <c r="D1085" s="0" t="s">
        <v>6470</v>
      </c>
      <c r="E1085" s="0" t="s">
        <v>3276</v>
      </c>
      <c r="F1085" s="22" t="str">
        <f aca="false">"dossierComplet['"&amp;meta_dossier_complet[[#This Row],[COD_VAR]]&amp;"'][code_insee]"</f>
        <v>dossierComplet['P13_FSAL1524_TP'][code_insee]</v>
      </c>
    </row>
    <row r="1086" customFormat="false" ht="15" hidden="true" customHeight="false" outlineLevel="0" collapsed="false">
      <c r="B1086" s="0" t="s">
        <v>6471</v>
      </c>
      <c r="C1086" s="0" t="s">
        <v>6472</v>
      </c>
      <c r="D1086" s="0" t="s">
        <v>6473</v>
      </c>
      <c r="E1086" s="0" t="s">
        <v>3276</v>
      </c>
      <c r="F1086" s="22" t="str">
        <f aca="false">"dossierComplet['"&amp;meta_dossier_complet[[#This Row],[COD_VAR]]&amp;"'][code_insee]"</f>
        <v>dossierComplet['P13_FSAL2554_TP'][code_insee]</v>
      </c>
    </row>
    <row r="1087" customFormat="false" ht="15" hidden="true" customHeight="false" outlineLevel="0" collapsed="false">
      <c r="B1087" s="0" t="s">
        <v>6474</v>
      </c>
      <c r="C1087" s="0" t="s">
        <v>6475</v>
      </c>
      <c r="D1087" s="0" t="s">
        <v>6476</v>
      </c>
      <c r="E1087" s="0" t="s">
        <v>3276</v>
      </c>
      <c r="F1087" s="22" t="str">
        <f aca="false">"dossierComplet['"&amp;meta_dossier_complet[[#This Row],[COD_VAR]]&amp;"'][code_insee]"</f>
        <v>dossierComplet['P13_FSAL5564_TP'][code_insee]</v>
      </c>
    </row>
    <row r="1088" customFormat="false" ht="15" hidden="true" customHeight="false" outlineLevel="0" collapsed="false">
      <c r="B1088" s="0" t="s">
        <v>6477</v>
      </c>
      <c r="C1088" s="0" t="s">
        <v>6478</v>
      </c>
      <c r="D1088" s="0" t="s">
        <v>6479</v>
      </c>
      <c r="E1088" s="0" t="s">
        <v>3276</v>
      </c>
      <c r="F1088" s="22" t="str">
        <f aca="false">"dossierComplet['"&amp;meta_dossier_complet[[#This Row],[COD_VAR]]&amp;"'][code_insee]"</f>
        <v>dossierComplet['P13_ACTOCC15P_ILT1'][code_insee]</v>
      </c>
    </row>
    <row r="1089" customFormat="false" ht="15" hidden="true" customHeight="false" outlineLevel="0" collapsed="false">
      <c r="B1089" s="0" t="s">
        <v>6480</v>
      </c>
      <c r="C1089" s="0" t="s">
        <v>6481</v>
      </c>
      <c r="D1089" s="0" t="s">
        <v>6482</v>
      </c>
      <c r="E1089" s="0" t="s">
        <v>3276</v>
      </c>
      <c r="F1089" s="22" t="str">
        <f aca="false">"dossierComplet['"&amp;meta_dossier_complet[[#This Row],[COD_VAR]]&amp;"'][code_insee]"</f>
        <v>dossierComplet['P13_ACTOCC15P_ILT2P'][code_insee]</v>
      </c>
    </row>
    <row r="1090" customFormat="false" ht="15" hidden="true" customHeight="false" outlineLevel="0" collapsed="false">
      <c r="B1090" s="0" t="s">
        <v>6483</v>
      </c>
      <c r="C1090" s="0" t="s">
        <v>6484</v>
      </c>
      <c r="D1090" s="0" t="s">
        <v>6485</v>
      </c>
      <c r="E1090" s="0" t="s">
        <v>3276</v>
      </c>
      <c r="F1090" s="22" t="str">
        <f aca="false">"dossierComplet['"&amp;meta_dossier_complet[[#This Row],[COD_VAR]]&amp;"'][code_insee]"</f>
        <v>dossierComplet['P13_ACTOCC15P_ILT2'][code_insee]</v>
      </c>
    </row>
    <row r="1091" customFormat="false" ht="15" hidden="true" customHeight="false" outlineLevel="0" collapsed="false">
      <c r="B1091" s="0" t="s">
        <v>6486</v>
      </c>
      <c r="C1091" s="0" t="s">
        <v>6487</v>
      </c>
      <c r="D1091" s="0" t="s">
        <v>6488</v>
      </c>
      <c r="E1091" s="0" t="s">
        <v>3276</v>
      </c>
      <c r="F1091" s="22" t="str">
        <f aca="false">"dossierComplet['"&amp;meta_dossier_complet[[#This Row],[COD_VAR]]&amp;"'][code_insee]"</f>
        <v>dossierComplet['P13_ACTOCC15P_ILT3'][code_insee]</v>
      </c>
    </row>
    <row r="1092" customFormat="false" ht="15" hidden="true" customHeight="false" outlineLevel="0" collapsed="false">
      <c r="B1092" s="0" t="s">
        <v>6489</v>
      </c>
      <c r="C1092" s="0" t="s">
        <v>6490</v>
      </c>
      <c r="D1092" s="0" t="s">
        <v>6491</v>
      </c>
      <c r="E1092" s="0" t="s">
        <v>3276</v>
      </c>
      <c r="F1092" s="22" t="str">
        <f aca="false">"dossierComplet['"&amp;meta_dossier_complet[[#This Row],[COD_VAR]]&amp;"'][code_insee]"</f>
        <v>dossierComplet['P13_ACTOCC15P_ILT4'][code_insee]</v>
      </c>
    </row>
    <row r="1093" customFormat="false" ht="15" hidden="true" customHeight="false" outlineLevel="0" collapsed="false">
      <c r="B1093" s="0" t="s">
        <v>6492</v>
      </c>
      <c r="C1093" s="0" t="s">
        <v>6493</v>
      </c>
      <c r="D1093" s="0" t="s">
        <v>6494</v>
      </c>
      <c r="E1093" s="0" t="s">
        <v>3276</v>
      </c>
      <c r="F1093" s="22" t="str">
        <f aca="false">"dossierComplet['"&amp;meta_dossier_complet[[#This Row],[COD_VAR]]&amp;"'][code_insee]"</f>
        <v>dossierComplet['P13_ACTOCC15P_ILT5'][code_insee]</v>
      </c>
    </row>
    <row r="1094" customFormat="false" ht="15" hidden="true" customHeight="false" outlineLevel="0" collapsed="false">
      <c r="B1094" s="0" t="s">
        <v>6495</v>
      </c>
      <c r="C1094" s="0" t="s">
        <v>6496</v>
      </c>
      <c r="D1094" s="0" t="s">
        <v>6497</v>
      </c>
      <c r="E1094" s="0" t="s">
        <v>3276</v>
      </c>
      <c r="F1094" s="22" t="str">
        <f aca="false">"dossierComplet['"&amp;meta_dossier_complet[[#This Row],[COD_VAR]]&amp;"'][code_insee]"</f>
        <v>dossierComplet['P13_ACTOCC15P_PASTRANS'][code_insee]</v>
      </c>
    </row>
    <row r="1095" customFormat="false" ht="15" hidden="true" customHeight="false" outlineLevel="0" collapsed="false">
      <c r="B1095" s="0" t="s">
        <v>6498</v>
      </c>
      <c r="C1095" s="0" t="s">
        <v>6499</v>
      </c>
      <c r="D1095" s="0" t="s">
        <v>6500</v>
      </c>
      <c r="E1095" s="0" t="s">
        <v>3276</v>
      </c>
      <c r="F1095" s="22" t="str">
        <f aca="false">"dossierComplet['"&amp;meta_dossier_complet[[#This Row],[COD_VAR]]&amp;"'][code_insee]"</f>
        <v>dossierComplet['P13_ACTOCC15P_MARCHE'][code_insee]</v>
      </c>
    </row>
    <row r="1096" customFormat="false" ht="15" hidden="true" customHeight="false" outlineLevel="0" collapsed="false">
      <c r="B1096" s="0" t="s">
        <v>6501</v>
      </c>
      <c r="C1096" s="0" t="s">
        <v>6502</v>
      </c>
      <c r="D1096" s="0" t="s">
        <v>6503</v>
      </c>
      <c r="E1096" s="0" t="s">
        <v>3276</v>
      </c>
      <c r="F1096" s="22" t="str">
        <f aca="false">"dossierComplet['"&amp;meta_dossier_complet[[#This Row],[COD_VAR]]&amp;"'][code_insee]"</f>
        <v>dossierComplet['P13_ACTOCC15P_2ROUES'][code_insee]</v>
      </c>
    </row>
    <row r="1097" customFormat="false" ht="15" hidden="true" customHeight="false" outlineLevel="0" collapsed="false">
      <c r="B1097" s="0" t="s">
        <v>6504</v>
      </c>
      <c r="C1097" s="0" t="s">
        <v>6505</v>
      </c>
      <c r="D1097" s="0" t="s">
        <v>6506</v>
      </c>
      <c r="E1097" s="0" t="s">
        <v>3276</v>
      </c>
      <c r="F1097" s="22" t="str">
        <f aca="false">"dossierComplet['"&amp;meta_dossier_complet[[#This Row],[COD_VAR]]&amp;"'][code_insee]"</f>
        <v>dossierComplet['P13_ACTOCC15P_VOITURE'][code_insee]</v>
      </c>
    </row>
    <row r="1098" customFormat="false" ht="15" hidden="true" customHeight="false" outlineLevel="0" collapsed="false">
      <c r="B1098" s="0" t="s">
        <v>6507</v>
      </c>
      <c r="C1098" s="0" t="s">
        <v>6508</v>
      </c>
      <c r="D1098" s="0" t="s">
        <v>6509</v>
      </c>
      <c r="E1098" s="0" t="s">
        <v>3276</v>
      </c>
      <c r="F1098" s="22" t="str">
        <f aca="false">"dossierComplet['"&amp;meta_dossier_complet[[#This Row],[COD_VAR]]&amp;"'][code_insee]"</f>
        <v>dossierComplet['P13_ACTOCC15P_COMMUN'][code_insee]</v>
      </c>
    </row>
    <row r="1099" customFormat="false" ht="15" hidden="true" customHeight="false" outlineLevel="0" collapsed="false">
      <c r="B1099" s="0" t="s">
        <v>6510</v>
      </c>
      <c r="C1099" s="0" t="s">
        <v>6511</v>
      </c>
      <c r="D1099" s="0" t="s">
        <v>6512</v>
      </c>
      <c r="E1099" s="0" t="s">
        <v>3276</v>
      </c>
      <c r="F1099" s="22" t="str">
        <f aca="false">"dossierComplet['"&amp;meta_dossier_complet[[#This Row],[COD_VAR]]&amp;"'][code_insee]"</f>
        <v>dossierComplet['P08_ACTOCC15P'][code_insee]</v>
      </c>
    </row>
    <row r="1100" customFormat="false" ht="15" hidden="true" customHeight="false" outlineLevel="0" collapsed="false">
      <c r="B1100" s="0" t="s">
        <v>6513</v>
      </c>
      <c r="C1100" s="0" t="s">
        <v>6514</v>
      </c>
      <c r="D1100" s="0" t="s">
        <v>6515</v>
      </c>
      <c r="E1100" s="0" t="s">
        <v>3276</v>
      </c>
      <c r="F1100" s="22" t="str">
        <f aca="false">"dossierComplet['"&amp;meta_dossier_complet[[#This Row],[COD_VAR]]&amp;"'][code_insee]"</f>
        <v>dossierComplet['P08_SAL15P'][code_insee]</v>
      </c>
    </row>
    <row r="1101" customFormat="false" ht="15" hidden="true" customHeight="false" outlineLevel="0" collapsed="false">
      <c r="B1101" s="0" t="s">
        <v>6516</v>
      </c>
      <c r="C1101" s="0" t="s">
        <v>6517</v>
      </c>
      <c r="D1101" s="0" t="s">
        <v>6518</v>
      </c>
      <c r="E1101" s="0" t="s">
        <v>3276</v>
      </c>
      <c r="F1101" s="22" t="str">
        <f aca="false">"dossierComplet['"&amp;meta_dossier_complet[[#This Row],[COD_VAR]]&amp;"'][code_insee]"</f>
        <v>dossierComplet['P08_NSAL15P'][code_insee]</v>
      </c>
    </row>
    <row r="1102" customFormat="false" ht="15" hidden="true" customHeight="false" outlineLevel="0" collapsed="false">
      <c r="B1102" s="0" t="s">
        <v>6519</v>
      </c>
      <c r="C1102" s="0" t="s">
        <v>6520</v>
      </c>
      <c r="D1102" s="0" t="s">
        <v>6521</v>
      </c>
      <c r="E1102" s="0" t="s">
        <v>3276</v>
      </c>
      <c r="F1102" s="22" t="str">
        <f aca="false">"dossierComplet['"&amp;meta_dossier_complet[[#This Row],[COD_VAR]]&amp;"'][code_insee]"</f>
        <v>dossierComplet['P08_ACTOCC15P_TP'][code_insee]</v>
      </c>
    </row>
    <row r="1103" customFormat="false" ht="15" hidden="true" customHeight="false" outlineLevel="0" collapsed="false">
      <c r="B1103" s="0" t="s">
        <v>6522</v>
      </c>
      <c r="C1103" s="0" t="s">
        <v>6523</v>
      </c>
      <c r="D1103" s="0" t="s">
        <v>6524</v>
      </c>
      <c r="E1103" s="0" t="s">
        <v>3276</v>
      </c>
      <c r="F1103" s="22" t="str">
        <f aca="false">"dossierComplet['"&amp;meta_dossier_complet[[#This Row],[COD_VAR]]&amp;"'][code_insee]"</f>
        <v>dossierComplet['P08_SAL15P_TP'][code_insee]</v>
      </c>
    </row>
    <row r="1104" customFormat="false" ht="15" hidden="true" customHeight="false" outlineLevel="0" collapsed="false">
      <c r="B1104" s="0" t="s">
        <v>6525</v>
      </c>
      <c r="C1104" s="0" t="s">
        <v>6526</v>
      </c>
      <c r="D1104" s="0" t="s">
        <v>6527</v>
      </c>
      <c r="E1104" s="0" t="s">
        <v>3276</v>
      </c>
      <c r="F1104" s="22" t="str">
        <f aca="false">"dossierComplet['"&amp;meta_dossier_complet[[#This Row],[COD_VAR]]&amp;"'][code_insee]"</f>
        <v>dossierComplet['P08_HSAL15P_TP'][code_insee]</v>
      </c>
    </row>
    <row r="1105" customFormat="false" ht="15" hidden="true" customHeight="false" outlineLevel="0" collapsed="false">
      <c r="B1105" s="0" t="s">
        <v>6528</v>
      </c>
      <c r="C1105" s="0" t="s">
        <v>6529</v>
      </c>
      <c r="D1105" s="0" t="s">
        <v>6530</v>
      </c>
      <c r="E1105" s="0" t="s">
        <v>3276</v>
      </c>
      <c r="F1105" s="22" t="str">
        <f aca="false">"dossierComplet['"&amp;meta_dossier_complet[[#This Row],[COD_VAR]]&amp;"'][code_insee]"</f>
        <v>dossierComplet['P08_FSAL15P_TP'][code_insee]</v>
      </c>
    </row>
    <row r="1106" customFormat="false" ht="15" hidden="true" customHeight="false" outlineLevel="0" collapsed="false">
      <c r="B1106" s="0" t="s">
        <v>6531</v>
      </c>
      <c r="C1106" s="0" t="s">
        <v>6532</v>
      </c>
      <c r="D1106" s="0" t="s">
        <v>6533</v>
      </c>
      <c r="E1106" s="0" t="s">
        <v>3276</v>
      </c>
      <c r="F1106" s="22" t="str">
        <f aca="false">"dossierComplet['"&amp;meta_dossier_complet[[#This Row],[COD_VAR]]&amp;"'][code_insee]"</f>
        <v>dossierComplet['P08_NSAL15P_TP'][code_insee]</v>
      </c>
    </row>
    <row r="1107" customFormat="false" ht="15" hidden="true" customHeight="false" outlineLevel="0" collapsed="false">
      <c r="B1107" s="0" t="s">
        <v>6534</v>
      </c>
      <c r="C1107" s="0" t="s">
        <v>6535</v>
      </c>
      <c r="D1107" s="0" t="s">
        <v>6536</v>
      </c>
      <c r="E1107" s="0" t="s">
        <v>3276</v>
      </c>
      <c r="F1107" s="22" t="str">
        <f aca="false">"dossierComplet['"&amp;meta_dossier_complet[[#This Row],[COD_VAR]]&amp;"'][code_insee]"</f>
        <v>dossierComplet['P08_HACTOCC15P'][code_insee]</v>
      </c>
    </row>
    <row r="1108" customFormat="false" ht="15" hidden="true" customHeight="false" outlineLevel="0" collapsed="false">
      <c r="B1108" s="0" t="s">
        <v>6537</v>
      </c>
      <c r="C1108" s="0" t="s">
        <v>6538</v>
      </c>
      <c r="D1108" s="0" t="s">
        <v>6539</v>
      </c>
      <c r="E1108" s="0" t="s">
        <v>3276</v>
      </c>
      <c r="F1108" s="22" t="str">
        <f aca="false">"dossierComplet['"&amp;meta_dossier_complet[[#This Row],[COD_VAR]]&amp;"'][code_insee]"</f>
        <v>dossierComplet['P08_HSAL15P'][code_insee]</v>
      </c>
    </row>
    <row r="1109" customFormat="false" ht="15" hidden="true" customHeight="false" outlineLevel="0" collapsed="false">
      <c r="B1109" s="0" t="s">
        <v>6540</v>
      </c>
      <c r="C1109" s="0" t="s">
        <v>6541</v>
      </c>
      <c r="D1109" s="0" t="s">
        <v>6542</v>
      </c>
      <c r="E1109" s="0" t="s">
        <v>3276</v>
      </c>
      <c r="F1109" s="22" t="str">
        <f aca="false">"dossierComplet['"&amp;meta_dossier_complet[[#This Row],[COD_VAR]]&amp;"'][code_insee]"</f>
        <v>dossierComplet['P08_HSAL15P_CDI'][code_insee]</v>
      </c>
    </row>
    <row r="1110" customFormat="false" ht="15" hidden="true" customHeight="false" outlineLevel="0" collapsed="false">
      <c r="B1110" s="0" t="s">
        <v>6543</v>
      </c>
      <c r="C1110" s="0" t="s">
        <v>6544</v>
      </c>
      <c r="D1110" s="0" t="s">
        <v>6545</v>
      </c>
      <c r="E1110" s="0" t="s">
        <v>3276</v>
      </c>
      <c r="F1110" s="22" t="str">
        <f aca="false">"dossierComplet['"&amp;meta_dossier_complet[[#This Row],[COD_VAR]]&amp;"'][code_insee]"</f>
        <v>dossierComplet['P08_HSAL15P_CDD'][code_insee]</v>
      </c>
    </row>
    <row r="1111" customFormat="false" ht="15" hidden="true" customHeight="false" outlineLevel="0" collapsed="false">
      <c r="B1111" s="0" t="s">
        <v>6546</v>
      </c>
      <c r="C1111" s="0" t="s">
        <v>6547</v>
      </c>
      <c r="D1111" s="0" t="s">
        <v>6548</v>
      </c>
      <c r="E1111" s="0" t="s">
        <v>3276</v>
      </c>
      <c r="F1111" s="22" t="str">
        <f aca="false">"dossierComplet['"&amp;meta_dossier_complet[[#This Row],[COD_VAR]]&amp;"'][code_insee]"</f>
        <v>dossierComplet['P08_HSAL15P_INTERIM'][code_insee]</v>
      </c>
    </row>
    <row r="1112" customFormat="false" ht="15" hidden="true" customHeight="false" outlineLevel="0" collapsed="false">
      <c r="B1112" s="0" t="s">
        <v>6549</v>
      </c>
      <c r="C1112" s="0" t="s">
        <v>6550</v>
      </c>
      <c r="D1112" s="0" t="s">
        <v>6551</v>
      </c>
      <c r="E1112" s="0" t="s">
        <v>3276</v>
      </c>
      <c r="F1112" s="22" t="str">
        <f aca="false">"dossierComplet['"&amp;meta_dossier_complet[[#This Row],[COD_VAR]]&amp;"'][code_insee]"</f>
        <v>dossierComplet['P08_HSAL15P_EMPAID'][code_insee]</v>
      </c>
    </row>
    <row r="1113" customFormat="false" ht="15" hidden="true" customHeight="false" outlineLevel="0" collapsed="false">
      <c r="B1113" s="0" t="s">
        <v>6552</v>
      </c>
      <c r="C1113" s="0" t="s">
        <v>6553</v>
      </c>
      <c r="D1113" s="0" t="s">
        <v>6554</v>
      </c>
      <c r="E1113" s="0" t="s">
        <v>3276</v>
      </c>
      <c r="F1113" s="22" t="str">
        <f aca="false">"dossierComplet['"&amp;meta_dossier_complet[[#This Row],[COD_VAR]]&amp;"'][code_insee]"</f>
        <v>dossierComplet['P08_HSAL15P_APPR'][code_insee]</v>
      </c>
    </row>
    <row r="1114" customFormat="false" ht="15" hidden="true" customHeight="false" outlineLevel="0" collapsed="false">
      <c r="B1114" s="0" t="s">
        <v>6555</v>
      </c>
      <c r="C1114" s="0" t="s">
        <v>6556</v>
      </c>
      <c r="D1114" s="0" t="s">
        <v>6557</v>
      </c>
      <c r="E1114" s="0" t="s">
        <v>3276</v>
      </c>
      <c r="F1114" s="22" t="str">
        <f aca="false">"dossierComplet['"&amp;meta_dossier_complet[[#This Row],[COD_VAR]]&amp;"'][code_insee]"</f>
        <v>dossierComplet['P08_HNSAL15P'][code_insee]</v>
      </c>
    </row>
    <row r="1115" customFormat="false" ht="15" hidden="true" customHeight="false" outlineLevel="0" collapsed="false">
      <c r="B1115" s="0" t="s">
        <v>6558</v>
      </c>
      <c r="C1115" s="0" t="s">
        <v>6559</v>
      </c>
      <c r="D1115" s="0" t="s">
        <v>6560</v>
      </c>
      <c r="E1115" s="0" t="s">
        <v>3276</v>
      </c>
      <c r="F1115" s="22" t="str">
        <f aca="false">"dossierComplet['"&amp;meta_dossier_complet[[#This Row],[COD_VAR]]&amp;"'][code_insee]"</f>
        <v>dossierComplet['P08_HNSAL15P_INDEP'][code_insee]</v>
      </c>
    </row>
    <row r="1116" customFormat="false" ht="15" hidden="true" customHeight="false" outlineLevel="0" collapsed="false">
      <c r="B1116" s="0" t="s">
        <v>6561</v>
      </c>
      <c r="C1116" s="0" t="s">
        <v>6562</v>
      </c>
      <c r="D1116" s="0" t="s">
        <v>6563</v>
      </c>
      <c r="E1116" s="0" t="s">
        <v>3276</v>
      </c>
      <c r="F1116" s="22" t="str">
        <f aca="false">"dossierComplet['"&amp;meta_dossier_complet[[#This Row],[COD_VAR]]&amp;"'][code_insee]"</f>
        <v>dossierComplet['P08_HNSAL15P_EMPLOY'][code_insee]</v>
      </c>
    </row>
    <row r="1117" customFormat="false" ht="15" hidden="true" customHeight="false" outlineLevel="0" collapsed="false">
      <c r="B1117" s="0" t="s">
        <v>6564</v>
      </c>
      <c r="C1117" s="0" t="s">
        <v>6565</v>
      </c>
      <c r="D1117" s="0" t="s">
        <v>6566</v>
      </c>
      <c r="E1117" s="0" t="s">
        <v>3276</v>
      </c>
      <c r="F1117" s="22" t="str">
        <f aca="false">"dossierComplet['"&amp;meta_dossier_complet[[#This Row],[COD_VAR]]&amp;"'][code_insee]"</f>
        <v>dossierComplet['P08_HNSAL15P_AIDFAM'][code_insee]</v>
      </c>
    </row>
    <row r="1118" customFormat="false" ht="15" hidden="true" customHeight="false" outlineLevel="0" collapsed="false">
      <c r="B1118" s="0" t="s">
        <v>6567</v>
      </c>
      <c r="C1118" s="0" t="s">
        <v>6568</v>
      </c>
      <c r="D1118" s="0" t="s">
        <v>6569</v>
      </c>
      <c r="E1118" s="0" t="s">
        <v>3276</v>
      </c>
      <c r="F1118" s="22" t="str">
        <f aca="false">"dossierComplet['"&amp;meta_dossier_complet[[#This Row],[COD_VAR]]&amp;"'][code_insee]"</f>
        <v>dossierComplet['P08_FACTOCC15P'][code_insee]</v>
      </c>
    </row>
    <row r="1119" customFormat="false" ht="15" hidden="true" customHeight="false" outlineLevel="0" collapsed="false">
      <c r="B1119" s="0" t="s">
        <v>6570</v>
      </c>
      <c r="C1119" s="0" t="s">
        <v>6571</v>
      </c>
      <c r="D1119" s="0" t="s">
        <v>6572</v>
      </c>
      <c r="E1119" s="0" t="s">
        <v>3276</v>
      </c>
      <c r="F1119" s="22" t="str">
        <f aca="false">"dossierComplet['"&amp;meta_dossier_complet[[#This Row],[COD_VAR]]&amp;"'][code_insee]"</f>
        <v>dossierComplet['P08_FSAL15P'][code_insee]</v>
      </c>
    </row>
    <row r="1120" customFormat="false" ht="15" hidden="true" customHeight="false" outlineLevel="0" collapsed="false">
      <c r="B1120" s="0" t="s">
        <v>6573</v>
      </c>
      <c r="C1120" s="0" t="s">
        <v>6574</v>
      </c>
      <c r="D1120" s="0" t="s">
        <v>6575</v>
      </c>
      <c r="E1120" s="0" t="s">
        <v>3276</v>
      </c>
      <c r="F1120" s="22" t="str">
        <f aca="false">"dossierComplet['"&amp;meta_dossier_complet[[#This Row],[COD_VAR]]&amp;"'][code_insee]"</f>
        <v>dossierComplet['P08_FSAL15P_CDI'][code_insee]</v>
      </c>
    </row>
    <row r="1121" customFormat="false" ht="15" hidden="true" customHeight="false" outlineLevel="0" collapsed="false">
      <c r="B1121" s="0" t="s">
        <v>6576</v>
      </c>
      <c r="C1121" s="0" t="s">
        <v>6577</v>
      </c>
      <c r="D1121" s="0" t="s">
        <v>6578</v>
      </c>
      <c r="E1121" s="0" t="s">
        <v>3276</v>
      </c>
      <c r="F1121" s="22" t="str">
        <f aca="false">"dossierComplet['"&amp;meta_dossier_complet[[#This Row],[COD_VAR]]&amp;"'][code_insee]"</f>
        <v>dossierComplet['P08_FSAL15P_CDD'][code_insee]</v>
      </c>
    </row>
    <row r="1122" customFormat="false" ht="15" hidden="true" customHeight="false" outlineLevel="0" collapsed="false">
      <c r="B1122" s="0" t="s">
        <v>6579</v>
      </c>
      <c r="C1122" s="0" t="s">
        <v>6580</v>
      </c>
      <c r="D1122" s="0" t="s">
        <v>6581</v>
      </c>
      <c r="E1122" s="0" t="s">
        <v>3276</v>
      </c>
      <c r="F1122" s="22" t="str">
        <f aca="false">"dossierComplet['"&amp;meta_dossier_complet[[#This Row],[COD_VAR]]&amp;"'][code_insee]"</f>
        <v>dossierComplet['P08_FSAL15P_INTERIM'][code_insee]</v>
      </c>
    </row>
    <row r="1123" customFormat="false" ht="15" hidden="true" customHeight="false" outlineLevel="0" collapsed="false">
      <c r="B1123" s="0" t="s">
        <v>6582</v>
      </c>
      <c r="C1123" s="0" t="s">
        <v>6583</v>
      </c>
      <c r="D1123" s="0" t="s">
        <v>6584</v>
      </c>
      <c r="E1123" s="0" t="s">
        <v>3276</v>
      </c>
      <c r="F1123" s="22" t="str">
        <f aca="false">"dossierComplet['"&amp;meta_dossier_complet[[#This Row],[COD_VAR]]&amp;"'][code_insee]"</f>
        <v>dossierComplet['P08_FSAL15P_EMPAID'][code_insee]</v>
      </c>
    </row>
    <row r="1124" customFormat="false" ht="15" hidden="true" customHeight="false" outlineLevel="0" collapsed="false">
      <c r="B1124" s="0" t="s">
        <v>6585</v>
      </c>
      <c r="C1124" s="0" t="s">
        <v>6586</v>
      </c>
      <c r="D1124" s="0" t="s">
        <v>6587</v>
      </c>
      <c r="E1124" s="0" t="s">
        <v>3276</v>
      </c>
      <c r="F1124" s="22" t="str">
        <f aca="false">"dossierComplet['"&amp;meta_dossier_complet[[#This Row],[COD_VAR]]&amp;"'][code_insee]"</f>
        <v>dossierComplet['P08_FSAL15P_APPR'][code_insee]</v>
      </c>
    </row>
    <row r="1125" customFormat="false" ht="15" hidden="true" customHeight="false" outlineLevel="0" collapsed="false">
      <c r="B1125" s="0" t="s">
        <v>6588</v>
      </c>
      <c r="C1125" s="0" t="s">
        <v>6589</v>
      </c>
      <c r="D1125" s="0" t="s">
        <v>6590</v>
      </c>
      <c r="E1125" s="0" t="s">
        <v>3276</v>
      </c>
      <c r="F1125" s="22" t="str">
        <f aca="false">"dossierComplet['"&amp;meta_dossier_complet[[#This Row],[COD_VAR]]&amp;"'][code_insee]"</f>
        <v>dossierComplet['P08_FNSAL15P'][code_insee]</v>
      </c>
    </row>
    <row r="1126" customFormat="false" ht="15" hidden="true" customHeight="false" outlineLevel="0" collapsed="false">
      <c r="B1126" s="0" t="s">
        <v>6591</v>
      </c>
      <c r="C1126" s="0" t="s">
        <v>6592</v>
      </c>
      <c r="D1126" s="0" t="s">
        <v>6593</v>
      </c>
      <c r="E1126" s="0" t="s">
        <v>3276</v>
      </c>
      <c r="F1126" s="22" t="str">
        <f aca="false">"dossierComplet['"&amp;meta_dossier_complet[[#This Row],[COD_VAR]]&amp;"'][code_insee]"</f>
        <v>dossierComplet['P08_FNSAL15P_INDEP'][code_insee]</v>
      </c>
    </row>
    <row r="1127" customFormat="false" ht="15" hidden="true" customHeight="false" outlineLevel="0" collapsed="false">
      <c r="B1127" s="0" t="s">
        <v>6594</v>
      </c>
      <c r="C1127" s="0" t="s">
        <v>6595</v>
      </c>
      <c r="D1127" s="0" t="s">
        <v>6596</v>
      </c>
      <c r="E1127" s="0" t="s">
        <v>3276</v>
      </c>
      <c r="F1127" s="22" t="str">
        <f aca="false">"dossierComplet['"&amp;meta_dossier_complet[[#This Row],[COD_VAR]]&amp;"'][code_insee]"</f>
        <v>dossierComplet['P08_FNSAL15P_EMPLOY'][code_insee]</v>
      </c>
    </row>
    <row r="1128" customFormat="false" ht="15" hidden="true" customHeight="false" outlineLevel="0" collapsed="false">
      <c r="B1128" s="0" t="s">
        <v>6597</v>
      </c>
      <c r="C1128" s="0" t="s">
        <v>6598</v>
      </c>
      <c r="D1128" s="0" t="s">
        <v>6599</v>
      </c>
      <c r="E1128" s="0" t="s">
        <v>3276</v>
      </c>
      <c r="F1128" s="22" t="str">
        <f aca="false">"dossierComplet['"&amp;meta_dossier_complet[[#This Row],[COD_VAR]]&amp;"'][code_insee]"</f>
        <v>dossierComplet['P08_FNSAL15P_AIDFAM'][code_insee]</v>
      </c>
    </row>
    <row r="1129" customFormat="false" ht="15" hidden="true" customHeight="false" outlineLevel="0" collapsed="false">
      <c r="B1129" s="0" t="s">
        <v>6600</v>
      </c>
      <c r="C1129" s="0" t="s">
        <v>6601</v>
      </c>
      <c r="D1129" s="0" t="s">
        <v>6602</v>
      </c>
      <c r="E1129" s="0" t="s">
        <v>3276</v>
      </c>
      <c r="F1129" s="22" t="str">
        <f aca="false">"dossierComplet['"&amp;meta_dossier_complet[[#This Row],[COD_VAR]]&amp;"'][code_insee]"</f>
        <v>dossierComplet['P08_HSAL1564'][code_insee]</v>
      </c>
    </row>
    <row r="1130" customFormat="false" ht="15" hidden="true" customHeight="false" outlineLevel="0" collapsed="false">
      <c r="B1130" s="0" t="s">
        <v>6603</v>
      </c>
      <c r="C1130" s="0" t="s">
        <v>6604</v>
      </c>
      <c r="D1130" s="0" t="s">
        <v>6605</v>
      </c>
      <c r="E1130" s="0" t="s">
        <v>3276</v>
      </c>
      <c r="F1130" s="22" t="str">
        <f aca="false">"dossierComplet['"&amp;meta_dossier_complet[[#This Row],[COD_VAR]]&amp;"'][code_insee]"</f>
        <v>dossierComplet['P08_HSAL1524'][code_insee]</v>
      </c>
    </row>
    <row r="1131" customFormat="false" ht="15" hidden="true" customHeight="false" outlineLevel="0" collapsed="false">
      <c r="B1131" s="0" t="s">
        <v>6606</v>
      </c>
      <c r="C1131" s="0" t="s">
        <v>6607</v>
      </c>
      <c r="D1131" s="0" t="s">
        <v>6608</v>
      </c>
      <c r="E1131" s="0" t="s">
        <v>3276</v>
      </c>
      <c r="F1131" s="22" t="str">
        <f aca="false">"dossierComplet['"&amp;meta_dossier_complet[[#This Row],[COD_VAR]]&amp;"'][code_insee]"</f>
        <v>dossierComplet['P08_HSAL2554'][code_insee]</v>
      </c>
    </row>
    <row r="1132" customFormat="false" ht="15" hidden="true" customHeight="false" outlineLevel="0" collapsed="false">
      <c r="B1132" s="0" t="s">
        <v>6609</v>
      </c>
      <c r="C1132" s="0" t="s">
        <v>6610</v>
      </c>
      <c r="D1132" s="0" t="s">
        <v>6611</v>
      </c>
      <c r="E1132" s="0" t="s">
        <v>3276</v>
      </c>
      <c r="F1132" s="22" t="str">
        <f aca="false">"dossierComplet['"&amp;meta_dossier_complet[[#This Row],[COD_VAR]]&amp;"'][code_insee]"</f>
        <v>dossierComplet['P08_HSAL5564'][code_insee]</v>
      </c>
    </row>
    <row r="1133" customFormat="false" ht="15" hidden="true" customHeight="false" outlineLevel="0" collapsed="false">
      <c r="B1133" s="0" t="s">
        <v>6612</v>
      </c>
      <c r="C1133" s="0" t="s">
        <v>6613</v>
      </c>
      <c r="D1133" s="0" t="s">
        <v>6614</v>
      </c>
      <c r="E1133" s="0" t="s">
        <v>3276</v>
      </c>
      <c r="F1133" s="22" t="str">
        <f aca="false">"dossierComplet['"&amp;meta_dossier_complet[[#This Row],[COD_VAR]]&amp;"'][code_insee]"</f>
        <v>dossierComplet['P08_HSAL1564_TP'][code_insee]</v>
      </c>
    </row>
    <row r="1134" customFormat="false" ht="15" hidden="true" customHeight="false" outlineLevel="0" collapsed="false">
      <c r="B1134" s="0" t="s">
        <v>6615</v>
      </c>
      <c r="C1134" s="0" t="s">
        <v>6616</v>
      </c>
      <c r="D1134" s="0" t="s">
        <v>6617</v>
      </c>
      <c r="E1134" s="0" t="s">
        <v>3276</v>
      </c>
      <c r="F1134" s="22" t="str">
        <f aca="false">"dossierComplet['"&amp;meta_dossier_complet[[#This Row],[COD_VAR]]&amp;"'][code_insee]"</f>
        <v>dossierComplet['P08_HSAL1524_TP'][code_insee]</v>
      </c>
    </row>
    <row r="1135" customFormat="false" ht="15" hidden="true" customHeight="false" outlineLevel="0" collapsed="false">
      <c r="B1135" s="0" t="s">
        <v>6618</v>
      </c>
      <c r="C1135" s="0" t="s">
        <v>6619</v>
      </c>
      <c r="D1135" s="0" t="s">
        <v>6620</v>
      </c>
      <c r="E1135" s="0" t="s">
        <v>3276</v>
      </c>
      <c r="F1135" s="22" t="str">
        <f aca="false">"dossierComplet['"&amp;meta_dossier_complet[[#This Row],[COD_VAR]]&amp;"'][code_insee]"</f>
        <v>dossierComplet['P08_HSAL2554_TP'][code_insee]</v>
      </c>
    </row>
    <row r="1136" customFormat="false" ht="15" hidden="true" customHeight="false" outlineLevel="0" collapsed="false">
      <c r="B1136" s="0" t="s">
        <v>6621</v>
      </c>
      <c r="C1136" s="0" t="s">
        <v>6622</v>
      </c>
      <c r="D1136" s="0" t="s">
        <v>6623</v>
      </c>
      <c r="E1136" s="0" t="s">
        <v>3276</v>
      </c>
      <c r="F1136" s="22" t="str">
        <f aca="false">"dossierComplet['"&amp;meta_dossier_complet[[#This Row],[COD_VAR]]&amp;"'][code_insee]"</f>
        <v>dossierComplet['P08_HSAL5564_TP'][code_insee]</v>
      </c>
    </row>
    <row r="1137" customFormat="false" ht="15" hidden="true" customHeight="false" outlineLevel="0" collapsed="false">
      <c r="B1137" s="0" t="s">
        <v>6624</v>
      </c>
      <c r="C1137" s="0" t="s">
        <v>6625</v>
      </c>
      <c r="D1137" s="0" t="s">
        <v>6626</v>
      </c>
      <c r="E1137" s="0" t="s">
        <v>3276</v>
      </c>
      <c r="F1137" s="22" t="str">
        <f aca="false">"dossierComplet['"&amp;meta_dossier_complet[[#This Row],[COD_VAR]]&amp;"'][code_insee]"</f>
        <v>dossierComplet['P08_FSAL1564'][code_insee]</v>
      </c>
    </row>
    <row r="1138" customFormat="false" ht="15" hidden="true" customHeight="false" outlineLevel="0" collapsed="false">
      <c r="B1138" s="0" t="s">
        <v>6627</v>
      </c>
      <c r="C1138" s="0" t="s">
        <v>6628</v>
      </c>
      <c r="D1138" s="0" t="s">
        <v>6629</v>
      </c>
      <c r="E1138" s="0" t="s">
        <v>3276</v>
      </c>
      <c r="F1138" s="22" t="str">
        <f aca="false">"dossierComplet['"&amp;meta_dossier_complet[[#This Row],[COD_VAR]]&amp;"'][code_insee]"</f>
        <v>dossierComplet['P08_FSAL1524'][code_insee]</v>
      </c>
    </row>
    <row r="1139" customFormat="false" ht="15" hidden="true" customHeight="false" outlineLevel="0" collapsed="false">
      <c r="B1139" s="0" t="s">
        <v>6630</v>
      </c>
      <c r="C1139" s="0" t="s">
        <v>6631</v>
      </c>
      <c r="D1139" s="0" t="s">
        <v>6632</v>
      </c>
      <c r="E1139" s="0" t="s">
        <v>3276</v>
      </c>
      <c r="F1139" s="22" t="str">
        <f aca="false">"dossierComplet['"&amp;meta_dossier_complet[[#This Row],[COD_VAR]]&amp;"'][code_insee]"</f>
        <v>dossierComplet['P08_FSAL2554'][code_insee]</v>
      </c>
    </row>
    <row r="1140" customFormat="false" ht="15" hidden="true" customHeight="false" outlineLevel="0" collapsed="false">
      <c r="B1140" s="0" t="s">
        <v>6633</v>
      </c>
      <c r="C1140" s="0" t="s">
        <v>6634</v>
      </c>
      <c r="D1140" s="0" t="s">
        <v>6635</v>
      </c>
      <c r="E1140" s="0" t="s">
        <v>3276</v>
      </c>
      <c r="F1140" s="22" t="str">
        <f aca="false">"dossierComplet['"&amp;meta_dossier_complet[[#This Row],[COD_VAR]]&amp;"'][code_insee]"</f>
        <v>dossierComplet['P08_FSAL5564'][code_insee]</v>
      </c>
    </row>
    <row r="1141" customFormat="false" ht="15" hidden="true" customHeight="false" outlineLevel="0" collapsed="false">
      <c r="B1141" s="0" t="s">
        <v>6636</v>
      </c>
      <c r="C1141" s="0" t="s">
        <v>6637</v>
      </c>
      <c r="D1141" s="0" t="s">
        <v>6638</v>
      </c>
      <c r="E1141" s="0" t="s">
        <v>3276</v>
      </c>
      <c r="F1141" s="22" t="str">
        <f aca="false">"dossierComplet['"&amp;meta_dossier_complet[[#This Row],[COD_VAR]]&amp;"'][code_insee]"</f>
        <v>dossierComplet['P08_FSAL1564_TP'][code_insee]</v>
      </c>
    </row>
    <row r="1142" customFormat="false" ht="15" hidden="true" customHeight="false" outlineLevel="0" collapsed="false">
      <c r="B1142" s="0" t="s">
        <v>6639</v>
      </c>
      <c r="C1142" s="0" t="s">
        <v>6640</v>
      </c>
      <c r="D1142" s="0" t="s">
        <v>6641</v>
      </c>
      <c r="E1142" s="0" t="s">
        <v>3276</v>
      </c>
      <c r="F1142" s="22" t="str">
        <f aca="false">"dossierComplet['"&amp;meta_dossier_complet[[#This Row],[COD_VAR]]&amp;"'][code_insee]"</f>
        <v>dossierComplet['P08_FSAL1524_TP'][code_insee]</v>
      </c>
    </row>
    <row r="1143" customFormat="false" ht="15" hidden="true" customHeight="false" outlineLevel="0" collapsed="false">
      <c r="B1143" s="0" t="s">
        <v>6642</v>
      </c>
      <c r="C1143" s="0" t="s">
        <v>6643</v>
      </c>
      <c r="D1143" s="0" t="s">
        <v>6644</v>
      </c>
      <c r="E1143" s="0" t="s">
        <v>3276</v>
      </c>
      <c r="F1143" s="22" t="str">
        <f aca="false">"dossierComplet['"&amp;meta_dossier_complet[[#This Row],[COD_VAR]]&amp;"'][code_insee]"</f>
        <v>dossierComplet['P08_FSAL2554_TP'][code_insee]</v>
      </c>
    </row>
    <row r="1144" customFormat="false" ht="15" hidden="true" customHeight="false" outlineLevel="0" collapsed="false">
      <c r="B1144" s="0" t="s">
        <v>6645</v>
      </c>
      <c r="C1144" s="0" t="s">
        <v>6646</v>
      </c>
      <c r="D1144" s="0" t="s">
        <v>6647</v>
      </c>
      <c r="E1144" s="0" t="s">
        <v>3276</v>
      </c>
      <c r="F1144" s="22" t="str">
        <f aca="false">"dossierComplet['"&amp;meta_dossier_complet[[#This Row],[COD_VAR]]&amp;"'][code_insee]"</f>
        <v>dossierComplet['P08_FSAL5564_TP'][code_insee]</v>
      </c>
    </row>
    <row r="1145" customFormat="false" ht="15" hidden="true" customHeight="false" outlineLevel="0" collapsed="false">
      <c r="B1145" s="0" t="s">
        <v>6648</v>
      </c>
      <c r="C1145" s="0" t="s">
        <v>6649</v>
      </c>
      <c r="D1145" s="0" t="s">
        <v>6650</v>
      </c>
      <c r="E1145" s="0" t="s">
        <v>3276</v>
      </c>
      <c r="F1145" s="22" t="str">
        <f aca="false">"dossierComplet['"&amp;meta_dossier_complet[[#This Row],[COD_VAR]]&amp;"'][code_insee]"</f>
        <v>dossierComplet['P08_ACTOCC15P_ILT1'][code_insee]</v>
      </c>
    </row>
    <row r="1146" customFormat="false" ht="15" hidden="true" customHeight="false" outlineLevel="0" collapsed="false">
      <c r="B1146" s="0" t="s">
        <v>6651</v>
      </c>
      <c r="C1146" s="0" t="s">
        <v>6652</v>
      </c>
      <c r="D1146" s="0" t="s">
        <v>6653</v>
      </c>
      <c r="E1146" s="0" t="s">
        <v>3276</v>
      </c>
      <c r="F1146" s="22" t="str">
        <f aca="false">"dossierComplet['"&amp;meta_dossier_complet[[#This Row],[COD_VAR]]&amp;"'][code_insee]"</f>
        <v>dossierComplet['P08_ACTOCC15P_ILT2P'][code_insee]</v>
      </c>
    </row>
    <row r="1147" customFormat="false" ht="15" hidden="true" customHeight="false" outlineLevel="0" collapsed="false">
      <c r="B1147" s="0" t="s">
        <v>6654</v>
      </c>
      <c r="C1147" s="0" t="s">
        <v>6655</v>
      </c>
      <c r="D1147" s="0" t="s">
        <v>6656</v>
      </c>
      <c r="E1147" s="0" t="s">
        <v>3276</v>
      </c>
      <c r="F1147" s="22" t="str">
        <f aca="false">"dossierComplet['"&amp;meta_dossier_complet[[#This Row],[COD_VAR]]&amp;"'][code_insee]"</f>
        <v>dossierComplet['P08_ACTOCC15P_ILT2'][code_insee]</v>
      </c>
    </row>
    <row r="1148" customFormat="false" ht="15" hidden="true" customHeight="false" outlineLevel="0" collapsed="false">
      <c r="B1148" s="0" t="s">
        <v>6657</v>
      </c>
      <c r="C1148" s="0" t="s">
        <v>6658</v>
      </c>
      <c r="D1148" s="0" t="s">
        <v>6659</v>
      </c>
      <c r="E1148" s="0" t="s">
        <v>3276</v>
      </c>
      <c r="F1148" s="22" t="str">
        <f aca="false">"dossierComplet['"&amp;meta_dossier_complet[[#This Row],[COD_VAR]]&amp;"'][code_insee]"</f>
        <v>dossierComplet['P08_ACTOCC15P_ILT3'][code_insee]</v>
      </c>
    </row>
    <row r="1149" customFormat="false" ht="15" hidden="true" customHeight="false" outlineLevel="0" collapsed="false">
      <c r="B1149" s="0" t="s">
        <v>6660</v>
      </c>
      <c r="C1149" s="0" t="s">
        <v>6661</v>
      </c>
      <c r="D1149" s="0" t="s">
        <v>6662</v>
      </c>
      <c r="E1149" s="0" t="s">
        <v>3276</v>
      </c>
      <c r="F1149" s="22" t="str">
        <f aca="false">"dossierComplet['"&amp;meta_dossier_complet[[#This Row],[COD_VAR]]&amp;"'][code_insee]"</f>
        <v>dossierComplet['P08_ACTOCC15P_ILT4'][code_insee]</v>
      </c>
    </row>
    <row r="1150" customFormat="false" ht="15" hidden="true" customHeight="false" outlineLevel="0" collapsed="false">
      <c r="B1150" s="0" t="s">
        <v>6663</v>
      </c>
      <c r="C1150" s="0" t="s">
        <v>6664</v>
      </c>
      <c r="D1150" s="0" t="s">
        <v>6665</v>
      </c>
      <c r="E1150" s="0" t="s">
        <v>3276</v>
      </c>
      <c r="F1150" s="22" t="str">
        <f aca="false">"dossierComplet['"&amp;meta_dossier_complet[[#This Row],[COD_VAR]]&amp;"'][code_insee]"</f>
        <v>dossierComplet['P08_ACTOCC15P_ILT5'][code_insee]</v>
      </c>
    </row>
    <row r="1151" customFormat="false" ht="15" hidden="true" customHeight="false" outlineLevel="0" collapsed="false">
      <c r="B1151" s="0" t="s">
        <v>6666</v>
      </c>
      <c r="C1151" s="0" t="s">
        <v>6667</v>
      </c>
      <c r="D1151" s="0" t="s">
        <v>6668</v>
      </c>
      <c r="E1151" s="0" t="s">
        <v>3276</v>
      </c>
      <c r="F1151" s="22" t="str">
        <f aca="false">"dossierComplet['"&amp;meta_dossier_complet[[#This Row],[COD_VAR]]&amp;"'][code_insee]"</f>
        <v>dossierComplet['P18_POP1564'][code_insee]</v>
      </c>
    </row>
    <row r="1152" customFormat="false" ht="15" hidden="true" customHeight="false" outlineLevel="0" collapsed="false">
      <c r="B1152" s="0" t="s">
        <v>6669</v>
      </c>
      <c r="C1152" s="0" t="s">
        <v>6670</v>
      </c>
      <c r="D1152" s="0" t="s">
        <v>3507</v>
      </c>
      <c r="E1152" s="0" t="s">
        <v>3276</v>
      </c>
      <c r="F1152" s="22" t="str">
        <f aca="false">"dossierComplet['"&amp;meta_dossier_complet[[#This Row],[COD_VAR]]&amp;"'][code_insee]"</f>
        <v>dossierComplet['P18_POP1524'][code_insee]</v>
      </c>
    </row>
    <row r="1153" customFormat="false" ht="15" hidden="true" customHeight="false" outlineLevel="0" collapsed="false">
      <c r="B1153" s="0" t="s">
        <v>6671</v>
      </c>
      <c r="C1153" s="0" t="s">
        <v>6672</v>
      </c>
      <c r="D1153" s="0" t="s">
        <v>3534</v>
      </c>
      <c r="E1153" s="0" t="s">
        <v>3276</v>
      </c>
      <c r="F1153" s="22" t="str">
        <f aca="false">"dossierComplet['"&amp;meta_dossier_complet[[#This Row],[COD_VAR]]&amp;"'][code_insee]"</f>
        <v>dossierComplet['P18_POP2554'][code_insee]</v>
      </c>
    </row>
    <row r="1154" customFormat="false" ht="15" hidden="true" customHeight="false" outlineLevel="0" collapsed="false">
      <c r="B1154" s="0" t="s">
        <v>6673</v>
      </c>
      <c r="C1154" s="0" t="s">
        <v>6674</v>
      </c>
      <c r="D1154" s="0" t="s">
        <v>6675</v>
      </c>
      <c r="E1154" s="0" t="s">
        <v>3276</v>
      </c>
      <c r="F1154" s="22" t="str">
        <f aca="false">"dossierComplet['"&amp;meta_dossier_complet[[#This Row],[COD_VAR]]&amp;"'][code_insee]"</f>
        <v>dossierComplet['P18_H1564'][code_insee]</v>
      </c>
    </row>
    <row r="1155" customFormat="false" ht="15" hidden="true" customHeight="false" outlineLevel="0" collapsed="false">
      <c r="B1155" s="0" t="s">
        <v>6676</v>
      </c>
      <c r="C1155" s="0" t="s">
        <v>6677</v>
      </c>
      <c r="D1155" s="0" t="s">
        <v>6678</v>
      </c>
      <c r="E1155" s="0" t="s">
        <v>3276</v>
      </c>
      <c r="F1155" s="22" t="str">
        <f aca="false">"dossierComplet['"&amp;meta_dossier_complet[[#This Row],[COD_VAR]]&amp;"'][code_insee]"</f>
        <v>dossierComplet['P18_H1524'][code_insee]</v>
      </c>
    </row>
    <row r="1156" customFormat="false" ht="15" hidden="true" customHeight="false" outlineLevel="0" collapsed="false">
      <c r="B1156" s="0" t="s">
        <v>6679</v>
      </c>
      <c r="C1156" s="0" t="s">
        <v>6680</v>
      </c>
      <c r="D1156" s="0" t="s">
        <v>6681</v>
      </c>
      <c r="E1156" s="0" t="s">
        <v>3276</v>
      </c>
      <c r="F1156" s="22" t="str">
        <f aca="false">"dossierComplet['"&amp;meta_dossier_complet[[#This Row],[COD_VAR]]&amp;"'][code_insee]"</f>
        <v>dossierComplet['P18_H2554'][code_insee]</v>
      </c>
    </row>
    <row r="1157" customFormat="false" ht="15" hidden="true" customHeight="false" outlineLevel="0" collapsed="false">
      <c r="B1157" s="0" t="s">
        <v>6682</v>
      </c>
      <c r="C1157" s="0" t="s">
        <v>6683</v>
      </c>
      <c r="D1157" s="0" t="s">
        <v>6684</v>
      </c>
      <c r="E1157" s="0" t="s">
        <v>3276</v>
      </c>
      <c r="F1157" s="22" t="str">
        <f aca="false">"dossierComplet['"&amp;meta_dossier_complet[[#This Row],[COD_VAR]]&amp;"'][code_insee]"</f>
        <v>dossierComplet['P18_H5564'][code_insee]</v>
      </c>
    </row>
    <row r="1158" customFormat="false" ht="15" hidden="true" customHeight="false" outlineLevel="0" collapsed="false">
      <c r="B1158" s="0" t="s">
        <v>6685</v>
      </c>
      <c r="C1158" s="0" t="s">
        <v>6686</v>
      </c>
      <c r="D1158" s="0" t="s">
        <v>6687</v>
      </c>
      <c r="E1158" s="0" t="s">
        <v>3276</v>
      </c>
      <c r="F1158" s="22" t="str">
        <f aca="false">"dossierComplet['"&amp;meta_dossier_complet[[#This Row],[COD_VAR]]&amp;"'][code_insee]"</f>
        <v>dossierComplet['P18_F1564'][code_insee]</v>
      </c>
    </row>
    <row r="1159" customFormat="false" ht="15" hidden="true" customHeight="false" outlineLevel="0" collapsed="false">
      <c r="B1159" s="0" t="s">
        <v>6688</v>
      </c>
      <c r="C1159" s="0" t="s">
        <v>6689</v>
      </c>
      <c r="D1159" s="0" t="s">
        <v>6690</v>
      </c>
      <c r="E1159" s="0" t="s">
        <v>3276</v>
      </c>
      <c r="F1159" s="22" t="str">
        <f aca="false">"dossierComplet['"&amp;meta_dossier_complet[[#This Row],[COD_VAR]]&amp;"'][code_insee]"</f>
        <v>dossierComplet['P18_F1524'][code_insee]</v>
      </c>
    </row>
    <row r="1160" customFormat="false" ht="15" hidden="true" customHeight="false" outlineLevel="0" collapsed="false">
      <c r="B1160" s="0" t="s">
        <v>6691</v>
      </c>
      <c r="C1160" s="0" t="s">
        <v>6692</v>
      </c>
      <c r="D1160" s="0" t="s">
        <v>6693</v>
      </c>
      <c r="E1160" s="0" t="s">
        <v>3276</v>
      </c>
      <c r="F1160" s="22" t="str">
        <f aca="false">"dossierComplet['"&amp;meta_dossier_complet[[#This Row],[COD_VAR]]&amp;"'][code_insee]"</f>
        <v>dossierComplet['P18_F2554'][code_insee]</v>
      </c>
    </row>
    <row r="1161" customFormat="false" ht="15" hidden="true" customHeight="false" outlineLevel="0" collapsed="false">
      <c r="B1161" s="0" t="s">
        <v>6694</v>
      </c>
      <c r="C1161" s="0" t="s">
        <v>6695</v>
      </c>
      <c r="D1161" s="0" t="s">
        <v>6696</v>
      </c>
      <c r="E1161" s="0" t="s">
        <v>3276</v>
      </c>
      <c r="F1161" s="22" t="str">
        <f aca="false">"dossierComplet['"&amp;meta_dossier_complet[[#This Row],[COD_VAR]]&amp;"'][code_insee]"</f>
        <v>dossierComplet['P18_F5564'][code_insee]</v>
      </c>
    </row>
    <row r="1162" customFormat="false" ht="15" hidden="true" customHeight="false" outlineLevel="0" collapsed="false">
      <c r="B1162" s="0" t="s">
        <v>6697</v>
      </c>
      <c r="C1162" s="0" t="s">
        <v>6698</v>
      </c>
      <c r="D1162" s="0" t="s">
        <v>6699</v>
      </c>
      <c r="E1162" s="0" t="s">
        <v>3276</v>
      </c>
      <c r="F1162" s="22" t="str">
        <f aca="false">"dossierComplet['"&amp;meta_dossier_complet[[#This Row],[COD_VAR]]&amp;"'][code_insee]"</f>
        <v>dossierComplet['P18_ACT1564'][code_insee]</v>
      </c>
    </row>
    <row r="1163" customFormat="false" ht="15" hidden="true" customHeight="false" outlineLevel="0" collapsed="false">
      <c r="B1163" s="0" t="s">
        <v>6700</v>
      </c>
      <c r="C1163" s="0" t="s">
        <v>6701</v>
      </c>
      <c r="D1163" s="0" t="s">
        <v>6702</v>
      </c>
      <c r="E1163" s="0" t="s">
        <v>3276</v>
      </c>
      <c r="F1163" s="22" t="str">
        <f aca="false">"dossierComplet['"&amp;meta_dossier_complet[[#This Row],[COD_VAR]]&amp;"'][code_insee]"</f>
        <v>dossierComplet['P18_ACT1524'][code_insee]</v>
      </c>
    </row>
    <row r="1164" customFormat="false" ht="15" hidden="true" customHeight="false" outlineLevel="0" collapsed="false">
      <c r="B1164" s="0" t="s">
        <v>6703</v>
      </c>
      <c r="C1164" s="0" t="s">
        <v>6704</v>
      </c>
      <c r="D1164" s="0" t="s">
        <v>6705</v>
      </c>
      <c r="E1164" s="0" t="s">
        <v>3276</v>
      </c>
      <c r="F1164" s="22" t="str">
        <f aca="false">"dossierComplet['"&amp;meta_dossier_complet[[#This Row],[COD_VAR]]&amp;"'][code_insee]"</f>
        <v>dossierComplet['P18_ACT2554'][code_insee]</v>
      </c>
    </row>
    <row r="1165" customFormat="false" ht="15" hidden="true" customHeight="false" outlineLevel="0" collapsed="false">
      <c r="B1165" s="0" t="s">
        <v>6706</v>
      </c>
      <c r="C1165" s="0" t="s">
        <v>6707</v>
      </c>
      <c r="D1165" s="0" t="s">
        <v>6708</v>
      </c>
      <c r="E1165" s="0" t="s">
        <v>3276</v>
      </c>
      <c r="F1165" s="22" t="str">
        <f aca="false">"dossierComplet['"&amp;meta_dossier_complet[[#This Row],[COD_VAR]]&amp;"'][code_insee]"</f>
        <v>dossierComplet['P18_ACT5564'][code_insee]</v>
      </c>
    </row>
    <row r="1166" customFormat="false" ht="15" hidden="true" customHeight="false" outlineLevel="0" collapsed="false">
      <c r="B1166" s="0" t="s">
        <v>6709</v>
      </c>
      <c r="C1166" s="0" t="s">
        <v>6710</v>
      </c>
      <c r="D1166" s="0" t="s">
        <v>6711</v>
      </c>
      <c r="E1166" s="0" t="s">
        <v>3276</v>
      </c>
      <c r="F1166" s="22" t="str">
        <f aca="false">"dossierComplet['"&amp;meta_dossier_complet[[#This Row],[COD_VAR]]&amp;"'][code_insee]"</f>
        <v>dossierComplet['P18_HACT1564'][code_insee]</v>
      </c>
    </row>
    <row r="1167" customFormat="false" ht="15" hidden="true" customHeight="false" outlineLevel="0" collapsed="false">
      <c r="B1167" s="0" t="s">
        <v>6712</v>
      </c>
      <c r="C1167" s="0" t="s">
        <v>6713</v>
      </c>
      <c r="D1167" s="0" t="s">
        <v>6714</v>
      </c>
      <c r="E1167" s="0" t="s">
        <v>3276</v>
      </c>
      <c r="F1167" s="22" t="str">
        <f aca="false">"dossierComplet['"&amp;meta_dossier_complet[[#This Row],[COD_VAR]]&amp;"'][code_insee]"</f>
        <v>dossierComplet['P18_HACT1524'][code_insee]</v>
      </c>
    </row>
    <row r="1168" customFormat="false" ht="15" hidden="true" customHeight="false" outlineLevel="0" collapsed="false">
      <c r="B1168" s="0" t="s">
        <v>6715</v>
      </c>
      <c r="C1168" s="0" t="s">
        <v>6716</v>
      </c>
      <c r="D1168" s="0" t="s">
        <v>6717</v>
      </c>
      <c r="E1168" s="0" t="s">
        <v>3276</v>
      </c>
      <c r="F1168" s="22" t="str">
        <f aca="false">"dossierComplet['"&amp;meta_dossier_complet[[#This Row],[COD_VAR]]&amp;"'][code_insee]"</f>
        <v>dossierComplet['P18_HACT2554'][code_insee]</v>
      </c>
    </row>
    <row r="1169" customFormat="false" ht="15" hidden="true" customHeight="false" outlineLevel="0" collapsed="false">
      <c r="B1169" s="0" t="s">
        <v>6718</v>
      </c>
      <c r="C1169" s="0" t="s">
        <v>6719</v>
      </c>
      <c r="D1169" s="0" t="s">
        <v>6720</v>
      </c>
      <c r="E1169" s="0" t="s">
        <v>3276</v>
      </c>
      <c r="F1169" s="22" t="str">
        <f aca="false">"dossierComplet['"&amp;meta_dossier_complet[[#This Row],[COD_VAR]]&amp;"'][code_insee]"</f>
        <v>dossierComplet['P18_HACT5564'][code_insee]</v>
      </c>
    </row>
    <row r="1170" customFormat="false" ht="15" hidden="true" customHeight="false" outlineLevel="0" collapsed="false">
      <c r="B1170" s="0" t="s">
        <v>6721</v>
      </c>
      <c r="C1170" s="0" t="s">
        <v>6722</v>
      </c>
      <c r="D1170" s="0" t="s">
        <v>6723</v>
      </c>
      <c r="E1170" s="0" t="s">
        <v>3276</v>
      </c>
      <c r="F1170" s="22" t="str">
        <f aca="false">"dossierComplet['"&amp;meta_dossier_complet[[#This Row],[COD_VAR]]&amp;"'][code_insee]"</f>
        <v>dossierComplet['P18_FACT1564'][code_insee]</v>
      </c>
    </row>
    <row r="1171" customFormat="false" ht="15" hidden="true" customHeight="false" outlineLevel="0" collapsed="false">
      <c r="B1171" s="0" t="s">
        <v>6724</v>
      </c>
      <c r="C1171" s="0" t="s">
        <v>6725</v>
      </c>
      <c r="D1171" s="0" t="s">
        <v>6726</v>
      </c>
      <c r="E1171" s="0" t="s">
        <v>3276</v>
      </c>
      <c r="F1171" s="22" t="str">
        <f aca="false">"dossierComplet['"&amp;meta_dossier_complet[[#This Row],[COD_VAR]]&amp;"'][code_insee]"</f>
        <v>dossierComplet['P18_FACT1524'][code_insee]</v>
      </c>
    </row>
    <row r="1172" customFormat="false" ht="15" hidden="true" customHeight="false" outlineLevel="0" collapsed="false">
      <c r="B1172" s="0" t="s">
        <v>6727</v>
      </c>
      <c r="C1172" s="0" t="s">
        <v>6728</v>
      </c>
      <c r="D1172" s="0" t="s">
        <v>6729</v>
      </c>
      <c r="E1172" s="0" t="s">
        <v>3276</v>
      </c>
      <c r="F1172" s="22" t="str">
        <f aca="false">"dossierComplet['"&amp;meta_dossier_complet[[#This Row],[COD_VAR]]&amp;"'][code_insee]"</f>
        <v>dossierComplet['P18_FACT2554'][code_insee]</v>
      </c>
    </row>
    <row r="1173" customFormat="false" ht="15" hidden="true" customHeight="false" outlineLevel="0" collapsed="false">
      <c r="B1173" s="0" t="s">
        <v>6730</v>
      </c>
      <c r="C1173" s="0" t="s">
        <v>6731</v>
      </c>
      <c r="D1173" s="0" t="s">
        <v>6732</v>
      </c>
      <c r="E1173" s="0" t="s">
        <v>3276</v>
      </c>
      <c r="F1173" s="22" t="str">
        <f aca="false">"dossierComplet['"&amp;meta_dossier_complet[[#This Row],[COD_VAR]]&amp;"'][code_insee]"</f>
        <v>dossierComplet['P18_FACT5564'][code_insee]</v>
      </c>
    </row>
    <row r="1174" customFormat="false" ht="15" hidden="true" customHeight="false" outlineLevel="0" collapsed="false">
      <c r="B1174" s="0" t="s">
        <v>6733</v>
      </c>
      <c r="C1174" s="0" t="s">
        <v>6734</v>
      </c>
      <c r="D1174" s="0" t="s">
        <v>6735</v>
      </c>
      <c r="E1174" s="0" t="s">
        <v>3276</v>
      </c>
      <c r="F1174" s="22" t="str">
        <f aca="false">"dossierComplet['"&amp;meta_dossier_complet[[#This Row],[COD_VAR]]&amp;"'][code_insee]"</f>
        <v>dossierComplet['P18_ACTOCC1564'][code_insee]</v>
      </c>
    </row>
    <row r="1175" customFormat="false" ht="15" hidden="true" customHeight="false" outlineLevel="0" collapsed="false">
      <c r="B1175" s="0" t="s">
        <v>6736</v>
      </c>
      <c r="C1175" s="0" t="s">
        <v>6737</v>
      </c>
      <c r="D1175" s="0" t="s">
        <v>6738</v>
      </c>
      <c r="E1175" s="0" t="s">
        <v>3276</v>
      </c>
      <c r="F1175" s="22" t="str">
        <f aca="false">"dossierComplet['"&amp;meta_dossier_complet[[#This Row],[COD_VAR]]&amp;"'][code_insee]"</f>
        <v>dossierComplet['P18_ACTOCC1524'][code_insee]</v>
      </c>
    </row>
    <row r="1176" customFormat="false" ht="15" hidden="true" customHeight="false" outlineLevel="0" collapsed="false">
      <c r="B1176" s="0" t="s">
        <v>6739</v>
      </c>
      <c r="C1176" s="0" t="s">
        <v>6740</v>
      </c>
      <c r="D1176" s="0" t="s">
        <v>6741</v>
      </c>
      <c r="E1176" s="0" t="s">
        <v>3276</v>
      </c>
      <c r="F1176" s="22" t="str">
        <f aca="false">"dossierComplet['"&amp;meta_dossier_complet[[#This Row],[COD_VAR]]&amp;"'][code_insee]"</f>
        <v>dossierComplet['P18_ACTOCC2554'][code_insee]</v>
      </c>
    </row>
    <row r="1177" customFormat="false" ht="15" hidden="true" customHeight="false" outlineLevel="0" collapsed="false">
      <c r="B1177" s="0" t="s">
        <v>6742</v>
      </c>
      <c r="C1177" s="0" t="s">
        <v>6743</v>
      </c>
      <c r="D1177" s="0" t="s">
        <v>6744</v>
      </c>
      <c r="E1177" s="0" t="s">
        <v>3276</v>
      </c>
      <c r="F1177" s="22" t="str">
        <f aca="false">"dossierComplet['"&amp;meta_dossier_complet[[#This Row],[COD_VAR]]&amp;"'][code_insee]"</f>
        <v>dossierComplet['P18_ACTOCC5564'][code_insee]</v>
      </c>
    </row>
    <row r="1178" customFormat="false" ht="15" hidden="true" customHeight="false" outlineLevel="0" collapsed="false">
      <c r="B1178" s="0" t="s">
        <v>6745</v>
      </c>
      <c r="C1178" s="0" t="s">
        <v>6746</v>
      </c>
      <c r="D1178" s="0" t="s">
        <v>6747</v>
      </c>
      <c r="E1178" s="0" t="s">
        <v>3276</v>
      </c>
      <c r="F1178" s="22" t="str">
        <f aca="false">"dossierComplet['"&amp;meta_dossier_complet[[#This Row],[COD_VAR]]&amp;"'][code_insee]"</f>
        <v>dossierComplet['P18_HACTOCC1564'][code_insee]</v>
      </c>
    </row>
    <row r="1179" customFormat="false" ht="15" hidden="true" customHeight="false" outlineLevel="0" collapsed="false">
      <c r="B1179" s="0" t="s">
        <v>6748</v>
      </c>
      <c r="C1179" s="0" t="s">
        <v>6749</v>
      </c>
      <c r="D1179" s="0" t="s">
        <v>6750</v>
      </c>
      <c r="E1179" s="0" t="s">
        <v>3276</v>
      </c>
      <c r="F1179" s="22" t="str">
        <f aca="false">"dossierComplet['"&amp;meta_dossier_complet[[#This Row],[COD_VAR]]&amp;"'][code_insee]"</f>
        <v>dossierComplet['P18_HACTOCC1524'][code_insee]</v>
      </c>
    </row>
    <row r="1180" customFormat="false" ht="15" hidden="true" customHeight="false" outlineLevel="0" collapsed="false">
      <c r="B1180" s="0" t="s">
        <v>6751</v>
      </c>
      <c r="C1180" s="0" t="s">
        <v>6752</v>
      </c>
      <c r="D1180" s="0" t="s">
        <v>6753</v>
      </c>
      <c r="E1180" s="0" t="s">
        <v>3276</v>
      </c>
      <c r="F1180" s="22" t="str">
        <f aca="false">"dossierComplet['"&amp;meta_dossier_complet[[#This Row],[COD_VAR]]&amp;"'][code_insee]"</f>
        <v>dossierComplet['P18_HACTOCC2554'][code_insee]</v>
      </c>
    </row>
    <row r="1181" customFormat="false" ht="15" hidden="true" customHeight="false" outlineLevel="0" collapsed="false">
      <c r="B1181" s="0" t="s">
        <v>6754</v>
      </c>
      <c r="C1181" s="0" t="s">
        <v>6755</v>
      </c>
      <c r="D1181" s="0" t="s">
        <v>6756</v>
      </c>
      <c r="E1181" s="0" t="s">
        <v>3276</v>
      </c>
      <c r="F1181" s="22" t="str">
        <f aca="false">"dossierComplet['"&amp;meta_dossier_complet[[#This Row],[COD_VAR]]&amp;"'][code_insee]"</f>
        <v>dossierComplet['P18_HACTOCC5564'][code_insee]</v>
      </c>
    </row>
    <row r="1182" customFormat="false" ht="15" hidden="true" customHeight="false" outlineLevel="0" collapsed="false">
      <c r="B1182" s="0" t="s">
        <v>6757</v>
      </c>
      <c r="C1182" s="0" t="s">
        <v>6758</v>
      </c>
      <c r="D1182" s="0" t="s">
        <v>6759</v>
      </c>
      <c r="E1182" s="0" t="s">
        <v>3276</v>
      </c>
      <c r="F1182" s="22" t="str">
        <f aca="false">"dossierComplet['"&amp;meta_dossier_complet[[#This Row],[COD_VAR]]&amp;"'][code_insee]"</f>
        <v>dossierComplet['P18_FACTOCC1564'][code_insee]</v>
      </c>
    </row>
    <row r="1183" customFormat="false" ht="15" hidden="true" customHeight="false" outlineLevel="0" collapsed="false">
      <c r="B1183" s="0" t="s">
        <v>6760</v>
      </c>
      <c r="C1183" s="0" t="s">
        <v>6761</v>
      </c>
      <c r="D1183" s="0" t="s">
        <v>6762</v>
      </c>
      <c r="E1183" s="0" t="s">
        <v>3276</v>
      </c>
      <c r="F1183" s="22" t="str">
        <f aca="false">"dossierComplet['"&amp;meta_dossier_complet[[#This Row],[COD_VAR]]&amp;"'][code_insee]"</f>
        <v>dossierComplet['P18_FACTOCC1524'][code_insee]</v>
      </c>
    </row>
    <row r="1184" customFormat="false" ht="15" hidden="true" customHeight="false" outlineLevel="0" collapsed="false">
      <c r="B1184" s="0" t="s">
        <v>6763</v>
      </c>
      <c r="C1184" s="0" t="s">
        <v>6764</v>
      </c>
      <c r="D1184" s="0" t="s">
        <v>6765</v>
      </c>
      <c r="E1184" s="0" t="s">
        <v>3276</v>
      </c>
      <c r="F1184" s="22" t="str">
        <f aca="false">"dossierComplet['"&amp;meta_dossier_complet[[#This Row],[COD_VAR]]&amp;"'][code_insee]"</f>
        <v>dossierComplet['P18_FACTOCC2554'][code_insee]</v>
      </c>
    </row>
    <row r="1185" customFormat="false" ht="15" hidden="true" customHeight="false" outlineLevel="0" collapsed="false">
      <c r="B1185" s="0" t="s">
        <v>6766</v>
      </c>
      <c r="C1185" s="0" t="s">
        <v>6767</v>
      </c>
      <c r="D1185" s="0" t="s">
        <v>6768</v>
      </c>
      <c r="E1185" s="0" t="s">
        <v>3276</v>
      </c>
      <c r="F1185" s="22" t="str">
        <f aca="false">"dossierComplet['"&amp;meta_dossier_complet[[#This Row],[COD_VAR]]&amp;"'][code_insee]"</f>
        <v>dossierComplet['P18_FACTOCC5564'][code_insee]</v>
      </c>
    </row>
    <row r="1186" customFormat="false" ht="15" hidden="true" customHeight="false" outlineLevel="0" collapsed="false">
      <c r="B1186" s="0" t="s">
        <v>6769</v>
      </c>
      <c r="C1186" s="0" t="s">
        <v>6770</v>
      </c>
      <c r="D1186" s="0" t="s">
        <v>6771</v>
      </c>
      <c r="E1186" s="0" t="s">
        <v>3276</v>
      </c>
      <c r="F1186" s="22" t="str">
        <f aca="false">"dossierComplet['"&amp;meta_dossier_complet[[#This Row],[COD_VAR]]&amp;"'][code_insee]"</f>
        <v>dossierComplet['P18_CHOM1564'][code_insee]</v>
      </c>
    </row>
    <row r="1187" customFormat="false" ht="15" hidden="true" customHeight="false" outlineLevel="0" collapsed="false">
      <c r="B1187" s="0" t="s">
        <v>6772</v>
      </c>
      <c r="C1187" s="0" t="s">
        <v>6773</v>
      </c>
      <c r="D1187" s="0" t="s">
        <v>6774</v>
      </c>
      <c r="E1187" s="0" t="s">
        <v>3276</v>
      </c>
      <c r="F1187" s="22" t="str">
        <f aca="false">"dossierComplet['"&amp;meta_dossier_complet[[#This Row],[COD_VAR]]&amp;"'][code_insee]"</f>
        <v>dossierComplet['P18_HCHOM1564'][code_insee]</v>
      </c>
    </row>
    <row r="1188" customFormat="false" ht="15" hidden="true" customHeight="false" outlineLevel="0" collapsed="false">
      <c r="B1188" s="0" t="s">
        <v>6775</v>
      </c>
      <c r="C1188" s="0" t="s">
        <v>6776</v>
      </c>
      <c r="D1188" s="0" t="s">
        <v>6777</v>
      </c>
      <c r="E1188" s="0" t="s">
        <v>3276</v>
      </c>
      <c r="F1188" s="22" t="str">
        <f aca="false">"dossierComplet['"&amp;meta_dossier_complet[[#This Row],[COD_VAR]]&amp;"'][code_insee]"</f>
        <v>dossierComplet['P18_HCHOM1524'][code_insee]</v>
      </c>
    </row>
    <row r="1189" customFormat="false" ht="15" hidden="true" customHeight="false" outlineLevel="0" collapsed="false">
      <c r="B1189" s="0" t="s">
        <v>6778</v>
      </c>
      <c r="C1189" s="0" t="s">
        <v>6779</v>
      </c>
      <c r="D1189" s="0" t="s">
        <v>6780</v>
      </c>
      <c r="E1189" s="0" t="s">
        <v>3276</v>
      </c>
      <c r="F1189" s="22" t="str">
        <f aca="false">"dossierComplet['"&amp;meta_dossier_complet[[#This Row],[COD_VAR]]&amp;"'][code_insee]"</f>
        <v>dossierComplet['P18_HCHOM2554'][code_insee]</v>
      </c>
    </row>
    <row r="1190" customFormat="false" ht="15" hidden="true" customHeight="false" outlineLevel="0" collapsed="false">
      <c r="B1190" s="0" t="s">
        <v>6781</v>
      </c>
      <c r="C1190" s="0" t="s">
        <v>6782</v>
      </c>
      <c r="D1190" s="0" t="s">
        <v>6783</v>
      </c>
      <c r="E1190" s="0" t="s">
        <v>3276</v>
      </c>
      <c r="F1190" s="22" t="str">
        <f aca="false">"dossierComplet['"&amp;meta_dossier_complet[[#This Row],[COD_VAR]]&amp;"'][code_insee]"</f>
        <v>dossierComplet['P18_HCHOM5564'][code_insee]</v>
      </c>
    </row>
    <row r="1191" customFormat="false" ht="15" hidden="true" customHeight="false" outlineLevel="0" collapsed="false">
      <c r="B1191" s="0" t="s">
        <v>6784</v>
      </c>
      <c r="C1191" s="0" t="s">
        <v>6785</v>
      </c>
      <c r="D1191" s="0" t="s">
        <v>6786</v>
      </c>
      <c r="E1191" s="0" t="s">
        <v>3276</v>
      </c>
      <c r="F1191" s="22" t="str">
        <f aca="false">"dossierComplet['"&amp;meta_dossier_complet[[#This Row],[COD_VAR]]&amp;"'][code_insee]"</f>
        <v>dossierComplet['P18_FCHOM1564'][code_insee]</v>
      </c>
    </row>
    <row r="1192" customFormat="false" ht="15" hidden="true" customHeight="false" outlineLevel="0" collapsed="false">
      <c r="B1192" s="0" t="s">
        <v>6787</v>
      </c>
      <c r="C1192" s="0" t="s">
        <v>6788</v>
      </c>
      <c r="D1192" s="0" t="s">
        <v>6789</v>
      </c>
      <c r="E1192" s="0" t="s">
        <v>3276</v>
      </c>
      <c r="F1192" s="22" t="str">
        <f aca="false">"dossierComplet['"&amp;meta_dossier_complet[[#This Row],[COD_VAR]]&amp;"'][code_insee]"</f>
        <v>dossierComplet['P18_FCHOM1524'][code_insee]</v>
      </c>
    </row>
    <row r="1193" customFormat="false" ht="15" hidden="true" customHeight="false" outlineLevel="0" collapsed="false">
      <c r="B1193" s="0" t="s">
        <v>6790</v>
      </c>
      <c r="C1193" s="0" t="s">
        <v>6791</v>
      </c>
      <c r="D1193" s="0" t="s">
        <v>6792</v>
      </c>
      <c r="E1193" s="0" t="s">
        <v>3276</v>
      </c>
      <c r="F1193" s="22" t="str">
        <f aca="false">"dossierComplet['"&amp;meta_dossier_complet[[#This Row],[COD_VAR]]&amp;"'][code_insee]"</f>
        <v>dossierComplet['P18_FCHOM2554'][code_insee]</v>
      </c>
    </row>
    <row r="1194" customFormat="false" ht="15" hidden="true" customHeight="false" outlineLevel="0" collapsed="false">
      <c r="B1194" s="0" t="s">
        <v>6793</v>
      </c>
      <c r="C1194" s="0" t="s">
        <v>6794</v>
      </c>
      <c r="D1194" s="0" t="s">
        <v>6795</v>
      </c>
      <c r="E1194" s="0" t="s">
        <v>3276</v>
      </c>
      <c r="F1194" s="22" t="str">
        <f aca="false">"dossierComplet['"&amp;meta_dossier_complet[[#This Row],[COD_VAR]]&amp;"'][code_insee]"</f>
        <v>dossierComplet['P18_FCHOM5564'][code_insee]</v>
      </c>
    </row>
    <row r="1195" customFormat="false" ht="15" hidden="true" customHeight="false" outlineLevel="0" collapsed="false">
      <c r="B1195" s="0" t="s">
        <v>6796</v>
      </c>
      <c r="C1195" s="0" t="s">
        <v>6797</v>
      </c>
      <c r="D1195" s="0" t="s">
        <v>6798</v>
      </c>
      <c r="E1195" s="0" t="s">
        <v>3276</v>
      </c>
      <c r="F1195" s="22" t="str">
        <f aca="false">"dossierComplet['"&amp;meta_dossier_complet[[#This Row],[COD_VAR]]&amp;"'][code_insee]"</f>
        <v>dossierComplet['P18_INACT1564'][code_insee]</v>
      </c>
    </row>
    <row r="1196" customFormat="false" ht="15" hidden="true" customHeight="false" outlineLevel="0" collapsed="false">
      <c r="B1196" s="0" t="s">
        <v>6799</v>
      </c>
      <c r="C1196" s="0" t="s">
        <v>6800</v>
      </c>
      <c r="D1196" s="0" t="s">
        <v>6801</v>
      </c>
      <c r="E1196" s="0" t="s">
        <v>3276</v>
      </c>
      <c r="F1196" s="22" t="str">
        <f aca="false">"dossierComplet['"&amp;meta_dossier_complet[[#This Row],[COD_VAR]]&amp;"'][code_insee]"</f>
        <v>dossierComplet['P18_ETUD1564'][code_insee]</v>
      </c>
    </row>
    <row r="1197" customFormat="false" ht="15" hidden="true" customHeight="false" outlineLevel="0" collapsed="false">
      <c r="B1197" s="0" t="s">
        <v>6802</v>
      </c>
      <c r="C1197" s="0" t="s">
        <v>6803</v>
      </c>
      <c r="D1197" s="0" t="s">
        <v>6804</v>
      </c>
      <c r="E1197" s="0" t="s">
        <v>3276</v>
      </c>
      <c r="F1197" s="22" t="str">
        <f aca="false">"dossierComplet['"&amp;meta_dossier_complet[[#This Row],[COD_VAR]]&amp;"'][code_insee]"</f>
        <v>dossierComplet['P18_RETR1564'][code_insee]</v>
      </c>
    </row>
    <row r="1198" customFormat="false" ht="15" hidden="true" customHeight="false" outlineLevel="0" collapsed="false">
      <c r="B1198" s="0" t="s">
        <v>6805</v>
      </c>
      <c r="C1198" s="0" t="s">
        <v>6806</v>
      </c>
      <c r="D1198" s="0" t="s">
        <v>6807</v>
      </c>
      <c r="E1198" s="0" t="s">
        <v>3276</v>
      </c>
      <c r="F1198" s="22" t="str">
        <f aca="false">"dossierComplet['"&amp;meta_dossier_complet[[#This Row],[COD_VAR]]&amp;"'][code_insee]"</f>
        <v>dossierComplet['P18_AINACT1564'][code_insee]</v>
      </c>
    </row>
    <row r="1199" customFormat="false" ht="15" hidden="true" customHeight="false" outlineLevel="0" collapsed="false">
      <c r="B1199" s="0" t="s">
        <v>6808</v>
      </c>
      <c r="C1199" s="0" t="s">
        <v>6809</v>
      </c>
      <c r="D1199" s="0" t="s">
        <v>6699</v>
      </c>
      <c r="E1199" s="0" t="s">
        <v>3276</v>
      </c>
      <c r="F1199" s="22" t="str">
        <f aca="false">"dossierComplet['"&amp;meta_dossier_complet[[#This Row],[COD_VAR]]&amp;"'][code_insee]"</f>
        <v>dossierComplet['C18_ACT1564'][code_insee]</v>
      </c>
    </row>
    <row r="1200" customFormat="false" ht="15" hidden="true" customHeight="false" outlineLevel="0" collapsed="false">
      <c r="B1200" s="0" t="s">
        <v>6810</v>
      </c>
      <c r="C1200" s="0" t="s">
        <v>6811</v>
      </c>
      <c r="D1200" s="0" t="s">
        <v>6812</v>
      </c>
      <c r="E1200" s="0" t="s">
        <v>3276</v>
      </c>
      <c r="F1200" s="22" t="str">
        <f aca="false">"dossierComplet['"&amp;meta_dossier_complet[[#This Row],[COD_VAR]]&amp;"'][code_insee]"</f>
        <v>dossierComplet['C18_ACT1564_CS1'][code_insee]</v>
      </c>
    </row>
    <row r="1201" customFormat="false" ht="15" hidden="true" customHeight="false" outlineLevel="0" collapsed="false">
      <c r="B1201" s="0" t="s">
        <v>6813</v>
      </c>
      <c r="C1201" s="0" t="s">
        <v>6814</v>
      </c>
      <c r="D1201" s="0" t="s">
        <v>6815</v>
      </c>
      <c r="E1201" s="0" t="s">
        <v>3276</v>
      </c>
      <c r="F1201" s="22" t="str">
        <f aca="false">"dossierComplet['"&amp;meta_dossier_complet[[#This Row],[COD_VAR]]&amp;"'][code_insee]"</f>
        <v>dossierComplet['C18_ACT1564_CS2'][code_insee]</v>
      </c>
    </row>
    <row r="1202" customFormat="false" ht="15" hidden="true" customHeight="false" outlineLevel="0" collapsed="false">
      <c r="B1202" s="0" t="s">
        <v>6816</v>
      </c>
      <c r="C1202" s="0" t="s">
        <v>6817</v>
      </c>
      <c r="D1202" s="0" t="s">
        <v>6818</v>
      </c>
      <c r="E1202" s="0" t="s">
        <v>3276</v>
      </c>
      <c r="F1202" s="22" t="str">
        <f aca="false">"dossierComplet['"&amp;meta_dossier_complet[[#This Row],[COD_VAR]]&amp;"'][code_insee]"</f>
        <v>dossierComplet['C18_ACT1564_CS3'][code_insee]</v>
      </c>
    </row>
    <row r="1203" customFormat="false" ht="15" hidden="true" customHeight="false" outlineLevel="0" collapsed="false">
      <c r="B1203" s="0" t="s">
        <v>6819</v>
      </c>
      <c r="C1203" s="0" t="s">
        <v>6820</v>
      </c>
      <c r="D1203" s="0" t="s">
        <v>6821</v>
      </c>
      <c r="E1203" s="0" t="s">
        <v>3276</v>
      </c>
      <c r="F1203" s="22" t="str">
        <f aca="false">"dossierComplet['"&amp;meta_dossier_complet[[#This Row],[COD_VAR]]&amp;"'][code_insee]"</f>
        <v>dossierComplet['C18_ACT1564_CS4'][code_insee]</v>
      </c>
    </row>
    <row r="1204" customFormat="false" ht="15" hidden="true" customHeight="false" outlineLevel="0" collapsed="false">
      <c r="B1204" s="0" t="s">
        <v>6822</v>
      </c>
      <c r="C1204" s="0" t="s">
        <v>6823</v>
      </c>
      <c r="D1204" s="0" t="s">
        <v>6824</v>
      </c>
      <c r="E1204" s="0" t="s">
        <v>3276</v>
      </c>
      <c r="F1204" s="22" t="str">
        <f aca="false">"dossierComplet['"&amp;meta_dossier_complet[[#This Row],[COD_VAR]]&amp;"'][code_insee]"</f>
        <v>dossierComplet['C18_ACT1564_CS5'][code_insee]</v>
      </c>
    </row>
    <row r="1205" customFormat="false" ht="15" hidden="true" customHeight="false" outlineLevel="0" collapsed="false">
      <c r="B1205" s="0" t="s">
        <v>6825</v>
      </c>
      <c r="C1205" s="0" t="s">
        <v>6826</v>
      </c>
      <c r="D1205" s="0" t="s">
        <v>6827</v>
      </c>
      <c r="E1205" s="0" t="s">
        <v>3276</v>
      </c>
      <c r="F1205" s="22" t="str">
        <f aca="false">"dossierComplet['"&amp;meta_dossier_complet[[#This Row],[COD_VAR]]&amp;"'][code_insee]"</f>
        <v>dossierComplet['C18_ACT1564_CS6'][code_insee]</v>
      </c>
    </row>
    <row r="1206" customFormat="false" ht="15" hidden="true" customHeight="false" outlineLevel="0" collapsed="false">
      <c r="B1206" s="0" t="s">
        <v>6828</v>
      </c>
      <c r="C1206" s="0" t="s">
        <v>6829</v>
      </c>
      <c r="D1206" s="0" t="s">
        <v>6735</v>
      </c>
      <c r="E1206" s="0" t="s">
        <v>3276</v>
      </c>
      <c r="F1206" s="22" t="str">
        <f aca="false">"dossierComplet['"&amp;meta_dossier_complet[[#This Row],[COD_VAR]]&amp;"'][code_insee]"</f>
        <v>dossierComplet['C18_ACTOCC1564'][code_insee]</v>
      </c>
    </row>
    <row r="1207" customFormat="false" ht="15" hidden="true" customHeight="false" outlineLevel="0" collapsed="false">
      <c r="B1207" s="0" t="s">
        <v>6830</v>
      </c>
      <c r="C1207" s="0" t="s">
        <v>6831</v>
      </c>
      <c r="D1207" s="0" t="s">
        <v>6832</v>
      </c>
      <c r="E1207" s="0" t="s">
        <v>3276</v>
      </c>
      <c r="F1207" s="22" t="str">
        <f aca="false">"dossierComplet['"&amp;meta_dossier_complet[[#This Row],[COD_VAR]]&amp;"'][code_insee]"</f>
        <v>dossierComplet['C18_ACTOCC1564_CS1'][code_insee]</v>
      </c>
    </row>
    <row r="1208" customFormat="false" ht="15" hidden="true" customHeight="false" outlineLevel="0" collapsed="false">
      <c r="B1208" s="0" t="s">
        <v>6833</v>
      </c>
      <c r="C1208" s="0" t="s">
        <v>6834</v>
      </c>
      <c r="D1208" s="0" t="s">
        <v>6835</v>
      </c>
      <c r="E1208" s="0" t="s">
        <v>3276</v>
      </c>
      <c r="F1208" s="22" t="str">
        <f aca="false">"dossierComplet['"&amp;meta_dossier_complet[[#This Row],[COD_VAR]]&amp;"'][code_insee]"</f>
        <v>dossierComplet['C18_ACTOCC1564_CS2'][code_insee]</v>
      </c>
    </row>
    <row r="1209" customFormat="false" ht="15" hidden="true" customHeight="false" outlineLevel="0" collapsed="false">
      <c r="B1209" s="0" t="s">
        <v>6836</v>
      </c>
      <c r="C1209" s="0" t="s">
        <v>6837</v>
      </c>
      <c r="D1209" s="0" t="s">
        <v>6838</v>
      </c>
      <c r="E1209" s="0" t="s">
        <v>3276</v>
      </c>
      <c r="F1209" s="22" t="str">
        <f aca="false">"dossierComplet['"&amp;meta_dossier_complet[[#This Row],[COD_VAR]]&amp;"'][code_insee]"</f>
        <v>dossierComplet['C18_ACTOCC1564_CS3'][code_insee]</v>
      </c>
    </row>
    <row r="1210" customFormat="false" ht="15" hidden="true" customHeight="false" outlineLevel="0" collapsed="false">
      <c r="B1210" s="0" t="s">
        <v>6839</v>
      </c>
      <c r="C1210" s="0" t="s">
        <v>6840</v>
      </c>
      <c r="D1210" s="0" t="s">
        <v>6841</v>
      </c>
      <c r="E1210" s="0" t="s">
        <v>3276</v>
      </c>
      <c r="F1210" s="22" t="str">
        <f aca="false">"dossierComplet['"&amp;meta_dossier_complet[[#This Row],[COD_VAR]]&amp;"'][code_insee]"</f>
        <v>dossierComplet['C18_ACTOCC1564_CS4'][code_insee]</v>
      </c>
    </row>
    <row r="1211" customFormat="false" ht="15" hidden="true" customHeight="false" outlineLevel="0" collapsed="false">
      <c r="B1211" s="0" t="s">
        <v>6842</v>
      </c>
      <c r="C1211" s="0" t="s">
        <v>6843</v>
      </c>
      <c r="D1211" s="0" t="s">
        <v>6844</v>
      </c>
      <c r="E1211" s="0" t="s">
        <v>3276</v>
      </c>
      <c r="F1211" s="22" t="str">
        <f aca="false">"dossierComplet['"&amp;meta_dossier_complet[[#This Row],[COD_VAR]]&amp;"'][code_insee]"</f>
        <v>dossierComplet['C18_ACTOCC1564_CS5'][code_insee]</v>
      </c>
    </row>
    <row r="1212" customFormat="false" ht="15" hidden="true" customHeight="false" outlineLevel="0" collapsed="false">
      <c r="B1212" s="0" t="s">
        <v>6845</v>
      </c>
      <c r="C1212" s="0" t="s">
        <v>6846</v>
      </c>
      <c r="D1212" s="0" t="s">
        <v>6847</v>
      </c>
      <c r="E1212" s="0" t="s">
        <v>3276</v>
      </c>
      <c r="F1212" s="22" t="str">
        <f aca="false">"dossierComplet['"&amp;meta_dossier_complet[[#This Row],[COD_VAR]]&amp;"'][code_insee]"</f>
        <v>dossierComplet['C18_ACTOCC1564_CS6'][code_insee]</v>
      </c>
    </row>
    <row r="1213" customFormat="false" ht="15" hidden="true" customHeight="false" outlineLevel="0" collapsed="false">
      <c r="B1213" s="0" t="s">
        <v>6848</v>
      </c>
      <c r="C1213" s="0" t="s">
        <v>6849</v>
      </c>
      <c r="D1213" s="0" t="s">
        <v>6850</v>
      </c>
      <c r="E1213" s="0" t="s">
        <v>3276</v>
      </c>
      <c r="F1213" s="22" t="str">
        <f aca="false">"dossierComplet['"&amp;meta_dossier_complet[[#This Row],[COD_VAR]]&amp;"'][code_insee]"</f>
        <v>dossierComplet['P18_EMPLT'][code_insee]</v>
      </c>
    </row>
    <row r="1214" customFormat="false" ht="15" hidden="true" customHeight="false" outlineLevel="0" collapsed="false">
      <c r="B1214" s="0" t="s">
        <v>6851</v>
      </c>
      <c r="C1214" s="0" t="s">
        <v>6852</v>
      </c>
      <c r="D1214" s="0" t="s">
        <v>6853</v>
      </c>
      <c r="E1214" s="0" t="s">
        <v>3276</v>
      </c>
      <c r="F1214" s="22" t="str">
        <f aca="false">"dossierComplet['"&amp;meta_dossier_complet[[#This Row],[COD_VAR]]&amp;"'][code_insee]"</f>
        <v>dossierComplet['P18_ACTOCC'][code_insee]</v>
      </c>
    </row>
    <row r="1215" customFormat="false" ht="15" hidden="true" customHeight="false" outlineLevel="0" collapsed="false">
      <c r="B1215" s="0" t="s">
        <v>6854</v>
      </c>
      <c r="C1215" s="0" t="s">
        <v>6855</v>
      </c>
      <c r="D1215" s="0" t="s">
        <v>6856</v>
      </c>
      <c r="E1215" s="0" t="s">
        <v>3276</v>
      </c>
      <c r="F1215" s="22" t="str">
        <f aca="false">"dossierComplet['"&amp;meta_dossier_complet[[#This Row],[COD_VAR]]&amp;"'][code_insee]"</f>
        <v>dossierComplet['P18_ACT15P'][code_insee]</v>
      </c>
    </row>
    <row r="1216" customFormat="false" ht="15" hidden="true" customHeight="false" outlineLevel="0" collapsed="false">
      <c r="B1216" s="0" t="s">
        <v>6857</v>
      </c>
      <c r="C1216" s="0" t="s">
        <v>6858</v>
      </c>
      <c r="D1216" s="0" t="s">
        <v>6859</v>
      </c>
      <c r="E1216" s="0" t="s">
        <v>3276</v>
      </c>
      <c r="F1216" s="22" t="str">
        <f aca="false">"dossierComplet['"&amp;meta_dossier_complet[[#This Row],[COD_VAR]]&amp;"'][code_insee]"</f>
        <v>dossierComplet['P18_EMPLT_SAL'][code_insee]</v>
      </c>
    </row>
    <row r="1217" customFormat="false" ht="15" hidden="true" customHeight="false" outlineLevel="0" collapsed="false">
      <c r="B1217" s="0" t="s">
        <v>6860</v>
      </c>
      <c r="C1217" s="0" t="s">
        <v>6861</v>
      </c>
      <c r="D1217" s="0" t="s">
        <v>6862</v>
      </c>
      <c r="E1217" s="0" t="s">
        <v>3276</v>
      </c>
      <c r="F1217" s="22" t="str">
        <f aca="false">"dossierComplet['"&amp;meta_dossier_complet[[#This Row],[COD_VAR]]&amp;"'][code_insee]"</f>
        <v>dossierComplet['P18_EMPLT_FSAL'][code_insee]</v>
      </c>
    </row>
    <row r="1218" customFormat="false" ht="15" hidden="true" customHeight="false" outlineLevel="0" collapsed="false">
      <c r="B1218" s="0" t="s">
        <v>6863</v>
      </c>
      <c r="C1218" s="0" t="s">
        <v>6864</v>
      </c>
      <c r="D1218" s="0" t="s">
        <v>6865</v>
      </c>
      <c r="E1218" s="0" t="s">
        <v>3276</v>
      </c>
      <c r="F1218" s="22" t="str">
        <f aca="false">"dossierComplet['"&amp;meta_dossier_complet[[#This Row],[COD_VAR]]&amp;"'][code_insee]"</f>
        <v>dossierComplet['P18_EMPLT_SALTP'][code_insee]</v>
      </c>
    </row>
    <row r="1219" customFormat="false" ht="15" hidden="true" customHeight="false" outlineLevel="0" collapsed="false">
      <c r="B1219" s="0" t="s">
        <v>6866</v>
      </c>
      <c r="C1219" s="0" t="s">
        <v>6867</v>
      </c>
      <c r="D1219" s="0" t="s">
        <v>6868</v>
      </c>
      <c r="E1219" s="0" t="s">
        <v>3276</v>
      </c>
      <c r="F1219" s="22" t="str">
        <f aca="false">"dossierComplet['"&amp;meta_dossier_complet[[#This Row],[COD_VAR]]&amp;"'][code_insee]"</f>
        <v>dossierComplet['P18_EMPLT_NSAL'][code_insee]</v>
      </c>
    </row>
    <row r="1220" customFormat="false" ht="15" hidden="true" customHeight="false" outlineLevel="0" collapsed="false">
      <c r="B1220" s="0" t="s">
        <v>6869</v>
      </c>
      <c r="C1220" s="0" t="s">
        <v>6870</v>
      </c>
      <c r="D1220" s="0" t="s">
        <v>6871</v>
      </c>
      <c r="E1220" s="0" t="s">
        <v>3276</v>
      </c>
      <c r="F1220" s="22" t="str">
        <f aca="false">"dossierComplet['"&amp;meta_dossier_complet[[#This Row],[COD_VAR]]&amp;"'][code_insee]"</f>
        <v>dossierComplet['P18_EMPLT_FNSAL'][code_insee]</v>
      </c>
    </row>
    <row r="1221" customFormat="false" ht="15" hidden="true" customHeight="false" outlineLevel="0" collapsed="false">
      <c r="B1221" s="0" t="s">
        <v>6872</v>
      </c>
      <c r="C1221" s="0" t="s">
        <v>6873</v>
      </c>
      <c r="D1221" s="0" t="s">
        <v>6874</v>
      </c>
      <c r="E1221" s="0" t="s">
        <v>3276</v>
      </c>
      <c r="F1221" s="22" t="str">
        <f aca="false">"dossierComplet['"&amp;meta_dossier_complet[[#This Row],[COD_VAR]]&amp;"'][code_insee]"</f>
        <v>dossierComplet['P18_EMPLT_NSALTP'][code_insee]</v>
      </c>
    </row>
    <row r="1222" customFormat="false" ht="15" hidden="true" customHeight="false" outlineLevel="0" collapsed="false">
      <c r="B1222" s="0" t="s">
        <v>6875</v>
      </c>
      <c r="C1222" s="0" t="s">
        <v>6876</v>
      </c>
      <c r="D1222" s="0" t="s">
        <v>6850</v>
      </c>
      <c r="E1222" s="0" t="s">
        <v>3276</v>
      </c>
      <c r="F1222" s="22" t="str">
        <f aca="false">"dossierComplet['"&amp;meta_dossier_complet[[#This Row],[COD_VAR]]&amp;"'][code_insee]"</f>
        <v>dossierComplet['C18_EMPLT'][code_insee]</v>
      </c>
    </row>
    <row r="1223" customFormat="false" ht="15" hidden="true" customHeight="false" outlineLevel="0" collapsed="false">
      <c r="B1223" s="0" t="s">
        <v>6877</v>
      </c>
      <c r="C1223" s="0" t="s">
        <v>6878</v>
      </c>
      <c r="D1223" s="0" t="s">
        <v>6879</v>
      </c>
      <c r="E1223" s="0" t="s">
        <v>3276</v>
      </c>
      <c r="F1223" s="22" t="str">
        <f aca="false">"dossierComplet['"&amp;meta_dossier_complet[[#This Row],[COD_VAR]]&amp;"'][code_insee]"</f>
        <v>dossierComplet['C18_EMPLT_CS1'][code_insee]</v>
      </c>
    </row>
    <row r="1224" customFormat="false" ht="15" hidden="true" customHeight="false" outlineLevel="0" collapsed="false">
      <c r="B1224" s="0" t="s">
        <v>6880</v>
      </c>
      <c r="C1224" s="0" t="s">
        <v>6881</v>
      </c>
      <c r="D1224" s="0" t="s">
        <v>6882</v>
      </c>
      <c r="E1224" s="0" t="s">
        <v>3276</v>
      </c>
      <c r="F1224" s="22" t="str">
        <f aca="false">"dossierComplet['"&amp;meta_dossier_complet[[#This Row],[COD_VAR]]&amp;"'][code_insee]"</f>
        <v>dossierComplet['C18_EMPLT_CS2'][code_insee]</v>
      </c>
    </row>
    <row r="1225" customFormat="false" ht="15" hidden="true" customHeight="false" outlineLevel="0" collapsed="false">
      <c r="B1225" s="0" t="s">
        <v>6883</v>
      </c>
      <c r="C1225" s="0" t="s">
        <v>6884</v>
      </c>
      <c r="D1225" s="0" t="s">
        <v>6885</v>
      </c>
      <c r="E1225" s="0" t="s">
        <v>3276</v>
      </c>
      <c r="F1225" s="22" t="str">
        <f aca="false">"dossierComplet['"&amp;meta_dossier_complet[[#This Row],[COD_VAR]]&amp;"'][code_insee]"</f>
        <v>dossierComplet['C18_EMPLT_CS3'][code_insee]</v>
      </c>
    </row>
    <row r="1226" customFormat="false" ht="15" hidden="true" customHeight="false" outlineLevel="0" collapsed="false">
      <c r="B1226" s="0" t="s">
        <v>6886</v>
      </c>
      <c r="C1226" s="0" t="s">
        <v>6887</v>
      </c>
      <c r="D1226" s="0" t="s">
        <v>6888</v>
      </c>
      <c r="E1226" s="0" t="s">
        <v>3276</v>
      </c>
      <c r="F1226" s="22" t="str">
        <f aca="false">"dossierComplet['"&amp;meta_dossier_complet[[#This Row],[COD_VAR]]&amp;"'][code_insee]"</f>
        <v>dossierComplet['C18_EMPLT_CS4'][code_insee]</v>
      </c>
    </row>
    <row r="1227" customFormat="false" ht="15" hidden="true" customHeight="false" outlineLevel="0" collapsed="false">
      <c r="B1227" s="0" t="s">
        <v>6889</v>
      </c>
      <c r="C1227" s="0" t="s">
        <v>6890</v>
      </c>
      <c r="D1227" s="0" t="s">
        <v>6891</v>
      </c>
      <c r="E1227" s="0" t="s">
        <v>3276</v>
      </c>
      <c r="F1227" s="22" t="str">
        <f aca="false">"dossierComplet['"&amp;meta_dossier_complet[[#This Row],[COD_VAR]]&amp;"'][code_insee]"</f>
        <v>dossierComplet['C18_EMPLT_CS5'][code_insee]</v>
      </c>
    </row>
    <row r="1228" customFormat="false" ht="15" hidden="true" customHeight="false" outlineLevel="0" collapsed="false">
      <c r="B1228" s="0" t="s">
        <v>6892</v>
      </c>
      <c r="C1228" s="0" t="s">
        <v>6893</v>
      </c>
      <c r="D1228" s="0" t="s">
        <v>6894</v>
      </c>
      <c r="E1228" s="0" t="s">
        <v>3276</v>
      </c>
      <c r="F1228" s="22" t="str">
        <f aca="false">"dossierComplet['"&amp;meta_dossier_complet[[#This Row],[COD_VAR]]&amp;"'][code_insee]"</f>
        <v>dossierComplet['C18_EMPLT_CS6'][code_insee]</v>
      </c>
    </row>
    <row r="1229" customFormat="false" ht="15" hidden="true" customHeight="false" outlineLevel="0" collapsed="false">
      <c r="B1229" s="0" t="s">
        <v>6895</v>
      </c>
      <c r="C1229" s="0" t="s">
        <v>6896</v>
      </c>
      <c r="D1229" s="0" t="s">
        <v>6897</v>
      </c>
      <c r="E1229" s="0" t="s">
        <v>3276</v>
      </c>
      <c r="F1229" s="22" t="str">
        <f aca="false">"dossierComplet['"&amp;meta_dossier_complet[[#This Row],[COD_VAR]]&amp;"'][code_insee]"</f>
        <v>dossierComplet['C18_EMPLT_AGRI'][code_insee]</v>
      </c>
    </row>
    <row r="1230" customFormat="false" ht="15" hidden="true" customHeight="false" outlineLevel="0" collapsed="false">
      <c r="B1230" s="0" t="s">
        <v>6898</v>
      </c>
      <c r="C1230" s="0" t="s">
        <v>6899</v>
      </c>
      <c r="D1230" s="0" t="s">
        <v>6900</v>
      </c>
      <c r="E1230" s="0" t="s">
        <v>3276</v>
      </c>
      <c r="F1230" s="22" t="str">
        <f aca="false">"dossierComplet['"&amp;meta_dossier_complet[[#This Row],[COD_VAR]]&amp;"'][code_insee]"</f>
        <v>dossierComplet['C18_EMPLT_INDUS'][code_insee]</v>
      </c>
    </row>
    <row r="1231" customFormat="false" ht="15" hidden="true" customHeight="false" outlineLevel="0" collapsed="false">
      <c r="B1231" s="0" t="s">
        <v>6901</v>
      </c>
      <c r="C1231" s="0" t="s">
        <v>6902</v>
      </c>
      <c r="D1231" s="0" t="s">
        <v>6903</v>
      </c>
      <c r="E1231" s="0" t="s">
        <v>3276</v>
      </c>
      <c r="F1231" s="22" t="str">
        <f aca="false">"dossierComplet['"&amp;meta_dossier_complet[[#This Row],[COD_VAR]]&amp;"'][code_insee]"</f>
        <v>dossierComplet['C18_EMPLT_CONST'][code_insee]</v>
      </c>
    </row>
    <row r="1232" customFormat="false" ht="15" hidden="true" customHeight="false" outlineLevel="0" collapsed="false">
      <c r="B1232" s="0" t="s">
        <v>6904</v>
      </c>
      <c r="C1232" s="0" t="s">
        <v>6905</v>
      </c>
      <c r="D1232" s="0" t="s">
        <v>6906</v>
      </c>
      <c r="E1232" s="0" t="s">
        <v>3276</v>
      </c>
      <c r="F1232" s="22" t="str">
        <f aca="false">"dossierComplet['"&amp;meta_dossier_complet[[#This Row],[COD_VAR]]&amp;"'][code_insee]"</f>
        <v>dossierComplet['C18_EMPLT_CTS'][code_insee]</v>
      </c>
    </row>
    <row r="1233" customFormat="false" ht="15" hidden="true" customHeight="false" outlineLevel="0" collapsed="false">
      <c r="B1233" s="0" t="s">
        <v>6907</v>
      </c>
      <c r="C1233" s="0" t="s">
        <v>6908</v>
      </c>
      <c r="D1233" s="0" t="s">
        <v>6909</v>
      </c>
      <c r="E1233" s="0" t="s">
        <v>3276</v>
      </c>
      <c r="F1233" s="22" t="str">
        <f aca="false">"dossierComplet['"&amp;meta_dossier_complet[[#This Row],[COD_VAR]]&amp;"'][code_insee]"</f>
        <v>dossierComplet['C18_EMPLT_APESAS'][code_insee]</v>
      </c>
    </row>
    <row r="1234" customFormat="false" ht="15" hidden="true" customHeight="false" outlineLevel="0" collapsed="false">
      <c r="B1234" s="0" t="s">
        <v>6910</v>
      </c>
      <c r="C1234" s="0" t="s">
        <v>6911</v>
      </c>
      <c r="D1234" s="0" t="s">
        <v>6912</v>
      </c>
      <c r="E1234" s="0" t="s">
        <v>3276</v>
      </c>
      <c r="F1234" s="22" t="str">
        <f aca="false">"dossierComplet['"&amp;meta_dossier_complet[[#This Row],[COD_VAR]]&amp;"'][code_insee]"</f>
        <v>dossierComplet['C18_EMPLT_F'][code_insee]</v>
      </c>
    </row>
    <row r="1235" customFormat="false" ht="15" hidden="true" customHeight="false" outlineLevel="0" collapsed="false">
      <c r="B1235" s="0" t="s">
        <v>6913</v>
      </c>
      <c r="C1235" s="0" t="s">
        <v>6914</v>
      </c>
      <c r="D1235" s="0" t="s">
        <v>6915</v>
      </c>
      <c r="E1235" s="0" t="s">
        <v>3276</v>
      </c>
      <c r="F1235" s="22" t="str">
        <f aca="false">"dossierComplet['"&amp;meta_dossier_complet[[#This Row],[COD_VAR]]&amp;"'][code_insee]"</f>
        <v>dossierComplet['C18_AGRILT_F'][code_insee]</v>
      </c>
    </row>
    <row r="1236" customFormat="false" ht="15" hidden="true" customHeight="false" outlineLevel="0" collapsed="false">
      <c r="B1236" s="0" t="s">
        <v>6916</v>
      </c>
      <c r="C1236" s="0" t="s">
        <v>6917</v>
      </c>
      <c r="D1236" s="0" t="s">
        <v>6918</v>
      </c>
      <c r="E1236" s="0" t="s">
        <v>3276</v>
      </c>
      <c r="F1236" s="22" t="str">
        <f aca="false">"dossierComplet['"&amp;meta_dossier_complet[[#This Row],[COD_VAR]]&amp;"'][code_insee]"</f>
        <v>dossierComplet['C18_INDUSLT_F'][code_insee]</v>
      </c>
    </row>
    <row r="1237" customFormat="false" ht="15" hidden="true" customHeight="false" outlineLevel="0" collapsed="false">
      <c r="B1237" s="0" t="s">
        <v>6919</v>
      </c>
      <c r="C1237" s="0" t="s">
        <v>6920</v>
      </c>
      <c r="D1237" s="0" t="s">
        <v>6921</v>
      </c>
      <c r="E1237" s="0" t="s">
        <v>3276</v>
      </c>
      <c r="F1237" s="22" t="str">
        <f aca="false">"dossierComplet['"&amp;meta_dossier_complet[[#This Row],[COD_VAR]]&amp;"'][code_insee]"</f>
        <v>dossierComplet['C18_CONSTLT_F'][code_insee]</v>
      </c>
    </row>
    <row r="1238" customFormat="false" ht="15" hidden="true" customHeight="false" outlineLevel="0" collapsed="false">
      <c r="B1238" s="0" t="s">
        <v>6922</v>
      </c>
      <c r="C1238" s="0" t="s">
        <v>6923</v>
      </c>
      <c r="D1238" s="0" t="s">
        <v>6924</v>
      </c>
      <c r="E1238" s="0" t="s">
        <v>3276</v>
      </c>
      <c r="F1238" s="22" t="str">
        <f aca="false">"dossierComplet['"&amp;meta_dossier_complet[[#This Row],[COD_VAR]]&amp;"'][code_insee]"</f>
        <v>dossierComplet['C18_CTSLT_F'][code_insee]</v>
      </c>
    </row>
    <row r="1239" customFormat="false" ht="15" hidden="true" customHeight="false" outlineLevel="0" collapsed="false">
      <c r="B1239" s="0" t="s">
        <v>6925</v>
      </c>
      <c r="C1239" s="0" t="s">
        <v>6926</v>
      </c>
      <c r="D1239" s="0" t="s">
        <v>6927</v>
      </c>
      <c r="E1239" s="0" t="s">
        <v>3276</v>
      </c>
      <c r="F1239" s="22" t="str">
        <f aca="false">"dossierComplet['"&amp;meta_dossier_complet[[#This Row],[COD_VAR]]&amp;"'][code_insee]"</f>
        <v>dossierComplet['C18_APESASLT_F'][code_insee]</v>
      </c>
    </row>
    <row r="1240" customFormat="false" ht="15" hidden="true" customHeight="false" outlineLevel="0" collapsed="false">
      <c r="B1240" s="0" t="s">
        <v>6928</v>
      </c>
      <c r="C1240" s="0" t="s">
        <v>6929</v>
      </c>
      <c r="D1240" s="0" t="s">
        <v>6859</v>
      </c>
      <c r="E1240" s="0" t="s">
        <v>3276</v>
      </c>
      <c r="F1240" s="22" t="str">
        <f aca="false">"dossierComplet['"&amp;meta_dossier_complet[[#This Row],[COD_VAR]]&amp;"'][code_insee]"</f>
        <v>dossierComplet['C18_EMPLT_SAL'][code_insee]</v>
      </c>
    </row>
    <row r="1241" customFormat="false" ht="15" hidden="true" customHeight="false" outlineLevel="0" collapsed="false">
      <c r="B1241" s="0" t="s">
        <v>6930</v>
      </c>
      <c r="C1241" s="0" t="s">
        <v>6931</v>
      </c>
      <c r="D1241" s="0" t="s">
        <v>6932</v>
      </c>
      <c r="E1241" s="0" t="s">
        <v>3276</v>
      </c>
      <c r="F1241" s="22" t="str">
        <f aca="false">"dossierComplet['"&amp;meta_dossier_complet[[#This Row],[COD_VAR]]&amp;"'][code_insee]"</f>
        <v>dossierComplet['C18_AGRILT_SAL'][code_insee]</v>
      </c>
    </row>
    <row r="1242" customFormat="false" ht="15" hidden="true" customHeight="false" outlineLevel="0" collapsed="false">
      <c r="B1242" s="0" t="s">
        <v>6933</v>
      </c>
      <c r="C1242" s="0" t="s">
        <v>6934</v>
      </c>
      <c r="D1242" s="0" t="s">
        <v>6935</v>
      </c>
      <c r="E1242" s="0" t="s">
        <v>3276</v>
      </c>
      <c r="F1242" s="22" t="str">
        <f aca="false">"dossierComplet['"&amp;meta_dossier_complet[[#This Row],[COD_VAR]]&amp;"'][code_insee]"</f>
        <v>dossierComplet['C18_INDUSLT_SAL'][code_insee]</v>
      </c>
    </row>
    <row r="1243" customFormat="false" ht="15" hidden="true" customHeight="false" outlineLevel="0" collapsed="false">
      <c r="B1243" s="0" t="s">
        <v>6936</v>
      </c>
      <c r="C1243" s="0" t="s">
        <v>6937</v>
      </c>
      <c r="D1243" s="0" t="s">
        <v>6938</v>
      </c>
      <c r="E1243" s="0" t="s">
        <v>3276</v>
      </c>
      <c r="F1243" s="22" t="str">
        <f aca="false">"dossierComplet['"&amp;meta_dossier_complet[[#This Row],[COD_VAR]]&amp;"'][code_insee]"</f>
        <v>dossierComplet['C18_CONSTLT_SAL'][code_insee]</v>
      </c>
    </row>
    <row r="1244" customFormat="false" ht="15" hidden="true" customHeight="false" outlineLevel="0" collapsed="false">
      <c r="B1244" s="0" t="s">
        <v>6939</v>
      </c>
      <c r="C1244" s="0" t="s">
        <v>6940</v>
      </c>
      <c r="D1244" s="0" t="s">
        <v>6941</v>
      </c>
      <c r="E1244" s="0" t="s">
        <v>3276</v>
      </c>
      <c r="F1244" s="22" t="str">
        <f aca="false">"dossierComplet['"&amp;meta_dossier_complet[[#This Row],[COD_VAR]]&amp;"'][code_insee]"</f>
        <v>dossierComplet['C18_CTSLT_SAL'][code_insee]</v>
      </c>
    </row>
    <row r="1245" customFormat="false" ht="15" hidden="true" customHeight="false" outlineLevel="0" collapsed="false">
      <c r="B1245" s="0" t="s">
        <v>6942</v>
      </c>
      <c r="C1245" s="0" t="s">
        <v>6943</v>
      </c>
      <c r="D1245" s="0" t="s">
        <v>6944</v>
      </c>
      <c r="E1245" s="0" t="s">
        <v>3276</v>
      </c>
      <c r="F1245" s="22" t="str">
        <f aca="false">"dossierComplet['"&amp;meta_dossier_complet[[#This Row],[COD_VAR]]&amp;"'][code_insee]"</f>
        <v>dossierComplet['C18_APESASLT_SAL'][code_insee]</v>
      </c>
    </row>
    <row r="1246" customFormat="false" ht="15" hidden="true" customHeight="false" outlineLevel="0" collapsed="false">
      <c r="B1246" s="0" t="s">
        <v>6945</v>
      </c>
      <c r="C1246" s="0" t="s">
        <v>6946</v>
      </c>
      <c r="D1246" s="0" t="s">
        <v>6947</v>
      </c>
      <c r="E1246" s="0" t="s">
        <v>3276</v>
      </c>
      <c r="F1246" s="22" t="str">
        <f aca="false">"dossierComplet['"&amp;meta_dossier_complet[[#This Row],[COD_VAR]]&amp;"'][code_insee]"</f>
        <v>dossierComplet['C18_AGRILT_FSAL'][code_insee]</v>
      </c>
    </row>
    <row r="1247" customFormat="false" ht="15" hidden="true" customHeight="false" outlineLevel="0" collapsed="false">
      <c r="B1247" s="0" t="s">
        <v>6948</v>
      </c>
      <c r="C1247" s="0" t="s">
        <v>6949</v>
      </c>
      <c r="D1247" s="0" t="s">
        <v>6950</v>
      </c>
      <c r="E1247" s="0" t="s">
        <v>3276</v>
      </c>
      <c r="F1247" s="22" t="str">
        <f aca="false">"dossierComplet['"&amp;meta_dossier_complet[[#This Row],[COD_VAR]]&amp;"'][code_insee]"</f>
        <v>dossierComplet['C18_INDUSLT_FSAL'][code_insee]</v>
      </c>
    </row>
    <row r="1248" customFormat="false" ht="15" hidden="true" customHeight="false" outlineLevel="0" collapsed="false">
      <c r="B1248" s="0" t="s">
        <v>6951</v>
      </c>
      <c r="C1248" s="0" t="s">
        <v>6952</v>
      </c>
      <c r="D1248" s="0" t="s">
        <v>6953</v>
      </c>
      <c r="E1248" s="0" t="s">
        <v>3276</v>
      </c>
      <c r="F1248" s="22" t="str">
        <f aca="false">"dossierComplet['"&amp;meta_dossier_complet[[#This Row],[COD_VAR]]&amp;"'][code_insee]"</f>
        <v>dossierComplet['C18_CONSTLT_FSAL'][code_insee]</v>
      </c>
    </row>
    <row r="1249" customFormat="false" ht="15" hidden="true" customHeight="false" outlineLevel="0" collapsed="false">
      <c r="B1249" s="0" t="s">
        <v>6954</v>
      </c>
      <c r="C1249" s="0" t="s">
        <v>6955</v>
      </c>
      <c r="D1249" s="0" t="s">
        <v>6956</v>
      </c>
      <c r="E1249" s="0" t="s">
        <v>3276</v>
      </c>
      <c r="F1249" s="22" t="str">
        <f aca="false">"dossierComplet['"&amp;meta_dossier_complet[[#This Row],[COD_VAR]]&amp;"'][code_insee]"</f>
        <v>dossierComplet['C18_CTSLT_FSAL'][code_insee]</v>
      </c>
    </row>
    <row r="1250" customFormat="false" ht="15" hidden="true" customHeight="false" outlineLevel="0" collapsed="false">
      <c r="B1250" s="0" t="s">
        <v>6957</v>
      </c>
      <c r="C1250" s="0" t="s">
        <v>6958</v>
      </c>
      <c r="D1250" s="0" t="s">
        <v>6959</v>
      </c>
      <c r="E1250" s="0" t="s">
        <v>3276</v>
      </c>
      <c r="F1250" s="22" t="str">
        <f aca="false">"dossierComplet['"&amp;meta_dossier_complet[[#This Row],[COD_VAR]]&amp;"'][code_insee]"</f>
        <v>dossierComplet['C18_APESASLT_FSAL'][code_insee]</v>
      </c>
    </row>
    <row r="1251" customFormat="false" ht="15" hidden="true" customHeight="false" outlineLevel="0" collapsed="false">
      <c r="B1251" s="0" t="s">
        <v>6960</v>
      </c>
      <c r="C1251" s="0" t="s">
        <v>6961</v>
      </c>
      <c r="D1251" s="0" t="s">
        <v>6962</v>
      </c>
      <c r="E1251" s="0" t="s">
        <v>3276</v>
      </c>
      <c r="F1251" s="22" t="str">
        <f aca="false">"dossierComplet['"&amp;meta_dossier_complet[[#This Row],[COD_VAR]]&amp;"'][code_insee]"</f>
        <v>dossierComplet['C18_AGRILT_NSAL'][code_insee]</v>
      </c>
    </row>
    <row r="1252" customFormat="false" ht="15" hidden="true" customHeight="false" outlineLevel="0" collapsed="false">
      <c r="B1252" s="0" t="s">
        <v>6963</v>
      </c>
      <c r="C1252" s="0" t="s">
        <v>6964</v>
      </c>
      <c r="D1252" s="0" t="s">
        <v>6965</v>
      </c>
      <c r="E1252" s="0" t="s">
        <v>3276</v>
      </c>
      <c r="F1252" s="22" t="str">
        <f aca="false">"dossierComplet['"&amp;meta_dossier_complet[[#This Row],[COD_VAR]]&amp;"'][code_insee]"</f>
        <v>dossierComplet['C18_INDUSLT_NSAL'][code_insee]</v>
      </c>
    </row>
    <row r="1253" customFormat="false" ht="15" hidden="true" customHeight="false" outlineLevel="0" collapsed="false">
      <c r="B1253" s="0" t="s">
        <v>6966</v>
      </c>
      <c r="C1253" s="0" t="s">
        <v>6967</v>
      </c>
      <c r="D1253" s="0" t="s">
        <v>6968</v>
      </c>
      <c r="E1253" s="0" t="s">
        <v>3276</v>
      </c>
      <c r="F1253" s="22" t="str">
        <f aca="false">"dossierComplet['"&amp;meta_dossier_complet[[#This Row],[COD_VAR]]&amp;"'][code_insee]"</f>
        <v>dossierComplet['C18_CONSTLT_NSAL'][code_insee]</v>
      </c>
    </row>
    <row r="1254" customFormat="false" ht="15" hidden="true" customHeight="false" outlineLevel="0" collapsed="false">
      <c r="B1254" s="0" t="s">
        <v>6969</v>
      </c>
      <c r="C1254" s="0" t="s">
        <v>6970</v>
      </c>
      <c r="D1254" s="0" t="s">
        <v>6971</v>
      </c>
      <c r="E1254" s="0" t="s">
        <v>3276</v>
      </c>
      <c r="F1254" s="22" t="str">
        <f aca="false">"dossierComplet['"&amp;meta_dossier_complet[[#This Row],[COD_VAR]]&amp;"'][code_insee]"</f>
        <v>dossierComplet['C18_CTSLT_NSAL'][code_insee]</v>
      </c>
    </row>
    <row r="1255" customFormat="false" ht="15" hidden="true" customHeight="false" outlineLevel="0" collapsed="false">
      <c r="B1255" s="0" t="s">
        <v>6972</v>
      </c>
      <c r="C1255" s="0" t="s">
        <v>6973</v>
      </c>
      <c r="D1255" s="0" t="s">
        <v>6974</v>
      </c>
      <c r="E1255" s="0" t="s">
        <v>3276</v>
      </c>
      <c r="F1255" s="22" t="str">
        <f aca="false">"dossierComplet['"&amp;meta_dossier_complet[[#This Row],[COD_VAR]]&amp;"'][code_insee]"</f>
        <v>dossierComplet['C18_APESASLT_NSAL'][code_insee]</v>
      </c>
    </row>
    <row r="1256" customFormat="false" ht="15" hidden="true" customHeight="false" outlineLevel="0" collapsed="false">
      <c r="B1256" s="0" t="s">
        <v>6975</v>
      </c>
      <c r="C1256" s="0" t="s">
        <v>6976</v>
      </c>
      <c r="D1256" s="0" t="s">
        <v>6977</v>
      </c>
      <c r="E1256" s="0" t="s">
        <v>3276</v>
      </c>
      <c r="F1256" s="22" t="str">
        <f aca="false">"dossierComplet['"&amp;meta_dossier_complet[[#This Row],[COD_VAR]]&amp;"'][code_insee]"</f>
        <v>dossierComplet['C18_AGRILT_FNSAL'][code_insee]</v>
      </c>
    </row>
    <row r="1257" customFormat="false" ht="15" hidden="true" customHeight="false" outlineLevel="0" collapsed="false">
      <c r="B1257" s="0" t="s">
        <v>6978</v>
      </c>
      <c r="C1257" s="0" t="s">
        <v>6979</v>
      </c>
      <c r="D1257" s="0" t="s">
        <v>6980</v>
      </c>
      <c r="E1257" s="0" t="s">
        <v>3276</v>
      </c>
      <c r="F1257" s="22" t="str">
        <f aca="false">"dossierComplet['"&amp;meta_dossier_complet[[#This Row],[COD_VAR]]&amp;"'][code_insee]"</f>
        <v>dossierComplet['C18_INDUSLT_FNSAL'][code_insee]</v>
      </c>
    </row>
    <row r="1258" customFormat="false" ht="15" hidden="true" customHeight="false" outlineLevel="0" collapsed="false">
      <c r="B1258" s="0" t="s">
        <v>6981</v>
      </c>
      <c r="C1258" s="0" t="s">
        <v>6982</v>
      </c>
      <c r="D1258" s="0" t="s">
        <v>6983</v>
      </c>
      <c r="E1258" s="0" t="s">
        <v>3276</v>
      </c>
      <c r="F1258" s="22" t="str">
        <f aca="false">"dossierComplet['"&amp;meta_dossier_complet[[#This Row],[COD_VAR]]&amp;"'][code_insee]"</f>
        <v>dossierComplet['C18_CONSTLT_FNSAL'][code_insee]</v>
      </c>
    </row>
    <row r="1259" customFormat="false" ht="15" hidden="true" customHeight="false" outlineLevel="0" collapsed="false">
      <c r="B1259" s="0" t="s">
        <v>6984</v>
      </c>
      <c r="C1259" s="0" t="s">
        <v>6985</v>
      </c>
      <c r="D1259" s="0" t="s">
        <v>6986</v>
      </c>
      <c r="E1259" s="0" t="s">
        <v>3276</v>
      </c>
      <c r="F1259" s="22" t="str">
        <f aca="false">"dossierComplet['"&amp;meta_dossier_complet[[#This Row],[COD_VAR]]&amp;"'][code_insee]"</f>
        <v>dossierComplet['C18_CTSLT_FNSAL'][code_insee]</v>
      </c>
    </row>
    <row r="1260" customFormat="false" ht="15" hidden="true" customHeight="false" outlineLevel="0" collapsed="false">
      <c r="B1260" s="0" t="s">
        <v>6987</v>
      </c>
      <c r="C1260" s="0" t="s">
        <v>6988</v>
      </c>
      <c r="D1260" s="0" t="s">
        <v>6989</v>
      </c>
      <c r="E1260" s="0" t="s">
        <v>3276</v>
      </c>
      <c r="F1260" s="22" t="str">
        <f aca="false">"dossierComplet['"&amp;meta_dossier_complet[[#This Row],[COD_VAR]]&amp;"'][code_insee]"</f>
        <v>dossierComplet['C18_APESASLT_FNSAL'][code_insee]</v>
      </c>
    </row>
    <row r="1261" customFormat="false" ht="15" hidden="true" customHeight="false" outlineLevel="0" collapsed="false">
      <c r="B1261" s="0" t="s">
        <v>6990</v>
      </c>
      <c r="C1261" s="0" t="s">
        <v>6991</v>
      </c>
      <c r="D1261" s="0" t="s">
        <v>6992</v>
      </c>
      <c r="E1261" s="0" t="s">
        <v>3276</v>
      </c>
      <c r="F1261" s="22" t="str">
        <f aca="false">"dossierComplet['"&amp;meta_dossier_complet[[#This Row],[COD_VAR]]&amp;"'][code_insee]"</f>
        <v>dossierComplet['P13_POP1564'][code_insee]</v>
      </c>
    </row>
    <row r="1262" customFormat="false" ht="15" hidden="true" customHeight="false" outlineLevel="0" collapsed="false">
      <c r="B1262" s="0" t="s">
        <v>6993</v>
      </c>
      <c r="C1262" s="0" t="s">
        <v>6994</v>
      </c>
      <c r="D1262" s="0" t="s">
        <v>3817</v>
      </c>
      <c r="E1262" s="0" t="s">
        <v>3276</v>
      </c>
      <c r="F1262" s="22" t="str">
        <f aca="false">"dossierComplet['"&amp;meta_dossier_complet[[#This Row],[COD_VAR]]&amp;"'][code_insee]"</f>
        <v>dossierComplet['P13_POP1524'][code_insee]</v>
      </c>
    </row>
    <row r="1263" customFormat="false" ht="15" hidden="true" customHeight="false" outlineLevel="0" collapsed="false">
      <c r="B1263" s="0" t="s">
        <v>6995</v>
      </c>
      <c r="C1263" s="0" t="s">
        <v>6996</v>
      </c>
      <c r="D1263" s="0" t="s">
        <v>3844</v>
      </c>
      <c r="E1263" s="0" t="s">
        <v>3276</v>
      </c>
      <c r="F1263" s="22" t="str">
        <f aca="false">"dossierComplet['"&amp;meta_dossier_complet[[#This Row],[COD_VAR]]&amp;"'][code_insee]"</f>
        <v>dossierComplet['P13_POP2554'][code_insee]</v>
      </c>
    </row>
    <row r="1264" customFormat="false" ht="15" hidden="true" customHeight="false" outlineLevel="0" collapsed="false">
      <c r="B1264" s="0" t="s">
        <v>6997</v>
      </c>
      <c r="C1264" s="0" t="s">
        <v>6998</v>
      </c>
      <c r="D1264" s="0" t="s">
        <v>6999</v>
      </c>
      <c r="E1264" s="0" t="s">
        <v>3276</v>
      </c>
      <c r="F1264" s="22" t="str">
        <f aca="false">"dossierComplet['"&amp;meta_dossier_complet[[#This Row],[COD_VAR]]&amp;"'][code_insee]"</f>
        <v>dossierComplet['P13_H1564'][code_insee]</v>
      </c>
    </row>
    <row r="1265" customFormat="false" ht="15" hidden="true" customHeight="false" outlineLevel="0" collapsed="false">
      <c r="B1265" s="0" t="s">
        <v>7000</v>
      </c>
      <c r="C1265" s="0" t="s">
        <v>7001</v>
      </c>
      <c r="D1265" s="0" t="s">
        <v>7002</v>
      </c>
      <c r="E1265" s="0" t="s">
        <v>3276</v>
      </c>
      <c r="F1265" s="22" t="str">
        <f aca="false">"dossierComplet['"&amp;meta_dossier_complet[[#This Row],[COD_VAR]]&amp;"'][code_insee]"</f>
        <v>dossierComplet['P13_H1524'][code_insee]</v>
      </c>
    </row>
    <row r="1266" customFormat="false" ht="15" hidden="true" customHeight="false" outlineLevel="0" collapsed="false">
      <c r="B1266" s="0" t="s">
        <v>7003</v>
      </c>
      <c r="C1266" s="0" t="s">
        <v>7004</v>
      </c>
      <c r="D1266" s="0" t="s">
        <v>7005</v>
      </c>
      <c r="E1266" s="0" t="s">
        <v>3276</v>
      </c>
      <c r="F1266" s="22" t="str">
        <f aca="false">"dossierComplet['"&amp;meta_dossier_complet[[#This Row],[COD_VAR]]&amp;"'][code_insee]"</f>
        <v>dossierComplet['P13_H2554'][code_insee]</v>
      </c>
    </row>
    <row r="1267" customFormat="false" ht="15" hidden="true" customHeight="false" outlineLevel="0" collapsed="false">
      <c r="B1267" s="0" t="s">
        <v>7006</v>
      </c>
      <c r="C1267" s="0" t="s">
        <v>7007</v>
      </c>
      <c r="D1267" s="0" t="s">
        <v>7008</v>
      </c>
      <c r="E1267" s="0" t="s">
        <v>3276</v>
      </c>
      <c r="F1267" s="22" t="str">
        <f aca="false">"dossierComplet['"&amp;meta_dossier_complet[[#This Row],[COD_VAR]]&amp;"'][code_insee]"</f>
        <v>dossierComplet['P13_H5564'][code_insee]</v>
      </c>
    </row>
    <row r="1268" customFormat="false" ht="15" hidden="true" customHeight="false" outlineLevel="0" collapsed="false">
      <c r="B1268" s="0" t="s">
        <v>7009</v>
      </c>
      <c r="C1268" s="0" t="s">
        <v>7010</v>
      </c>
      <c r="D1268" s="0" t="s">
        <v>7011</v>
      </c>
      <c r="E1268" s="0" t="s">
        <v>3276</v>
      </c>
      <c r="F1268" s="22" t="str">
        <f aca="false">"dossierComplet['"&amp;meta_dossier_complet[[#This Row],[COD_VAR]]&amp;"'][code_insee]"</f>
        <v>dossierComplet['P13_F1564'][code_insee]</v>
      </c>
    </row>
    <row r="1269" customFormat="false" ht="15" hidden="true" customHeight="false" outlineLevel="0" collapsed="false">
      <c r="B1269" s="0" t="s">
        <v>7012</v>
      </c>
      <c r="C1269" s="0" t="s">
        <v>7013</v>
      </c>
      <c r="D1269" s="0" t="s">
        <v>7014</v>
      </c>
      <c r="E1269" s="0" t="s">
        <v>3276</v>
      </c>
      <c r="F1269" s="22" t="str">
        <f aca="false">"dossierComplet['"&amp;meta_dossier_complet[[#This Row],[COD_VAR]]&amp;"'][code_insee]"</f>
        <v>dossierComplet['P13_F1524'][code_insee]</v>
      </c>
    </row>
    <row r="1270" customFormat="false" ht="15" hidden="true" customHeight="false" outlineLevel="0" collapsed="false">
      <c r="B1270" s="0" t="s">
        <v>7015</v>
      </c>
      <c r="C1270" s="0" t="s">
        <v>7016</v>
      </c>
      <c r="D1270" s="0" t="s">
        <v>7017</v>
      </c>
      <c r="E1270" s="0" t="s">
        <v>3276</v>
      </c>
      <c r="F1270" s="22" t="str">
        <f aca="false">"dossierComplet['"&amp;meta_dossier_complet[[#This Row],[COD_VAR]]&amp;"'][code_insee]"</f>
        <v>dossierComplet['P13_F2554'][code_insee]</v>
      </c>
    </row>
    <row r="1271" customFormat="false" ht="15" hidden="true" customHeight="false" outlineLevel="0" collapsed="false">
      <c r="B1271" s="0" t="s">
        <v>7018</v>
      </c>
      <c r="C1271" s="0" t="s">
        <v>7019</v>
      </c>
      <c r="D1271" s="0" t="s">
        <v>7020</v>
      </c>
      <c r="E1271" s="0" t="s">
        <v>3276</v>
      </c>
      <c r="F1271" s="22" t="str">
        <f aca="false">"dossierComplet['"&amp;meta_dossier_complet[[#This Row],[COD_VAR]]&amp;"'][code_insee]"</f>
        <v>dossierComplet['P13_F5564'][code_insee]</v>
      </c>
    </row>
    <row r="1272" customFormat="false" ht="15" hidden="true" customHeight="false" outlineLevel="0" collapsed="false">
      <c r="B1272" s="0" t="s">
        <v>7021</v>
      </c>
      <c r="C1272" s="0" t="s">
        <v>7022</v>
      </c>
      <c r="D1272" s="0" t="s">
        <v>7023</v>
      </c>
      <c r="E1272" s="0" t="s">
        <v>3276</v>
      </c>
      <c r="F1272" s="22" t="str">
        <f aca="false">"dossierComplet['"&amp;meta_dossier_complet[[#This Row],[COD_VAR]]&amp;"'][code_insee]"</f>
        <v>dossierComplet['P13_ACT1564'][code_insee]</v>
      </c>
    </row>
    <row r="1273" customFormat="false" ht="15" hidden="true" customHeight="false" outlineLevel="0" collapsed="false">
      <c r="B1273" s="0" t="s">
        <v>7024</v>
      </c>
      <c r="C1273" s="0" t="s">
        <v>7025</v>
      </c>
      <c r="D1273" s="0" t="s">
        <v>7026</v>
      </c>
      <c r="E1273" s="0" t="s">
        <v>3276</v>
      </c>
      <c r="F1273" s="22" t="str">
        <f aca="false">"dossierComplet['"&amp;meta_dossier_complet[[#This Row],[COD_VAR]]&amp;"'][code_insee]"</f>
        <v>dossierComplet['P13_ACT1524'][code_insee]</v>
      </c>
    </row>
    <row r="1274" customFormat="false" ht="15" hidden="true" customHeight="false" outlineLevel="0" collapsed="false">
      <c r="B1274" s="0" t="s">
        <v>7027</v>
      </c>
      <c r="C1274" s="0" t="s">
        <v>7028</v>
      </c>
      <c r="D1274" s="0" t="s">
        <v>7029</v>
      </c>
      <c r="E1274" s="0" t="s">
        <v>3276</v>
      </c>
      <c r="F1274" s="22" t="str">
        <f aca="false">"dossierComplet['"&amp;meta_dossier_complet[[#This Row],[COD_VAR]]&amp;"'][code_insee]"</f>
        <v>dossierComplet['P13_ACT2554'][code_insee]</v>
      </c>
    </row>
    <row r="1275" customFormat="false" ht="15" hidden="true" customHeight="false" outlineLevel="0" collapsed="false">
      <c r="B1275" s="0" t="s">
        <v>7030</v>
      </c>
      <c r="C1275" s="0" t="s">
        <v>7031</v>
      </c>
      <c r="D1275" s="0" t="s">
        <v>7032</v>
      </c>
      <c r="E1275" s="0" t="s">
        <v>3276</v>
      </c>
      <c r="F1275" s="22" t="str">
        <f aca="false">"dossierComplet['"&amp;meta_dossier_complet[[#This Row],[COD_VAR]]&amp;"'][code_insee]"</f>
        <v>dossierComplet['P13_ACT5564'][code_insee]</v>
      </c>
    </row>
    <row r="1276" customFormat="false" ht="15" hidden="true" customHeight="false" outlineLevel="0" collapsed="false">
      <c r="B1276" s="0" t="s">
        <v>7033</v>
      </c>
      <c r="C1276" s="0" t="s">
        <v>7034</v>
      </c>
      <c r="D1276" s="0" t="s">
        <v>7035</v>
      </c>
      <c r="E1276" s="0" t="s">
        <v>3276</v>
      </c>
      <c r="F1276" s="22" t="str">
        <f aca="false">"dossierComplet['"&amp;meta_dossier_complet[[#This Row],[COD_VAR]]&amp;"'][code_insee]"</f>
        <v>dossierComplet['P13_HACT1564'][code_insee]</v>
      </c>
    </row>
    <row r="1277" customFormat="false" ht="15" hidden="true" customHeight="false" outlineLevel="0" collapsed="false">
      <c r="B1277" s="0" t="s">
        <v>7036</v>
      </c>
      <c r="C1277" s="0" t="s">
        <v>7037</v>
      </c>
      <c r="D1277" s="0" t="s">
        <v>7038</v>
      </c>
      <c r="E1277" s="0" t="s">
        <v>3276</v>
      </c>
      <c r="F1277" s="22" t="str">
        <f aca="false">"dossierComplet['"&amp;meta_dossier_complet[[#This Row],[COD_VAR]]&amp;"'][code_insee]"</f>
        <v>dossierComplet['P13_HACT1524'][code_insee]</v>
      </c>
    </row>
    <row r="1278" customFormat="false" ht="15" hidden="true" customHeight="false" outlineLevel="0" collapsed="false">
      <c r="B1278" s="0" t="s">
        <v>7039</v>
      </c>
      <c r="C1278" s="0" t="s">
        <v>7040</v>
      </c>
      <c r="D1278" s="0" t="s">
        <v>7041</v>
      </c>
      <c r="E1278" s="0" t="s">
        <v>3276</v>
      </c>
      <c r="F1278" s="22" t="str">
        <f aca="false">"dossierComplet['"&amp;meta_dossier_complet[[#This Row],[COD_VAR]]&amp;"'][code_insee]"</f>
        <v>dossierComplet['P13_HACT2554'][code_insee]</v>
      </c>
    </row>
    <row r="1279" customFormat="false" ht="15" hidden="true" customHeight="false" outlineLevel="0" collapsed="false">
      <c r="B1279" s="0" t="s">
        <v>7042</v>
      </c>
      <c r="C1279" s="0" t="s">
        <v>7043</v>
      </c>
      <c r="D1279" s="0" t="s">
        <v>7044</v>
      </c>
      <c r="E1279" s="0" t="s">
        <v>3276</v>
      </c>
      <c r="F1279" s="22" t="str">
        <f aca="false">"dossierComplet['"&amp;meta_dossier_complet[[#This Row],[COD_VAR]]&amp;"'][code_insee]"</f>
        <v>dossierComplet['P13_HACT5564'][code_insee]</v>
      </c>
    </row>
    <row r="1280" customFormat="false" ht="15" hidden="true" customHeight="false" outlineLevel="0" collapsed="false">
      <c r="B1280" s="0" t="s">
        <v>7045</v>
      </c>
      <c r="C1280" s="0" t="s">
        <v>7046</v>
      </c>
      <c r="D1280" s="0" t="s">
        <v>7047</v>
      </c>
      <c r="E1280" s="0" t="s">
        <v>3276</v>
      </c>
      <c r="F1280" s="22" t="str">
        <f aca="false">"dossierComplet['"&amp;meta_dossier_complet[[#This Row],[COD_VAR]]&amp;"'][code_insee]"</f>
        <v>dossierComplet['P13_FACT1564'][code_insee]</v>
      </c>
    </row>
    <row r="1281" customFormat="false" ht="15" hidden="true" customHeight="false" outlineLevel="0" collapsed="false">
      <c r="B1281" s="0" t="s">
        <v>7048</v>
      </c>
      <c r="C1281" s="0" t="s">
        <v>7049</v>
      </c>
      <c r="D1281" s="0" t="s">
        <v>7050</v>
      </c>
      <c r="E1281" s="0" t="s">
        <v>3276</v>
      </c>
      <c r="F1281" s="22" t="str">
        <f aca="false">"dossierComplet['"&amp;meta_dossier_complet[[#This Row],[COD_VAR]]&amp;"'][code_insee]"</f>
        <v>dossierComplet['P13_FACT1524'][code_insee]</v>
      </c>
    </row>
    <row r="1282" customFormat="false" ht="15" hidden="true" customHeight="false" outlineLevel="0" collapsed="false">
      <c r="B1282" s="0" t="s">
        <v>7051</v>
      </c>
      <c r="C1282" s="0" t="s">
        <v>7052</v>
      </c>
      <c r="D1282" s="0" t="s">
        <v>7053</v>
      </c>
      <c r="E1282" s="0" t="s">
        <v>3276</v>
      </c>
      <c r="F1282" s="22" t="str">
        <f aca="false">"dossierComplet['"&amp;meta_dossier_complet[[#This Row],[COD_VAR]]&amp;"'][code_insee]"</f>
        <v>dossierComplet['P13_FACT2554'][code_insee]</v>
      </c>
    </row>
    <row r="1283" customFormat="false" ht="15" hidden="true" customHeight="false" outlineLevel="0" collapsed="false">
      <c r="B1283" s="0" t="s">
        <v>7054</v>
      </c>
      <c r="C1283" s="0" t="s">
        <v>7055</v>
      </c>
      <c r="D1283" s="0" t="s">
        <v>7056</v>
      </c>
      <c r="E1283" s="0" t="s">
        <v>3276</v>
      </c>
      <c r="F1283" s="22" t="str">
        <f aca="false">"dossierComplet['"&amp;meta_dossier_complet[[#This Row],[COD_VAR]]&amp;"'][code_insee]"</f>
        <v>dossierComplet['P13_FACT5564'][code_insee]</v>
      </c>
    </row>
    <row r="1284" customFormat="false" ht="15" hidden="true" customHeight="false" outlineLevel="0" collapsed="false">
      <c r="B1284" s="0" t="s">
        <v>7057</v>
      </c>
      <c r="C1284" s="0" t="s">
        <v>7058</v>
      </c>
      <c r="D1284" s="0" t="s">
        <v>7059</v>
      </c>
      <c r="E1284" s="0" t="s">
        <v>3276</v>
      </c>
      <c r="F1284" s="22" t="str">
        <f aca="false">"dossierComplet['"&amp;meta_dossier_complet[[#This Row],[COD_VAR]]&amp;"'][code_insee]"</f>
        <v>dossierComplet['P13_ACTOCC1564'][code_insee]</v>
      </c>
    </row>
    <row r="1285" customFormat="false" ht="15" hidden="true" customHeight="false" outlineLevel="0" collapsed="false">
      <c r="B1285" s="0" t="s">
        <v>7060</v>
      </c>
      <c r="C1285" s="0" t="s">
        <v>7061</v>
      </c>
      <c r="D1285" s="0" t="s">
        <v>7062</v>
      </c>
      <c r="E1285" s="0" t="s">
        <v>3276</v>
      </c>
      <c r="F1285" s="22" t="str">
        <f aca="false">"dossierComplet['"&amp;meta_dossier_complet[[#This Row],[COD_VAR]]&amp;"'][code_insee]"</f>
        <v>dossierComplet['P13_ACTOCC1524'][code_insee]</v>
      </c>
    </row>
    <row r="1286" customFormat="false" ht="15" hidden="true" customHeight="false" outlineLevel="0" collapsed="false">
      <c r="B1286" s="0" t="s">
        <v>7063</v>
      </c>
      <c r="C1286" s="0" t="s">
        <v>7064</v>
      </c>
      <c r="D1286" s="0" t="s">
        <v>7065</v>
      </c>
      <c r="E1286" s="0" t="s">
        <v>3276</v>
      </c>
      <c r="F1286" s="22" t="str">
        <f aca="false">"dossierComplet['"&amp;meta_dossier_complet[[#This Row],[COD_VAR]]&amp;"'][code_insee]"</f>
        <v>dossierComplet['P13_ACTOCC2554'][code_insee]</v>
      </c>
    </row>
    <row r="1287" customFormat="false" ht="15" hidden="true" customHeight="false" outlineLevel="0" collapsed="false">
      <c r="B1287" s="0" t="s">
        <v>7066</v>
      </c>
      <c r="C1287" s="0" t="s">
        <v>7067</v>
      </c>
      <c r="D1287" s="0" t="s">
        <v>7068</v>
      </c>
      <c r="E1287" s="0" t="s">
        <v>3276</v>
      </c>
      <c r="F1287" s="22" t="str">
        <f aca="false">"dossierComplet['"&amp;meta_dossier_complet[[#This Row],[COD_VAR]]&amp;"'][code_insee]"</f>
        <v>dossierComplet['P13_ACTOCC5564'][code_insee]</v>
      </c>
    </row>
    <row r="1288" customFormat="false" ht="15" hidden="true" customHeight="false" outlineLevel="0" collapsed="false">
      <c r="B1288" s="0" t="s">
        <v>7069</v>
      </c>
      <c r="C1288" s="0" t="s">
        <v>7070</v>
      </c>
      <c r="D1288" s="0" t="s">
        <v>7071</v>
      </c>
      <c r="E1288" s="0" t="s">
        <v>3276</v>
      </c>
      <c r="F1288" s="22" t="str">
        <f aca="false">"dossierComplet['"&amp;meta_dossier_complet[[#This Row],[COD_VAR]]&amp;"'][code_insee]"</f>
        <v>dossierComplet['P13_HACTOCC1564'][code_insee]</v>
      </c>
    </row>
    <row r="1289" customFormat="false" ht="15" hidden="true" customHeight="false" outlineLevel="0" collapsed="false">
      <c r="B1289" s="0" t="s">
        <v>7072</v>
      </c>
      <c r="C1289" s="0" t="s">
        <v>7073</v>
      </c>
      <c r="D1289" s="0" t="s">
        <v>7074</v>
      </c>
      <c r="E1289" s="0" t="s">
        <v>3276</v>
      </c>
      <c r="F1289" s="22" t="str">
        <f aca="false">"dossierComplet['"&amp;meta_dossier_complet[[#This Row],[COD_VAR]]&amp;"'][code_insee]"</f>
        <v>dossierComplet['P13_HACTOCC1524'][code_insee]</v>
      </c>
    </row>
    <row r="1290" customFormat="false" ht="15" hidden="true" customHeight="false" outlineLevel="0" collapsed="false">
      <c r="B1290" s="0" t="s">
        <v>7075</v>
      </c>
      <c r="C1290" s="0" t="s">
        <v>7076</v>
      </c>
      <c r="D1290" s="0" t="s">
        <v>7077</v>
      </c>
      <c r="E1290" s="0" t="s">
        <v>3276</v>
      </c>
      <c r="F1290" s="22" t="str">
        <f aca="false">"dossierComplet['"&amp;meta_dossier_complet[[#This Row],[COD_VAR]]&amp;"'][code_insee]"</f>
        <v>dossierComplet['P13_HACTOCC2554'][code_insee]</v>
      </c>
    </row>
    <row r="1291" customFormat="false" ht="15" hidden="true" customHeight="false" outlineLevel="0" collapsed="false">
      <c r="B1291" s="0" t="s">
        <v>7078</v>
      </c>
      <c r="C1291" s="0" t="s">
        <v>7079</v>
      </c>
      <c r="D1291" s="0" t="s">
        <v>7080</v>
      </c>
      <c r="E1291" s="0" t="s">
        <v>3276</v>
      </c>
      <c r="F1291" s="22" t="str">
        <f aca="false">"dossierComplet['"&amp;meta_dossier_complet[[#This Row],[COD_VAR]]&amp;"'][code_insee]"</f>
        <v>dossierComplet['P13_HACTOCC5564'][code_insee]</v>
      </c>
    </row>
    <row r="1292" customFormat="false" ht="15" hidden="true" customHeight="false" outlineLevel="0" collapsed="false">
      <c r="B1292" s="0" t="s">
        <v>7081</v>
      </c>
      <c r="C1292" s="0" t="s">
        <v>7082</v>
      </c>
      <c r="D1292" s="0" t="s">
        <v>7083</v>
      </c>
      <c r="E1292" s="0" t="s">
        <v>3276</v>
      </c>
      <c r="F1292" s="22" t="str">
        <f aca="false">"dossierComplet['"&amp;meta_dossier_complet[[#This Row],[COD_VAR]]&amp;"'][code_insee]"</f>
        <v>dossierComplet['P13_FACTOCC1564'][code_insee]</v>
      </c>
    </row>
    <row r="1293" customFormat="false" ht="15" hidden="true" customHeight="false" outlineLevel="0" collapsed="false">
      <c r="B1293" s="0" t="s">
        <v>7084</v>
      </c>
      <c r="C1293" s="0" t="s">
        <v>7085</v>
      </c>
      <c r="D1293" s="0" t="s">
        <v>7086</v>
      </c>
      <c r="E1293" s="0" t="s">
        <v>3276</v>
      </c>
      <c r="F1293" s="22" t="str">
        <f aca="false">"dossierComplet['"&amp;meta_dossier_complet[[#This Row],[COD_VAR]]&amp;"'][code_insee]"</f>
        <v>dossierComplet['P13_FACTOCC1524'][code_insee]</v>
      </c>
    </row>
    <row r="1294" customFormat="false" ht="15" hidden="true" customHeight="false" outlineLevel="0" collapsed="false">
      <c r="B1294" s="0" t="s">
        <v>7087</v>
      </c>
      <c r="C1294" s="0" t="s">
        <v>7088</v>
      </c>
      <c r="D1294" s="0" t="s">
        <v>7089</v>
      </c>
      <c r="E1294" s="0" t="s">
        <v>3276</v>
      </c>
      <c r="F1294" s="22" t="str">
        <f aca="false">"dossierComplet['"&amp;meta_dossier_complet[[#This Row],[COD_VAR]]&amp;"'][code_insee]"</f>
        <v>dossierComplet['P13_FACTOCC2554'][code_insee]</v>
      </c>
    </row>
    <row r="1295" customFormat="false" ht="15" hidden="true" customHeight="false" outlineLevel="0" collapsed="false">
      <c r="B1295" s="0" t="s">
        <v>7090</v>
      </c>
      <c r="C1295" s="0" t="s">
        <v>7091</v>
      </c>
      <c r="D1295" s="0" t="s">
        <v>7092</v>
      </c>
      <c r="E1295" s="0" t="s">
        <v>3276</v>
      </c>
      <c r="F1295" s="22" t="str">
        <f aca="false">"dossierComplet['"&amp;meta_dossier_complet[[#This Row],[COD_VAR]]&amp;"'][code_insee]"</f>
        <v>dossierComplet['P13_FACTOCC5564'][code_insee]</v>
      </c>
    </row>
    <row r="1296" customFormat="false" ht="15" hidden="true" customHeight="false" outlineLevel="0" collapsed="false">
      <c r="B1296" s="0" t="s">
        <v>7093</v>
      </c>
      <c r="C1296" s="0" t="s">
        <v>7094</v>
      </c>
      <c r="D1296" s="0" t="s">
        <v>7095</v>
      </c>
      <c r="E1296" s="0" t="s">
        <v>3276</v>
      </c>
      <c r="F1296" s="22" t="str">
        <f aca="false">"dossierComplet['"&amp;meta_dossier_complet[[#This Row],[COD_VAR]]&amp;"'][code_insee]"</f>
        <v>dossierComplet['P13_CHOM1564'][code_insee]</v>
      </c>
    </row>
    <row r="1297" customFormat="false" ht="15" hidden="true" customHeight="false" outlineLevel="0" collapsed="false">
      <c r="B1297" s="0" t="s">
        <v>7096</v>
      </c>
      <c r="C1297" s="0" t="s">
        <v>7097</v>
      </c>
      <c r="D1297" s="0" t="s">
        <v>7098</v>
      </c>
      <c r="E1297" s="0" t="s">
        <v>3276</v>
      </c>
      <c r="F1297" s="22" t="str">
        <f aca="false">"dossierComplet['"&amp;meta_dossier_complet[[#This Row],[COD_VAR]]&amp;"'][code_insee]"</f>
        <v>dossierComplet['P13_HCHOM1564'][code_insee]</v>
      </c>
    </row>
    <row r="1298" customFormat="false" ht="15" hidden="true" customHeight="false" outlineLevel="0" collapsed="false">
      <c r="B1298" s="0" t="s">
        <v>7099</v>
      </c>
      <c r="C1298" s="0" t="s">
        <v>7100</v>
      </c>
      <c r="D1298" s="0" t="s">
        <v>7101</v>
      </c>
      <c r="E1298" s="0" t="s">
        <v>3276</v>
      </c>
      <c r="F1298" s="22" t="str">
        <f aca="false">"dossierComplet['"&amp;meta_dossier_complet[[#This Row],[COD_VAR]]&amp;"'][code_insee]"</f>
        <v>dossierComplet['P13_HCHOM1524'][code_insee]</v>
      </c>
    </row>
    <row r="1299" customFormat="false" ht="15" hidden="true" customHeight="false" outlineLevel="0" collapsed="false">
      <c r="B1299" s="0" t="s">
        <v>7102</v>
      </c>
      <c r="C1299" s="0" t="s">
        <v>7103</v>
      </c>
      <c r="D1299" s="0" t="s">
        <v>7104</v>
      </c>
      <c r="E1299" s="0" t="s">
        <v>3276</v>
      </c>
      <c r="F1299" s="22" t="str">
        <f aca="false">"dossierComplet['"&amp;meta_dossier_complet[[#This Row],[COD_VAR]]&amp;"'][code_insee]"</f>
        <v>dossierComplet['P13_HCHOM2554'][code_insee]</v>
      </c>
    </row>
    <row r="1300" customFormat="false" ht="15" hidden="true" customHeight="false" outlineLevel="0" collapsed="false">
      <c r="B1300" s="0" t="s">
        <v>7105</v>
      </c>
      <c r="C1300" s="0" t="s">
        <v>7106</v>
      </c>
      <c r="D1300" s="0" t="s">
        <v>7107</v>
      </c>
      <c r="E1300" s="0" t="s">
        <v>3276</v>
      </c>
      <c r="F1300" s="22" t="str">
        <f aca="false">"dossierComplet['"&amp;meta_dossier_complet[[#This Row],[COD_VAR]]&amp;"'][code_insee]"</f>
        <v>dossierComplet['P13_HCHOM5564'][code_insee]</v>
      </c>
    </row>
    <row r="1301" customFormat="false" ht="15" hidden="true" customHeight="false" outlineLevel="0" collapsed="false">
      <c r="B1301" s="0" t="s">
        <v>7108</v>
      </c>
      <c r="C1301" s="0" t="s">
        <v>7109</v>
      </c>
      <c r="D1301" s="0" t="s">
        <v>7110</v>
      </c>
      <c r="E1301" s="0" t="s">
        <v>3276</v>
      </c>
      <c r="F1301" s="22" t="str">
        <f aca="false">"dossierComplet['"&amp;meta_dossier_complet[[#This Row],[COD_VAR]]&amp;"'][code_insee]"</f>
        <v>dossierComplet['P13_FCHOM1564'][code_insee]</v>
      </c>
    </row>
    <row r="1302" customFormat="false" ht="15" hidden="true" customHeight="false" outlineLevel="0" collapsed="false">
      <c r="B1302" s="0" t="s">
        <v>7111</v>
      </c>
      <c r="C1302" s="0" t="s">
        <v>7112</v>
      </c>
      <c r="D1302" s="0" t="s">
        <v>7113</v>
      </c>
      <c r="E1302" s="0" t="s">
        <v>3276</v>
      </c>
      <c r="F1302" s="22" t="str">
        <f aca="false">"dossierComplet['"&amp;meta_dossier_complet[[#This Row],[COD_VAR]]&amp;"'][code_insee]"</f>
        <v>dossierComplet['P13_FCHOM1524'][code_insee]</v>
      </c>
    </row>
    <row r="1303" customFormat="false" ht="15" hidden="true" customHeight="false" outlineLevel="0" collapsed="false">
      <c r="B1303" s="0" t="s">
        <v>7114</v>
      </c>
      <c r="C1303" s="0" t="s">
        <v>7115</v>
      </c>
      <c r="D1303" s="0" t="s">
        <v>7116</v>
      </c>
      <c r="E1303" s="0" t="s">
        <v>3276</v>
      </c>
      <c r="F1303" s="22" t="str">
        <f aca="false">"dossierComplet['"&amp;meta_dossier_complet[[#This Row],[COD_VAR]]&amp;"'][code_insee]"</f>
        <v>dossierComplet['P13_FCHOM2554'][code_insee]</v>
      </c>
    </row>
    <row r="1304" customFormat="false" ht="15" hidden="true" customHeight="false" outlineLevel="0" collapsed="false">
      <c r="B1304" s="0" t="s">
        <v>7117</v>
      </c>
      <c r="C1304" s="0" t="s">
        <v>7118</v>
      </c>
      <c r="D1304" s="0" t="s">
        <v>7119</v>
      </c>
      <c r="E1304" s="0" t="s">
        <v>3276</v>
      </c>
      <c r="F1304" s="22" t="str">
        <f aca="false">"dossierComplet['"&amp;meta_dossier_complet[[#This Row],[COD_VAR]]&amp;"'][code_insee]"</f>
        <v>dossierComplet['P13_FCHOM5564'][code_insee]</v>
      </c>
    </row>
    <row r="1305" customFormat="false" ht="15" hidden="true" customHeight="false" outlineLevel="0" collapsed="false">
      <c r="B1305" s="0" t="s">
        <v>7120</v>
      </c>
      <c r="C1305" s="0" t="s">
        <v>7121</v>
      </c>
      <c r="D1305" s="0" t="s">
        <v>7122</v>
      </c>
      <c r="E1305" s="0" t="s">
        <v>3276</v>
      </c>
      <c r="F1305" s="22" t="str">
        <f aca="false">"dossierComplet['"&amp;meta_dossier_complet[[#This Row],[COD_VAR]]&amp;"'][code_insee]"</f>
        <v>dossierComplet['P13_INACT1564'][code_insee]</v>
      </c>
    </row>
    <row r="1306" customFormat="false" ht="15" hidden="true" customHeight="false" outlineLevel="0" collapsed="false">
      <c r="B1306" s="0" t="s">
        <v>7123</v>
      </c>
      <c r="C1306" s="0" t="s">
        <v>7124</v>
      </c>
      <c r="D1306" s="0" t="s">
        <v>7125</v>
      </c>
      <c r="E1306" s="0" t="s">
        <v>3276</v>
      </c>
      <c r="F1306" s="22" t="str">
        <f aca="false">"dossierComplet['"&amp;meta_dossier_complet[[#This Row],[COD_VAR]]&amp;"'][code_insee]"</f>
        <v>dossierComplet['P13_ETUD1564'][code_insee]</v>
      </c>
    </row>
    <row r="1307" customFormat="false" ht="15" hidden="true" customHeight="false" outlineLevel="0" collapsed="false">
      <c r="B1307" s="0" t="s">
        <v>7126</v>
      </c>
      <c r="C1307" s="0" t="s">
        <v>7127</v>
      </c>
      <c r="D1307" s="0" t="s">
        <v>7128</v>
      </c>
      <c r="E1307" s="0" t="s">
        <v>3276</v>
      </c>
      <c r="F1307" s="22" t="str">
        <f aca="false">"dossierComplet['"&amp;meta_dossier_complet[[#This Row],[COD_VAR]]&amp;"'][code_insee]"</f>
        <v>dossierComplet['P13_RETR1564'][code_insee]</v>
      </c>
    </row>
    <row r="1308" customFormat="false" ht="15" hidden="true" customHeight="false" outlineLevel="0" collapsed="false">
      <c r="B1308" s="0" t="s">
        <v>7129</v>
      </c>
      <c r="C1308" s="0" t="s">
        <v>7130</v>
      </c>
      <c r="D1308" s="0" t="s">
        <v>7131</v>
      </c>
      <c r="E1308" s="0" t="s">
        <v>3276</v>
      </c>
      <c r="F1308" s="22" t="str">
        <f aca="false">"dossierComplet['"&amp;meta_dossier_complet[[#This Row],[COD_VAR]]&amp;"'][code_insee]"</f>
        <v>dossierComplet['P13_AINACT1564'][code_insee]</v>
      </c>
    </row>
    <row r="1309" customFormat="false" ht="15" hidden="true" customHeight="false" outlineLevel="0" collapsed="false">
      <c r="B1309" s="0" t="s">
        <v>7132</v>
      </c>
      <c r="C1309" s="0" t="s">
        <v>7133</v>
      </c>
      <c r="D1309" s="0" t="s">
        <v>7023</v>
      </c>
      <c r="E1309" s="0" t="s">
        <v>3276</v>
      </c>
      <c r="F1309" s="22" t="str">
        <f aca="false">"dossierComplet['"&amp;meta_dossier_complet[[#This Row],[COD_VAR]]&amp;"'][code_insee]"</f>
        <v>dossierComplet['C13_ACT1564'][code_insee]</v>
      </c>
    </row>
    <row r="1310" customFormat="false" ht="15" hidden="true" customHeight="false" outlineLevel="0" collapsed="false">
      <c r="B1310" s="0" t="s">
        <v>7134</v>
      </c>
      <c r="C1310" s="0" t="s">
        <v>7135</v>
      </c>
      <c r="D1310" s="0" t="s">
        <v>7136</v>
      </c>
      <c r="E1310" s="0" t="s">
        <v>3276</v>
      </c>
      <c r="F1310" s="22" t="str">
        <f aca="false">"dossierComplet['"&amp;meta_dossier_complet[[#This Row],[COD_VAR]]&amp;"'][code_insee]"</f>
        <v>dossierComplet['C13_ACT1564_CS1'][code_insee]</v>
      </c>
    </row>
    <row r="1311" customFormat="false" ht="15" hidden="true" customHeight="false" outlineLevel="0" collapsed="false">
      <c r="B1311" s="0" t="s">
        <v>7137</v>
      </c>
      <c r="C1311" s="0" t="s">
        <v>7138</v>
      </c>
      <c r="D1311" s="0" t="s">
        <v>7139</v>
      </c>
      <c r="E1311" s="0" t="s">
        <v>3276</v>
      </c>
      <c r="F1311" s="22" t="str">
        <f aca="false">"dossierComplet['"&amp;meta_dossier_complet[[#This Row],[COD_VAR]]&amp;"'][code_insee]"</f>
        <v>dossierComplet['C13_ACT1564_CS2'][code_insee]</v>
      </c>
    </row>
    <row r="1312" customFormat="false" ht="15" hidden="true" customHeight="false" outlineLevel="0" collapsed="false">
      <c r="B1312" s="0" t="s">
        <v>7140</v>
      </c>
      <c r="C1312" s="0" t="s">
        <v>7141</v>
      </c>
      <c r="D1312" s="0" t="s">
        <v>7142</v>
      </c>
      <c r="E1312" s="0" t="s">
        <v>3276</v>
      </c>
      <c r="F1312" s="22" t="str">
        <f aca="false">"dossierComplet['"&amp;meta_dossier_complet[[#This Row],[COD_VAR]]&amp;"'][code_insee]"</f>
        <v>dossierComplet['C13_ACT1564_CS3'][code_insee]</v>
      </c>
    </row>
    <row r="1313" customFormat="false" ht="15" hidden="true" customHeight="false" outlineLevel="0" collapsed="false">
      <c r="B1313" s="0" t="s">
        <v>7143</v>
      </c>
      <c r="C1313" s="0" t="s">
        <v>7144</v>
      </c>
      <c r="D1313" s="0" t="s">
        <v>7145</v>
      </c>
      <c r="E1313" s="0" t="s">
        <v>3276</v>
      </c>
      <c r="F1313" s="22" t="str">
        <f aca="false">"dossierComplet['"&amp;meta_dossier_complet[[#This Row],[COD_VAR]]&amp;"'][code_insee]"</f>
        <v>dossierComplet['C13_ACT1564_CS4'][code_insee]</v>
      </c>
    </row>
    <row r="1314" customFormat="false" ht="15" hidden="true" customHeight="false" outlineLevel="0" collapsed="false">
      <c r="B1314" s="0" t="s">
        <v>7146</v>
      </c>
      <c r="C1314" s="0" t="s">
        <v>7147</v>
      </c>
      <c r="D1314" s="0" t="s">
        <v>7148</v>
      </c>
      <c r="E1314" s="0" t="s">
        <v>3276</v>
      </c>
      <c r="F1314" s="22" t="str">
        <f aca="false">"dossierComplet['"&amp;meta_dossier_complet[[#This Row],[COD_VAR]]&amp;"'][code_insee]"</f>
        <v>dossierComplet['C13_ACT1564_CS5'][code_insee]</v>
      </c>
    </row>
    <row r="1315" customFormat="false" ht="15" hidden="true" customHeight="false" outlineLevel="0" collapsed="false">
      <c r="B1315" s="0" t="s">
        <v>7149</v>
      </c>
      <c r="C1315" s="0" t="s">
        <v>7150</v>
      </c>
      <c r="D1315" s="0" t="s">
        <v>7151</v>
      </c>
      <c r="E1315" s="0" t="s">
        <v>3276</v>
      </c>
      <c r="F1315" s="22" t="str">
        <f aca="false">"dossierComplet['"&amp;meta_dossier_complet[[#This Row],[COD_VAR]]&amp;"'][code_insee]"</f>
        <v>dossierComplet['C13_ACT1564_CS6'][code_insee]</v>
      </c>
    </row>
    <row r="1316" customFormat="false" ht="15" hidden="true" customHeight="false" outlineLevel="0" collapsed="false">
      <c r="B1316" s="0" t="s">
        <v>7152</v>
      </c>
      <c r="C1316" s="0" t="s">
        <v>7153</v>
      </c>
      <c r="D1316" s="0" t="s">
        <v>7059</v>
      </c>
      <c r="E1316" s="0" t="s">
        <v>3276</v>
      </c>
      <c r="F1316" s="22" t="str">
        <f aca="false">"dossierComplet['"&amp;meta_dossier_complet[[#This Row],[COD_VAR]]&amp;"'][code_insee]"</f>
        <v>dossierComplet['C13_ACTOCC1564'][code_insee]</v>
      </c>
    </row>
    <row r="1317" customFormat="false" ht="15" hidden="true" customHeight="false" outlineLevel="0" collapsed="false">
      <c r="B1317" s="0" t="s">
        <v>7154</v>
      </c>
      <c r="C1317" s="0" t="s">
        <v>7155</v>
      </c>
      <c r="D1317" s="0" t="s">
        <v>7156</v>
      </c>
      <c r="E1317" s="0" t="s">
        <v>3276</v>
      </c>
      <c r="F1317" s="22" t="str">
        <f aca="false">"dossierComplet['"&amp;meta_dossier_complet[[#This Row],[COD_VAR]]&amp;"'][code_insee]"</f>
        <v>dossierComplet['C13_ACTOCC1564_CS1'][code_insee]</v>
      </c>
    </row>
    <row r="1318" customFormat="false" ht="15" hidden="true" customHeight="false" outlineLevel="0" collapsed="false">
      <c r="B1318" s="0" t="s">
        <v>7157</v>
      </c>
      <c r="C1318" s="0" t="s">
        <v>7158</v>
      </c>
      <c r="D1318" s="0" t="s">
        <v>7159</v>
      </c>
      <c r="E1318" s="0" t="s">
        <v>3276</v>
      </c>
      <c r="F1318" s="22" t="str">
        <f aca="false">"dossierComplet['"&amp;meta_dossier_complet[[#This Row],[COD_VAR]]&amp;"'][code_insee]"</f>
        <v>dossierComplet['C13_ACTOCC1564_CS2'][code_insee]</v>
      </c>
    </row>
    <row r="1319" customFormat="false" ht="15" hidden="true" customHeight="false" outlineLevel="0" collapsed="false">
      <c r="B1319" s="0" t="s">
        <v>7160</v>
      </c>
      <c r="C1319" s="0" t="s">
        <v>7161</v>
      </c>
      <c r="D1319" s="0" t="s">
        <v>7162</v>
      </c>
      <c r="E1319" s="0" t="s">
        <v>3276</v>
      </c>
      <c r="F1319" s="22" t="str">
        <f aca="false">"dossierComplet['"&amp;meta_dossier_complet[[#This Row],[COD_VAR]]&amp;"'][code_insee]"</f>
        <v>dossierComplet['C13_ACTOCC1564_CS3'][code_insee]</v>
      </c>
    </row>
    <row r="1320" customFormat="false" ht="15" hidden="true" customHeight="false" outlineLevel="0" collapsed="false">
      <c r="B1320" s="0" t="s">
        <v>7163</v>
      </c>
      <c r="C1320" s="0" t="s">
        <v>7164</v>
      </c>
      <c r="D1320" s="0" t="s">
        <v>7165</v>
      </c>
      <c r="E1320" s="0" t="s">
        <v>3276</v>
      </c>
      <c r="F1320" s="22" t="str">
        <f aca="false">"dossierComplet['"&amp;meta_dossier_complet[[#This Row],[COD_VAR]]&amp;"'][code_insee]"</f>
        <v>dossierComplet['C13_ACTOCC1564_CS4'][code_insee]</v>
      </c>
    </row>
    <row r="1321" customFormat="false" ht="15" hidden="true" customHeight="false" outlineLevel="0" collapsed="false">
      <c r="B1321" s="0" t="s">
        <v>7166</v>
      </c>
      <c r="C1321" s="0" t="s">
        <v>7167</v>
      </c>
      <c r="D1321" s="0" t="s">
        <v>7168</v>
      </c>
      <c r="E1321" s="0" t="s">
        <v>3276</v>
      </c>
      <c r="F1321" s="22" t="str">
        <f aca="false">"dossierComplet['"&amp;meta_dossier_complet[[#This Row],[COD_VAR]]&amp;"'][code_insee]"</f>
        <v>dossierComplet['C13_ACTOCC1564_CS5'][code_insee]</v>
      </c>
    </row>
    <row r="1322" customFormat="false" ht="15" hidden="true" customHeight="false" outlineLevel="0" collapsed="false">
      <c r="B1322" s="0" t="s">
        <v>7169</v>
      </c>
      <c r="C1322" s="0" t="s">
        <v>7170</v>
      </c>
      <c r="D1322" s="0" t="s">
        <v>7171</v>
      </c>
      <c r="E1322" s="0" t="s">
        <v>3276</v>
      </c>
      <c r="F1322" s="22" t="str">
        <f aca="false">"dossierComplet['"&amp;meta_dossier_complet[[#This Row],[COD_VAR]]&amp;"'][code_insee]"</f>
        <v>dossierComplet['C13_ACTOCC1564_CS6'][code_insee]</v>
      </c>
    </row>
    <row r="1323" customFormat="false" ht="15" hidden="true" customHeight="false" outlineLevel="0" collapsed="false">
      <c r="B1323" s="0" t="s">
        <v>7172</v>
      </c>
      <c r="C1323" s="0" t="s">
        <v>7173</v>
      </c>
      <c r="D1323" s="0" t="s">
        <v>7174</v>
      </c>
      <c r="E1323" s="0" t="s">
        <v>3276</v>
      </c>
      <c r="F1323" s="22" t="str">
        <f aca="false">"dossierComplet['"&amp;meta_dossier_complet[[#This Row],[COD_VAR]]&amp;"'][code_insee]"</f>
        <v>dossierComplet['P13_EMPLT'][code_insee]</v>
      </c>
    </row>
    <row r="1324" customFormat="false" ht="15" hidden="true" customHeight="false" outlineLevel="0" collapsed="false">
      <c r="B1324" s="0" t="s">
        <v>7175</v>
      </c>
      <c r="C1324" s="0" t="s">
        <v>7176</v>
      </c>
      <c r="D1324" s="0" t="s">
        <v>7177</v>
      </c>
      <c r="E1324" s="0" t="s">
        <v>3276</v>
      </c>
      <c r="F1324" s="22" t="str">
        <f aca="false">"dossierComplet['"&amp;meta_dossier_complet[[#This Row],[COD_VAR]]&amp;"'][code_insee]"</f>
        <v>dossierComplet['P13_ACTOCC'][code_insee]</v>
      </c>
    </row>
    <row r="1325" customFormat="false" ht="15" hidden="true" customHeight="false" outlineLevel="0" collapsed="false">
      <c r="B1325" s="0" t="s">
        <v>7178</v>
      </c>
      <c r="C1325" s="0" t="s">
        <v>7179</v>
      </c>
      <c r="D1325" s="0" t="s">
        <v>7180</v>
      </c>
      <c r="E1325" s="0" t="s">
        <v>3276</v>
      </c>
      <c r="F1325" s="22" t="str">
        <f aca="false">"dossierComplet['"&amp;meta_dossier_complet[[#This Row],[COD_VAR]]&amp;"'][code_insee]"</f>
        <v>dossierComplet['P13_ACT15P'][code_insee]</v>
      </c>
    </row>
    <row r="1326" customFormat="false" ht="15" hidden="true" customHeight="false" outlineLevel="0" collapsed="false">
      <c r="B1326" s="0" t="s">
        <v>7181</v>
      </c>
      <c r="C1326" s="0" t="s">
        <v>7182</v>
      </c>
      <c r="D1326" s="0" t="s">
        <v>7183</v>
      </c>
      <c r="E1326" s="0" t="s">
        <v>3276</v>
      </c>
      <c r="F1326" s="22" t="str">
        <f aca="false">"dossierComplet['"&amp;meta_dossier_complet[[#This Row],[COD_VAR]]&amp;"'][code_insee]"</f>
        <v>dossierComplet['P13_EMPLT_SAL'][code_insee]</v>
      </c>
    </row>
    <row r="1327" customFormat="false" ht="15" hidden="true" customHeight="false" outlineLevel="0" collapsed="false">
      <c r="B1327" s="0" t="s">
        <v>7184</v>
      </c>
      <c r="C1327" s="0" t="s">
        <v>7185</v>
      </c>
      <c r="D1327" s="0" t="s">
        <v>7186</v>
      </c>
      <c r="E1327" s="0" t="s">
        <v>3276</v>
      </c>
      <c r="F1327" s="22" t="str">
        <f aca="false">"dossierComplet['"&amp;meta_dossier_complet[[#This Row],[COD_VAR]]&amp;"'][code_insee]"</f>
        <v>dossierComplet['P13_EMPLT_FSAL'][code_insee]</v>
      </c>
    </row>
    <row r="1328" customFormat="false" ht="15" hidden="true" customHeight="false" outlineLevel="0" collapsed="false">
      <c r="B1328" s="0" t="s">
        <v>7187</v>
      </c>
      <c r="C1328" s="0" t="s">
        <v>7188</v>
      </c>
      <c r="D1328" s="0" t="s">
        <v>7189</v>
      </c>
      <c r="E1328" s="0" t="s">
        <v>3276</v>
      </c>
      <c r="F1328" s="22" t="str">
        <f aca="false">"dossierComplet['"&amp;meta_dossier_complet[[#This Row],[COD_VAR]]&amp;"'][code_insee]"</f>
        <v>dossierComplet['P13_EMPLT_SALTP'][code_insee]</v>
      </c>
    </row>
    <row r="1329" customFormat="false" ht="15" hidden="true" customHeight="false" outlineLevel="0" collapsed="false">
      <c r="B1329" s="0" t="s">
        <v>7190</v>
      </c>
      <c r="C1329" s="0" t="s">
        <v>7191</v>
      </c>
      <c r="D1329" s="0" t="s">
        <v>7192</v>
      </c>
      <c r="E1329" s="0" t="s">
        <v>3276</v>
      </c>
      <c r="F1329" s="22" t="str">
        <f aca="false">"dossierComplet['"&amp;meta_dossier_complet[[#This Row],[COD_VAR]]&amp;"'][code_insee]"</f>
        <v>dossierComplet['P13_EMPLT_NSAL'][code_insee]</v>
      </c>
    </row>
    <row r="1330" customFormat="false" ht="15" hidden="true" customHeight="false" outlineLevel="0" collapsed="false">
      <c r="B1330" s="0" t="s">
        <v>7193</v>
      </c>
      <c r="C1330" s="0" t="s">
        <v>7194</v>
      </c>
      <c r="D1330" s="0" t="s">
        <v>7195</v>
      </c>
      <c r="E1330" s="0" t="s">
        <v>3276</v>
      </c>
      <c r="F1330" s="22" t="str">
        <f aca="false">"dossierComplet['"&amp;meta_dossier_complet[[#This Row],[COD_VAR]]&amp;"'][code_insee]"</f>
        <v>dossierComplet['P13_EMPLT_FNSAL'][code_insee]</v>
      </c>
    </row>
    <row r="1331" customFormat="false" ht="15" hidden="true" customHeight="false" outlineLevel="0" collapsed="false">
      <c r="B1331" s="0" t="s">
        <v>7196</v>
      </c>
      <c r="C1331" s="0" t="s">
        <v>7197</v>
      </c>
      <c r="D1331" s="0" t="s">
        <v>7198</v>
      </c>
      <c r="E1331" s="0" t="s">
        <v>3276</v>
      </c>
      <c r="F1331" s="22" t="str">
        <f aca="false">"dossierComplet['"&amp;meta_dossier_complet[[#This Row],[COD_VAR]]&amp;"'][code_insee]"</f>
        <v>dossierComplet['P13_EMPLT_NSALTP'][code_insee]</v>
      </c>
    </row>
    <row r="1332" customFormat="false" ht="15" hidden="true" customHeight="false" outlineLevel="0" collapsed="false">
      <c r="B1332" s="0" t="s">
        <v>7199</v>
      </c>
      <c r="C1332" s="0" t="s">
        <v>7200</v>
      </c>
      <c r="D1332" s="0" t="s">
        <v>7174</v>
      </c>
      <c r="E1332" s="0" t="s">
        <v>3276</v>
      </c>
      <c r="F1332" s="22" t="str">
        <f aca="false">"dossierComplet['"&amp;meta_dossier_complet[[#This Row],[COD_VAR]]&amp;"'][code_insee]"</f>
        <v>dossierComplet['C13_EMPLT'][code_insee]</v>
      </c>
    </row>
    <row r="1333" customFormat="false" ht="15" hidden="true" customHeight="false" outlineLevel="0" collapsed="false">
      <c r="B1333" s="0" t="s">
        <v>7201</v>
      </c>
      <c r="C1333" s="0" t="s">
        <v>7202</v>
      </c>
      <c r="D1333" s="0" t="s">
        <v>7203</v>
      </c>
      <c r="E1333" s="0" t="s">
        <v>3276</v>
      </c>
      <c r="F1333" s="22" t="str">
        <f aca="false">"dossierComplet['"&amp;meta_dossier_complet[[#This Row],[COD_VAR]]&amp;"'][code_insee]"</f>
        <v>dossierComplet['C13_EMPLT_CS1'][code_insee]</v>
      </c>
    </row>
    <row r="1334" customFormat="false" ht="15" hidden="true" customHeight="false" outlineLevel="0" collapsed="false">
      <c r="B1334" s="0" t="s">
        <v>7204</v>
      </c>
      <c r="C1334" s="0" t="s">
        <v>7205</v>
      </c>
      <c r="D1334" s="0" t="s">
        <v>7206</v>
      </c>
      <c r="E1334" s="0" t="s">
        <v>3276</v>
      </c>
      <c r="F1334" s="22" t="str">
        <f aca="false">"dossierComplet['"&amp;meta_dossier_complet[[#This Row],[COD_VAR]]&amp;"'][code_insee]"</f>
        <v>dossierComplet['C13_EMPLT_CS2'][code_insee]</v>
      </c>
    </row>
    <row r="1335" customFormat="false" ht="15" hidden="true" customHeight="false" outlineLevel="0" collapsed="false">
      <c r="B1335" s="0" t="s">
        <v>7207</v>
      </c>
      <c r="C1335" s="0" t="s">
        <v>7208</v>
      </c>
      <c r="D1335" s="0" t="s">
        <v>7209</v>
      </c>
      <c r="E1335" s="0" t="s">
        <v>3276</v>
      </c>
      <c r="F1335" s="22" t="str">
        <f aca="false">"dossierComplet['"&amp;meta_dossier_complet[[#This Row],[COD_VAR]]&amp;"'][code_insee]"</f>
        <v>dossierComplet['C13_EMPLT_CS3'][code_insee]</v>
      </c>
    </row>
    <row r="1336" customFormat="false" ht="15" hidden="true" customHeight="false" outlineLevel="0" collapsed="false">
      <c r="B1336" s="0" t="s">
        <v>7210</v>
      </c>
      <c r="C1336" s="0" t="s">
        <v>7211</v>
      </c>
      <c r="D1336" s="0" t="s">
        <v>7212</v>
      </c>
      <c r="E1336" s="0" t="s">
        <v>3276</v>
      </c>
      <c r="F1336" s="22" t="str">
        <f aca="false">"dossierComplet['"&amp;meta_dossier_complet[[#This Row],[COD_VAR]]&amp;"'][code_insee]"</f>
        <v>dossierComplet['C13_EMPLT_CS4'][code_insee]</v>
      </c>
    </row>
    <row r="1337" customFormat="false" ht="15" hidden="true" customHeight="false" outlineLevel="0" collapsed="false">
      <c r="B1337" s="0" t="s">
        <v>7213</v>
      </c>
      <c r="C1337" s="0" t="s">
        <v>7214</v>
      </c>
      <c r="D1337" s="0" t="s">
        <v>7215</v>
      </c>
      <c r="E1337" s="0" t="s">
        <v>3276</v>
      </c>
      <c r="F1337" s="22" t="str">
        <f aca="false">"dossierComplet['"&amp;meta_dossier_complet[[#This Row],[COD_VAR]]&amp;"'][code_insee]"</f>
        <v>dossierComplet['C13_EMPLT_CS5'][code_insee]</v>
      </c>
    </row>
    <row r="1338" customFormat="false" ht="15" hidden="true" customHeight="false" outlineLevel="0" collapsed="false">
      <c r="B1338" s="0" t="s">
        <v>7216</v>
      </c>
      <c r="C1338" s="0" t="s">
        <v>7217</v>
      </c>
      <c r="D1338" s="0" t="s">
        <v>7218</v>
      </c>
      <c r="E1338" s="0" t="s">
        <v>3276</v>
      </c>
      <c r="F1338" s="22" t="str">
        <f aca="false">"dossierComplet['"&amp;meta_dossier_complet[[#This Row],[COD_VAR]]&amp;"'][code_insee]"</f>
        <v>dossierComplet['C13_EMPLT_CS6'][code_insee]</v>
      </c>
    </row>
    <row r="1339" customFormat="false" ht="15" hidden="true" customHeight="false" outlineLevel="0" collapsed="false">
      <c r="B1339" s="0" t="s">
        <v>7219</v>
      </c>
      <c r="C1339" s="0" t="s">
        <v>7220</v>
      </c>
      <c r="D1339" s="0" t="s">
        <v>7221</v>
      </c>
      <c r="E1339" s="0" t="s">
        <v>3276</v>
      </c>
      <c r="F1339" s="22" t="str">
        <f aca="false">"dossierComplet['"&amp;meta_dossier_complet[[#This Row],[COD_VAR]]&amp;"'][code_insee]"</f>
        <v>dossierComplet['C13_EMPLT_AGRI'][code_insee]</v>
      </c>
    </row>
    <row r="1340" customFormat="false" ht="15" hidden="true" customHeight="false" outlineLevel="0" collapsed="false">
      <c r="B1340" s="0" t="s">
        <v>7222</v>
      </c>
      <c r="C1340" s="0" t="s">
        <v>7223</v>
      </c>
      <c r="D1340" s="0" t="s">
        <v>7224</v>
      </c>
      <c r="E1340" s="0" t="s">
        <v>3276</v>
      </c>
      <c r="F1340" s="22" t="str">
        <f aca="false">"dossierComplet['"&amp;meta_dossier_complet[[#This Row],[COD_VAR]]&amp;"'][code_insee]"</f>
        <v>dossierComplet['C13_EMPLT_INDUS'][code_insee]</v>
      </c>
    </row>
    <row r="1341" customFormat="false" ht="15" hidden="true" customHeight="false" outlineLevel="0" collapsed="false">
      <c r="B1341" s="0" t="s">
        <v>7225</v>
      </c>
      <c r="C1341" s="0" t="s">
        <v>7226</v>
      </c>
      <c r="D1341" s="0" t="s">
        <v>7227</v>
      </c>
      <c r="E1341" s="0" t="s">
        <v>3276</v>
      </c>
      <c r="F1341" s="22" t="str">
        <f aca="false">"dossierComplet['"&amp;meta_dossier_complet[[#This Row],[COD_VAR]]&amp;"'][code_insee]"</f>
        <v>dossierComplet['C13_EMPLT_CONST'][code_insee]</v>
      </c>
    </row>
    <row r="1342" customFormat="false" ht="15" hidden="true" customHeight="false" outlineLevel="0" collapsed="false">
      <c r="B1342" s="0" t="s">
        <v>7228</v>
      </c>
      <c r="C1342" s="0" t="s">
        <v>7229</v>
      </c>
      <c r="D1342" s="0" t="s">
        <v>7230</v>
      </c>
      <c r="E1342" s="0" t="s">
        <v>3276</v>
      </c>
      <c r="F1342" s="22" t="str">
        <f aca="false">"dossierComplet['"&amp;meta_dossier_complet[[#This Row],[COD_VAR]]&amp;"'][code_insee]"</f>
        <v>dossierComplet['C13_EMPLT_CTS'][code_insee]</v>
      </c>
    </row>
    <row r="1343" customFormat="false" ht="15" hidden="true" customHeight="false" outlineLevel="0" collapsed="false">
      <c r="B1343" s="0" t="s">
        <v>7231</v>
      </c>
      <c r="C1343" s="0" t="s">
        <v>7232</v>
      </c>
      <c r="D1343" s="0" t="s">
        <v>7233</v>
      </c>
      <c r="E1343" s="0" t="s">
        <v>3276</v>
      </c>
      <c r="F1343" s="22" t="str">
        <f aca="false">"dossierComplet['"&amp;meta_dossier_complet[[#This Row],[COD_VAR]]&amp;"'][code_insee]"</f>
        <v>dossierComplet['C13_EMPLT_APESAS'][code_insee]</v>
      </c>
    </row>
    <row r="1344" customFormat="false" ht="15" hidden="true" customHeight="false" outlineLevel="0" collapsed="false">
      <c r="B1344" s="0" t="s">
        <v>7234</v>
      </c>
      <c r="C1344" s="0" t="s">
        <v>7235</v>
      </c>
      <c r="D1344" s="0" t="s">
        <v>7236</v>
      </c>
      <c r="E1344" s="0" t="s">
        <v>3276</v>
      </c>
      <c r="F1344" s="22" t="str">
        <f aca="false">"dossierComplet['"&amp;meta_dossier_complet[[#This Row],[COD_VAR]]&amp;"'][code_insee]"</f>
        <v>dossierComplet['C13_EMPLT_F'][code_insee]</v>
      </c>
    </row>
    <row r="1345" customFormat="false" ht="15" hidden="true" customHeight="false" outlineLevel="0" collapsed="false">
      <c r="B1345" s="0" t="s">
        <v>7237</v>
      </c>
      <c r="C1345" s="0" t="s">
        <v>7238</v>
      </c>
      <c r="D1345" s="0" t="s">
        <v>7239</v>
      </c>
      <c r="E1345" s="0" t="s">
        <v>3276</v>
      </c>
      <c r="F1345" s="22" t="str">
        <f aca="false">"dossierComplet['"&amp;meta_dossier_complet[[#This Row],[COD_VAR]]&amp;"'][code_insee]"</f>
        <v>dossierComplet['C13_AGRILT_F'][code_insee]</v>
      </c>
    </row>
    <row r="1346" customFormat="false" ht="15" hidden="true" customHeight="false" outlineLevel="0" collapsed="false">
      <c r="B1346" s="0" t="s">
        <v>7240</v>
      </c>
      <c r="C1346" s="0" t="s">
        <v>7241</v>
      </c>
      <c r="D1346" s="0" t="s">
        <v>7242</v>
      </c>
      <c r="E1346" s="0" t="s">
        <v>3276</v>
      </c>
      <c r="F1346" s="22" t="str">
        <f aca="false">"dossierComplet['"&amp;meta_dossier_complet[[#This Row],[COD_VAR]]&amp;"'][code_insee]"</f>
        <v>dossierComplet['C13_INDUSLT_F'][code_insee]</v>
      </c>
    </row>
    <row r="1347" customFormat="false" ht="15" hidden="true" customHeight="false" outlineLevel="0" collapsed="false">
      <c r="B1347" s="0" t="s">
        <v>7243</v>
      </c>
      <c r="C1347" s="0" t="s">
        <v>7244</v>
      </c>
      <c r="D1347" s="0" t="s">
        <v>7245</v>
      </c>
      <c r="E1347" s="0" t="s">
        <v>3276</v>
      </c>
      <c r="F1347" s="22" t="str">
        <f aca="false">"dossierComplet['"&amp;meta_dossier_complet[[#This Row],[COD_VAR]]&amp;"'][code_insee]"</f>
        <v>dossierComplet['C13_CONSTLT_F'][code_insee]</v>
      </c>
    </row>
    <row r="1348" customFormat="false" ht="15" hidden="true" customHeight="false" outlineLevel="0" collapsed="false">
      <c r="B1348" s="0" t="s">
        <v>7246</v>
      </c>
      <c r="C1348" s="0" t="s">
        <v>7247</v>
      </c>
      <c r="D1348" s="0" t="s">
        <v>7248</v>
      </c>
      <c r="E1348" s="0" t="s">
        <v>3276</v>
      </c>
      <c r="F1348" s="22" t="str">
        <f aca="false">"dossierComplet['"&amp;meta_dossier_complet[[#This Row],[COD_VAR]]&amp;"'][code_insee]"</f>
        <v>dossierComplet['C13_CTSLT_F'][code_insee]</v>
      </c>
    </row>
    <row r="1349" customFormat="false" ht="15" hidden="true" customHeight="false" outlineLevel="0" collapsed="false">
      <c r="B1349" s="0" t="s">
        <v>7249</v>
      </c>
      <c r="C1349" s="0" t="s">
        <v>7250</v>
      </c>
      <c r="D1349" s="0" t="s">
        <v>7251</v>
      </c>
      <c r="E1349" s="0" t="s">
        <v>3276</v>
      </c>
      <c r="F1349" s="22" t="str">
        <f aca="false">"dossierComplet['"&amp;meta_dossier_complet[[#This Row],[COD_VAR]]&amp;"'][code_insee]"</f>
        <v>dossierComplet['C13_APESASLT_F'][code_insee]</v>
      </c>
    </row>
    <row r="1350" customFormat="false" ht="15" hidden="true" customHeight="false" outlineLevel="0" collapsed="false">
      <c r="B1350" s="0" t="s">
        <v>7252</v>
      </c>
      <c r="C1350" s="0" t="s">
        <v>7253</v>
      </c>
      <c r="D1350" s="0" t="s">
        <v>7183</v>
      </c>
      <c r="E1350" s="0" t="s">
        <v>3276</v>
      </c>
      <c r="F1350" s="22" t="str">
        <f aca="false">"dossierComplet['"&amp;meta_dossier_complet[[#This Row],[COD_VAR]]&amp;"'][code_insee]"</f>
        <v>dossierComplet['C13_EMPLT_SAL'][code_insee]</v>
      </c>
    </row>
    <row r="1351" customFormat="false" ht="15" hidden="true" customHeight="false" outlineLevel="0" collapsed="false">
      <c r="B1351" s="0" t="s">
        <v>7254</v>
      </c>
      <c r="C1351" s="0" t="s">
        <v>7255</v>
      </c>
      <c r="D1351" s="0" t="s">
        <v>7256</v>
      </c>
      <c r="E1351" s="0" t="s">
        <v>3276</v>
      </c>
      <c r="F1351" s="22" t="str">
        <f aca="false">"dossierComplet['"&amp;meta_dossier_complet[[#This Row],[COD_VAR]]&amp;"'][code_insee]"</f>
        <v>dossierComplet['C13_AGRILT_SAL'][code_insee]</v>
      </c>
    </row>
    <row r="1352" customFormat="false" ht="15" hidden="true" customHeight="false" outlineLevel="0" collapsed="false">
      <c r="B1352" s="0" t="s">
        <v>7257</v>
      </c>
      <c r="C1352" s="0" t="s">
        <v>7258</v>
      </c>
      <c r="D1352" s="0" t="s">
        <v>7259</v>
      </c>
      <c r="E1352" s="0" t="s">
        <v>3276</v>
      </c>
      <c r="F1352" s="22" t="str">
        <f aca="false">"dossierComplet['"&amp;meta_dossier_complet[[#This Row],[COD_VAR]]&amp;"'][code_insee]"</f>
        <v>dossierComplet['C13_INDUSLT_SAL'][code_insee]</v>
      </c>
    </row>
    <row r="1353" customFormat="false" ht="15" hidden="true" customHeight="false" outlineLevel="0" collapsed="false">
      <c r="B1353" s="0" t="s">
        <v>7260</v>
      </c>
      <c r="C1353" s="0" t="s">
        <v>7261</v>
      </c>
      <c r="D1353" s="0" t="s">
        <v>7262</v>
      </c>
      <c r="E1353" s="0" t="s">
        <v>3276</v>
      </c>
      <c r="F1353" s="22" t="str">
        <f aca="false">"dossierComplet['"&amp;meta_dossier_complet[[#This Row],[COD_VAR]]&amp;"'][code_insee]"</f>
        <v>dossierComplet['C13_CONSTLT_SAL'][code_insee]</v>
      </c>
    </row>
    <row r="1354" customFormat="false" ht="15" hidden="true" customHeight="false" outlineLevel="0" collapsed="false">
      <c r="B1354" s="0" t="s">
        <v>7263</v>
      </c>
      <c r="C1354" s="0" t="s">
        <v>7264</v>
      </c>
      <c r="D1354" s="0" t="s">
        <v>7265</v>
      </c>
      <c r="E1354" s="0" t="s">
        <v>3276</v>
      </c>
      <c r="F1354" s="22" t="str">
        <f aca="false">"dossierComplet['"&amp;meta_dossier_complet[[#This Row],[COD_VAR]]&amp;"'][code_insee]"</f>
        <v>dossierComplet['C13_CTSLT_SAL'][code_insee]</v>
      </c>
    </row>
    <row r="1355" customFormat="false" ht="15" hidden="true" customHeight="false" outlineLevel="0" collapsed="false">
      <c r="B1355" s="0" t="s">
        <v>7266</v>
      </c>
      <c r="C1355" s="0" t="s">
        <v>7267</v>
      </c>
      <c r="D1355" s="0" t="s">
        <v>7268</v>
      </c>
      <c r="E1355" s="0" t="s">
        <v>3276</v>
      </c>
      <c r="F1355" s="22" t="str">
        <f aca="false">"dossierComplet['"&amp;meta_dossier_complet[[#This Row],[COD_VAR]]&amp;"'][code_insee]"</f>
        <v>dossierComplet['C13_APESASLT_SAL'][code_insee]</v>
      </c>
    </row>
    <row r="1356" customFormat="false" ht="15" hidden="true" customHeight="false" outlineLevel="0" collapsed="false">
      <c r="B1356" s="0" t="s">
        <v>7269</v>
      </c>
      <c r="C1356" s="0" t="s">
        <v>7270</v>
      </c>
      <c r="D1356" s="0" t="s">
        <v>7271</v>
      </c>
      <c r="E1356" s="0" t="s">
        <v>3276</v>
      </c>
      <c r="F1356" s="22" t="str">
        <f aca="false">"dossierComplet['"&amp;meta_dossier_complet[[#This Row],[COD_VAR]]&amp;"'][code_insee]"</f>
        <v>dossierComplet['C13_AGRILT_FSAL'][code_insee]</v>
      </c>
    </row>
    <row r="1357" customFormat="false" ht="15" hidden="true" customHeight="false" outlineLevel="0" collapsed="false">
      <c r="B1357" s="0" t="s">
        <v>7272</v>
      </c>
      <c r="C1357" s="0" t="s">
        <v>7273</v>
      </c>
      <c r="D1357" s="0" t="s">
        <v>7274</v>
      </c>
      <c r="E1357" s="0" t="s">
        <v>3276</v>
      </c>
      <c r="F1357" s="22" t="str">
        <f aca="false">"dossierComplet['"&amp;meta_dossier_complet[[#This Row],[COD_VAR]]&amp;"'][code_insee]"</f>
        <v>dossierComplet['C13_INDUSLT_FSAL'][code_insee]</v>
      </c>
    </row>
    <row r="1358" customFormat="false" ht="15" hidden="true" customHeight="false" outlineLevel="0" collapsed="false">
      <c r="B1358" s="0" t="s">
        <v>7275</v>
      </c>
      <c r="C1358" s="0" t="s">
        <v>7276</v>
      </c>
      <c r="D1358" s="0" t="s">
        <v>7277</v>
      </c>
      <c r="E1358" s="0" t="s">
        <v>3276</v>
      </c>
      <c r="F1358" s="22" t="str">
        <f aca="false">"dossierComplet['"&amp;meta_dossier_complet[[#This Row],[COD_VAR]]&amp;"'][code_insee]"</f>
        <v>dossierComplet['C13_CONSTLT_FSAL'][code_insee]</v>
      </c>
    </row>
    <row r="1359" customFormat="false" ht="15" hidden="true" customHeight="false" outlineLevel="0" collapsed="false">
      <c r="B1359" s="0" t="s">
        <v>7278</v>
      </c>
      <c r="C1359" s="0" t="s">
        <v>7279</v>
      </c>
      <c r="D1359" s="0" t="s">
        <v>7280</v>
      </c>
      <c r="E1359" s="0" t="s">
        <v>3276</v>
      </c>
      <c r="F1359" s="22" t="str">
        <f aca="false">"dossierComplet['"&amp;meta_dossier_complet[[#This Row],[COD_VAR]]&amp;"'][code_insee]"</f>
        <v>dossierComplet['C13_CTSLT_FSAL'][code_insee]</v>
      </c>
    </row>
    <row r="1360" customFormat="false" ht="15" hidden="true" customHeight="false" outlineLevel="0" collapsed="false">
      <c r="B1360" s="0" t="s">
        <v>7281</v>
      </c>
      <c r="C1360" s="0" t="s">
        <v>7282</v>
      </c>
      <c r="D1360" s="0" t="s">
        <v>7283</v>
      </c>
      <c r="E1360" s="0" t="s">
        <v>3276</v>
      </c>
      <c r="F1360" s="22" t="str">
        <f aca="false">"dossierComplet['"&amp;meta_dossier_complet[[#This Row],[COD_VAR]]&amp;"'][code_insee]"</f>
        <v>dossierComplet['C13_APESASLT_FSAL'][code_insee]</v>
      </c>
    </row>
    <row r="1361" customFormat="false" ht="15" hidden="true" customHeight="false" outlineLevel="0" collapsed="false">
      <c r="B1361" s="0" t="s">
        <v>7284</v>
      </c>
      <c r="C1361" s="0" t="s">
        <v>7285</v>
      </c>
      <c r="D1361" s="0" t="s">
        <v>7286</v>
      </c>
      <c r="E1361" s="0" t="s">
        <v>3276</v>
      </c>
      <c r="F1361" s="22" t="str">
        <f aca="false">"dossierComplet['"&amp;meta_dossier_complet[[#This Row],[COD_VAR]]&amp;"'][code_insee]"</f>
        <v>dossierComplet['C13_AGRILT_NSAL'][code_insee]</v>
      </c>
    </row>
    <row r="1362" customFormat="false" ht="15" hidden="true" customHeight="false" outlineLevel="0" collapsed="false">
      <c r="B1362" s="0" t="s">
        <v>7287</v>
      </c>
      <c r="C1362" s="0" t="s">
        <v>7288</v>
      </c>
      <c r="D1362" s="0" t="s">
        <v>7289</v>
      </c>
      <c r="E1362" s="0" t="s">
        <v>3276</v>
      </c>
      <c r="F1362" s="22" t="str">
        <f aca="false">"dossierComplet['"&amp;meta_dossier_complet[[#This Row],[COD_VAR]]&amp;"'][code_insee]"</f>
        <v>dossierComplet['C13_INDUSLT_NSAL'][code_insee]</v>
      </c>
    </row>
    <row r="1363" customFormat="false" ht="15" hidden="true" customHeight="false" outlineLevel="0" collapsed="false">
      <c r="B1363" s="0" t="s">
        <v>7290</v>
      </c>
      <c r="C1363" s="0" t="s">
        <v>7291</v>
      </c>
      <c r="D1363" s="0" t="s">
        <v>7292</v>
      </c>
      <c r="E1363" s="0" t="s">
        <v>3276</v>
      </c>
      <c r="F1363" s="22" t="str">
        <f aca="false">"dossierComplet['"&amp;meta_dossier_complet[[#This Row],[COD_VAR]]&amp;"'][code_insee]"</f>
        <v>dossierComplet['C13_CONSTLT_NSAL'][code_insee]</v>
      </c>
    </row>
    <row r="1364" customFormat="false" ht="15" hidden="true" customHeight="false" outlineLevel="0" collapsed="false">
      <c r="B1364" s="0" t="s">
        <v>7293</v>
      </c>
      <c r="C1364" s="0" t="s">
        <v>7294</v>
      </c>
      <c r="D1364" s="0" t="s">
        <v>7295</v>
      </c>
      <c r="E1364" s="0" t="s">
        <v>3276</v>
      </c>
      <c r="F1364" s="22" t="str">
        <f aca="false">"dossierComplet['"&amp;meta_dossier_complet[[#This Row],[COD_VAR]]&amp;"'][code_insee]"</f>
        <v>dossierComplet['C13_CTSLT_NSAL'][code_insee]</v>
      </c>
    </row>
    <row r="1365" customFormat="false" ht="15" hidden="true" customHeight="false" outlineLevel="0" collapsed="false">
      <c r="B1365" s="0" t="s">
        <v>7296</v>
      </c>
      <c r="C1365" s="0" t="s">
        <v>7297</v>
      </c>
      <c r="D1365" s="0" t="s">
        <v>7298</v>
      </c>
      <c r="E1365" s="0" t="s">
        <v>3276</v>
      </c>
      <c r="F1365" s="22" t="str">
        <f aca="false">"dossierComplet['"&amp;meta_dossier_complet[[#This Row],[COD_VAR]]&amp;"'][code_insee]"</f>
        <v>dossierComplet['C13_APESASLT_NSAL'][code_insee]</v>
      </c>
    </row>
    <row r="1366" customFormat="false" ht="15" hidden="true" customHeight="false" outlineLevel="0" collapsed="false">
      <c r="B1366" s="0" t="s">
        <v>7299</v>
      </c>
      <c r="C1366" s="0" t="s">
        <v>7300</v>
      </c>
      <c r="D1366" s="0" t="s">
        <v>7301</v>
      </c>
      <c r="E1366" s="0" t="s">
        <v>3276</v>
      </c>
      <c r="F1366" s="22" t="str">
        <f aca="false">"dossierComplet['"&amp;meta_dossier_complet[[#This Row],[COD_VAR]]&amp;"'][code_insee]"</f>
        <v>dossierComplet['C13_AGRILT_FNSAL'][code_insee]</v>
      </c>
    </row>
    <row r="1367" customFormat="false" ht="15" hidden="true" customHeight="false" outlineLevel="0" collapsed="false">
      <c r="B1367" s="0" t="s">
        <v>7302</v>
      </c>
      <c r="C1367" s="0" t="s">
        <v>7303</v>
      </c>
      <c r="D1367" s="0" t="s">
        <v>7304</v>
      </c>
      <c r="E1367" s="0" t="s">
        <v>3276</v>
      </c>
      <c r="F1367" s="22" t="str">
        <f aca="false">"dossierComplet['"&amp;meta_dossier_complet[[#This Row],[COD_VAR]]&amp;"'][code_insee]"</f>
        <v>dossierComplet['C13_INDUSLT_FNSAL'][code_insee]</v>
      </c>
    </row>
    <row r="1368" customFormat="false" ht="15" hidden="true" customHeight="false" outlineLevel="0" collapsed="false">
      <c r="B1368" s="0" t="s">
        <v>7305</v>
      </c>
      <c r="C1368" s="0" t="s">
        <v>7306</v>
      </c>
      <c r="D1368" s="0" t="s">
        <v>7307</v>
      </c>
      <c r="E1368" s="0" t="s">
        <v>3276</v>
      </c>
      <c r="F1368" s="22" t="str">
        <f aca="false">"dossierComplet['"&amp;meta_dossier_complet[[#This Row],[COD_VAR]]&amp;"'][code_insee]"</f>
        <v>dossierComplet['C13_CONSTLT_FNSAL'][code_insee]</v>
      </c>
    </row>
    <row r="1369" customFormat="false" ht="15" hidden="true" customHeight="false" outlineLevel="0" collapsed="false">
      <c r="B1369" s="0" t="s">
        <v>7308</v>
      </c>
      <c r="C1369" s="0" t="s">
        <v>7309</v>
      </c>
      <c r="D1369" s="0" t="s">
        <v>7310</v>
      </c>
      <c r="E1369" s="0" t="s">
        <v>3276</v>
      </c>
      <c r="F1369" s="22" t="str">
        <f aca="false">"dossierComplet['"&amp;meta_dossier_complet[[#This Row],[COD_VAR]]&amp;"'][code_insee]"</f>
        <v>dossierComplet['C13_CTSLT_FNSAL'][code_insee]</v>
      </c>
    </row>
    <row r="1370" customFormat="false" ht="15" hidden="true" customHeight="false" outlineLevel="0" collapsed="false">
      <c r="B1370" s="0" t="s">
        <v>7311</v>
      </c>
      <c r="C1370" s="0" t="s">
        <v>7312</v>
      </c>
      <c r="D1370" s="0" t="s">
        <v>7313</v>
      </c>
      <c r="E1370" s="0" t="s">
        <v>3276</v>
      </c>
      <c r="F1370" s="22" t="str">
        <f aca="false">"dossierComplet['"&amp;meta_dossier_complet[[#This Row],[COD_VAR]]&amp;"'][code_insee]"</f>
        <v>dossierComplet['C13_APESASLT_FNSAL'][code_insee]</v>
      </c>
    </row>
    <row r="1371" customFormat="false" ht="15" hidden="true" customHeight="false" outlineLevel="0" collapsed="false">
      <c r="B1371" s="0" t="s">
        <v>7314</v>
      </c>
      <c r="C1371" s="0" t="s">
        <v>7315</v>
      </c>
      <c r="D1371" s="0" t="s">
        <v>7316</v>
      </c>
      <c r="E1371" s="0" t="s">
        <v>3276</v>
      </c>
      <c r="F1371" s="22" t="str">
        <f aca="false">"dossierComplet['"&amp;meta_dossier_complet[[#This Row],[COD_VAR]]&amp;"'][code_insee]"</f>
        <v>dossierComplet['P08_POP1564'][code_insee]</v>
      </c>
    </row>
    <row r="1372" customFormat="false" ht="15" hidden="true" customHeight="false" outlineLevel="0" collapsed="false">
      <c r="B1372" s="0" t="s">
        <v>7317</v>
      </c>
      <c r="C1372" s="0" t="s">
        <v>7318</v>
      </c>
      <c r="D1372" s="0" t="s">
        <v>7319</v>
      </c>
      <c r="E1372" s="0" t="s">
        <v>3276</v>
      </c>
      <c r="F1372" s="22" t="str">
        <f aca="false">"dossierComplet['"&amp;meta_dossier_complet[[#This Row],[COD_VAR]]&amp;"'][code_insee]"</f>
        <v>dossierComplet['P08_H1564'][code_insee]</v>
      </c>
    </row>
    <row r="1373" customFormat="false" ht="15" hidden="true" customHeight="false" outlineLevel="0" collapsed="false">
      <c r="B1373" s="0" t="s">
        <v>7320</v>
      </c>
      <c r="C1373" s="0" t="s">
        <v>7321</v>
      </c>
      <c r="D1373" s="0" t="s">
        <v>7322</v>
      </c>
      <c r="E1373" s="0" t="s">
        <v>3276</v>
      </c>
      <c r="F1373" s="22" t="str">
        <f aca="false">"dossierComplet['"&amp;meta_dossier_complet[[#This Row],[COD_VAR]]&amp;"'][code_insee]"</f>
        <v>dossierComplet['P08_H1524'][code_insee]</v>
      </c>
    </row>
    <row r="1374" customFormat="false" ht="15" hidden="true" customHeight="false" outlineLevel="0" collapsed="false">
      <c r="B1374" s="0" t="s">
        <v>7323</v>
      </c>
      <c r="C1374" s="0" t="s">
        <v>7324</v>
      </c>
      <c r="D1374" s="0" t="s">
        <v>7325</v>
      </c>
      <c r="E1374" s="0" t="s">
        <v>3276</v>
      </c>
      <c r="F1374" s="22" t="str">
        <f aca="false">"dossierComplet['"&amp;meta_dossier_complet[[#This Row],[COD_VAR]]&amp;"'][code_insee]"</f>
        <v>dossierComplet['P08_H2554'][code_insee]</v>
      </c>
    </row>
    <row r="1375" customFormat="false" ht="15" hidden="true" customHeight="false" outlineLevel="0" collapsed="false">
      <c r="B1375" s="0" t="s">
        <v>7326</v>
      </c>
      <c r="C1375" s="0" t="s">
        <v>7327</v>
      </c>
      <c r="D1375" s="0" t="s">
        <v>7328</v>
      </c>
      <c r="E1375" s="0" t="s">
        <v>3276</v>
      </c>
      <c r="F1375" s="22" t="str">
        <f aca="false">"dossierComplet['"&amp;meta_dossier_complet[[#This Row],[COD_VAR]]&amp;"'][code_insee]"</f>
        <v>dossierComplet['P08_H5564'][code_insee]</v>
      </c>
    </row>
    <row r="1376" customFormat="false" ht="15" hidden="true" customHeight="false" outlineLevel="0" collapsed="false">
      <c r="B1376" s="0" t="s">
        <v>7329</v>
      </c>
      <c r="C1376" s="0" t="s">
        <v>7330</v>
      </c>
      <c r="D1376" s="0" t="s">
        <v>7331</v>
      </c>
      <c r="E1376" s="0" t="s">
        <v>3276</v>
      </c>
      <c r="F1376" s="22" t="str">
        <f aca="false">"dossierComplet['"&amp;meta_dossier_complet[[#This Row],[COD_VAR]]&amp;"'][code_insee]"</f>
        <v>dossierComplet['P08_F1564'][code_insee]</v>
      </c>
    </row>
    <row r="1377" customFormat="false" ht="15" hidden="true" customHeight="false" outlineLevel="0" collapsed="false">
      <c r="B1377" s="0" t="s">
        <v>7332</v>
      </c>
      <c r="C1377" s="0" t="s">
        <v>7333</v>
      </c>
      <c r="D1377" s="0" t="s">
        <v>7334</v>
      </c>
      <c r="E1377" s="0" t="s">
        <v>3276</v>
      </c>
      <c r="F1377" s="22" t="str">
        <f aca="false">"dossierComplet['"&amp;meta_dossier_complet[[#This Row],[COD_VAR]]&amp;"'][code_insee]"</f>
        <v>dossierComplet['P08_F1524'][code_insee]</v>
      </c>
    </row>
    <row r="1378" customFormat="false" ht="15" hidden="true" customHeight="false" outlineLevel="0" collapsed="false">
      <c r="B1378" s="0" t="s">
        <v>7335</v>
      </c>
      <c r="C1378" s="0" t="s">
        <v>7336</v>
      </c>
      <c r="D1378" s="0" t="s">
        <v>7337</v>
      </c>
      <c r="E1378" s="0" t="s">
        <v>3276</v>
      </c>
      <c r="F1378" s="22" t="str">
        <f aca="false">"dossierComplet['"&amp;meta_dossier_complet[[#This Row],[COD_VAR]]&amp;"'][code_insee]"</f>
        <v>dossierComplet['P08_F2554'][code_insee]</v>
      </c>
    </row>
    <row r="1379" customFormat="false" ht="15" hidden="true" customHeight="false" outlineLevel="0" collapsed="false">
      <c r="B1379" s="0" t="s">
        <v>7338</v>
      </c>
      <c r="C1379" s="0" t="s">
        <v>7339</v>
      </c>
      <c r="D1379" s="0" t="s">
        <v>7340</v>
      </c>
      <c r="E1379" s="0" t="s">
        <v>3276</v>
      </c>
      <c r="F1379" s="22" t="str">
        <f aca="false">"dossierComplet['"&amp;meta_dossier_complet[[#This Row],[COD_VAR]]&amp;"'][code_insee]"</f>
        <v>dossierComplet['P08_F5564'][code_insee]</v>
      </c>
    </row>
    <row r="1380" customFormat="false" ht="15" hidden="true" customHeight="false" outlineLevel="0" collapsed="false">
      <c r="B1380" s="0" t="s">
        <v>7341</v>
      </c>
      <c r="C1380" s="0" t="s">
        <v>7342</v>
      </c>
      <c r="D1380" s="0" t="s">
        <v>7343</v>
      </c>
      <c r="E1380" s="0" t="s">
        <v>3276</v>
      </c>
      <c r="F1380" s="22" t="str">
        <f aca="false">"dossierComplet['"&amp;meta_dossier_complet[[#This Row],[COD_VAR]]&amp;"'][code_insee]"</f>
        <v>dossierComplet['P08_ACT1564'][code_insee]</v>
      </c>
    </row>
    <row r="1381" customFormat="false" ht="15" hidden="true" customHeight="false" outlineLevel="0" collapsed="false">
      <c r="B1381" s="0" t="s">
        <v>7344</v>
      </c>
      <c r="C1381" s="0" t="s">
        <v>7345</v>
      </c>
      <c r="D1381" s="0" t="s">
        <v>7346</v>
      </c>
      <c r="E1381" s="0" t="s">
        <v>3276</v>
      </c>
      <c r="F1381" s="22" t="str">
        <f aca="false">"dossierComplet['"&amp;meta_dossier_complet[[#This Row],[COD_VAR]]&amp;"'][code_insee]"</f>
        <v>dossierComplet['P08_ACT1524'][code_insee]</v>
      </c>
    </row>
    <row r="1382" customFormat="false" ht="15" hidden="true" customHeight="false" outlineLevel="0" collapsed="false">
      <c r="B1382" s="0" t="s">
        <v>7347</v>
      </c>
      <c r="C1382" s="0" t="s">
        <v>7348</v>
      </c>
      <c r="D1382" s="0" t="s">
        <v>7349</v>
      </c>
      <c r="E1382" s="0" t="s">
        <v>3276</v>
      </c>
      <c r="F1382" s="22" t="str">
        <f aca="false">"dossierComplet['"&amp;meta_dossier_complet[[#This Row],[COD_VAR]]&amp;"'][code_insee]"</f>
        <v>dossierComplet['P08_ACT2554'][code_insee]</v>
      </c>
    </row>
    <row r="1383" customFormat="false" ht="15" hidden="true" customHeight="false" outlineLevel="0" collapsed="false">
      <c r="B1383" s="0" t="s">
        <v>7350</v>
      </c>
      <c r="C1383" s="0" t="s">
        <v>7351</v>
      </c>
      <c r="D1383" s="0" t="s">
        <v>7352</v>
      </c>
      <c r="E1383" s="0" t="s">
        <v>3276</v>
      </c>
      <c r="F1383" s="22" t="str">
        <f aca="false">"dossierComplet['"&amp;meta_dossier_complet[[#This Row],[COD_VAR]]&amp;"'][code_insee]"</f>
        <v>dossierComplet['P08_ACT5564'][code_insee]</v>
      </c>
    </row>
    <row r="1384" customFormat="false" ht="15" hidden="true" customHeight="false" outlineLevel="0" collapsed="false">
      <c r="B1384" s="0" t="s">
        <v>7353</v>
      </c>
      <c r="C1384" s="0" t="s">
        <v>7354</v>
      </c>
      <c r="D1384" s="0" t="s">
        <v>7355</v>
      </c>
      <c r="E1384" s="0" t="s">
        <v>3276</v>
      </c>
      <c r="F1384" s="22" t="str">
        <f aca="false">"dossierComplet['"&amp;meta_dossier_complet[[#This Row],[COD_VAR]]&amp;"'][code_insee]"</f>
        <v>dossierComplet['P08_HACT1564'][code_insee]</v>
      </c>
    </row>
    <row r="1385" customFormat="false" ht="15" hidden="true" customHeight="false" outlineLevel="0" collapsed="false">
      <c r="B1385" s="0" t="s">
        <v>7356</v>
      </c>
      <c r="C1385" s="0" t="s">
        <v>7357</v>
      </c>
      <c r="D1385" s="0" t="s">
        <v>7358</v>
      </c>
      <c r="E1385" s="0" t="s">
        <v>3276</v>
      </c>
      <c r="F1385" s="22" t="str">
        <f aca="false">"dossierComplet['"&amp;meta_dossier_complet[[#This Row],[COD_VAR]]&amp;"'][code_insee]"</f>
        <v>dossierComplet['P08_HACT1524'][code_insee]</v>
      </c>
    </row>
    <row r="1386" customFormat="false" ht="15" hidden="true" customHeight="false" outlineLevel="0" collapsed="false">
      <c r="B1386" s="0" t="s">
        <v>7359</v>
      </c>
      <c r="C1386" s="0" t="s">
        <v>7360</v>
      </c>
      <c r="D1386" s="0" t="s">
        <v>7361</v>
      </c>
      <c r="E1386" s="0" t="s">
        <v>3276</v>
      </c>
      <c r="F1386" s="22" t="str">
        <f aca="false">"dossierComplet['"&amp;meta_dossier_complet[[#This Row],[COD_VAR]]&amp;"'][code_insee]"</f>
        <v>dossierComplet['P08_HACT2554'][code_insee]</v>
      </c>
    </row>
    <row r="1387" customFormat="false" ht="15" hidden="true" customHeight="false" outlineLevel="0" collapsed="false">
      <c r="B1387" s="0" t="s">
        <v>7362</v>
      </c>
      <c r="C1387" s="0" t="s">
        <v>7363</v>
      </c>
      <c r="D1387" s="0" t="s">
        <v>7364</v>
      </c>
      <c r="E1387" s="0" t="s">
        <v>3276</v>
      </c>
      <c r="F1387" s="22" t="str">
        <f aca="false">"dossierComplet['"&amp;meta_dossier_complet[[#This Row],[COD_VAR]]&amp;"'][code_insee]"</f>
        <v>dossierComplet['P08_HACT5564'][code_insee]</v>
      </c>
    </row>
    <row r="1388" customFormat="false" ht="15" hidden="true" customHeight="false" outlineLevel="0" collapsed="false">
      <c r="B1388" s="0" t="s">
        <v>7365</v>
      </c>
      <c r="C1388" s="0" t="s">
        <v>7366</v>
      </c>
      <c r="D1388" s="0" t="s">
        <v>7367</v>
      </c>
      <c r="E1388" s="0" t="s">
        <v>3276</v>
      </c>
      <c r="F1388" s="22" t="str">
        <f aca="false">"dossierComplet['"&amp;meta_dossier_complet[[#This Row],[COD_VAR]]&amp;"'][code_insee]"</f>
        <v>dossierComplet['P08_FACT1564'][code_insee]</v>
      </c>
    </row>
    <row r="1389" customFormat="false" ht="15" hidden="true" customHeight="false" outlineLevel="0" collapsed="false">
      <c r="B1389" s="0" t="s">
        <v>7368</v>
      </c>
      <c r="C1389" s="0" t="s">
        <v>7369</v>
      </c>
      <c r="D1389" s="0" t="s">
        <v>7370</v>
      </c>
      <c r="E1389" s="0" t="s">
        <v>3276</v>
      </c>
      <c r="F1389" s="22" t="str">
        <f aca="false">"dossierComplet['"&amp;meta_dossier_complet[[#This Row],[COD_VAR]]&amp;"'][code_insee]"</f>
        <v>dossierComplet['P08_FACT1524'][code_insee]</v>
      </c>
    </row>
    <row r="1390" customFormat="false" ht="15" hidden="true" customHeight="false" outlineLevel="0" collapsed="false">
      <c r="B1390" s="0" t="s">
        <v>7371</v>
      </c>
      <c r="C1390" s="0" t="s">
        <v>7372</v>
      </c>
      <c r="D1390" s="0" t="s">
        <v>7373</v>
      </c>
      <c r="E1390" s="0" t="s">
        <v>3276</v>
      </c>
      <c r="F1390" s="22" t="str">
        <f aca="false">"dossierComplet['"&amp;meta_dossier_complet[[#This Row],[COD_VAR]]&amp;"'][code_insee]"</f>
        <v>dossierComplet['P08_FACT2554'][code_insee]</v>
      </c>
    </row>
    <row r="1391" customFormat="false" ht="15" hidden="true" customHeight="false" outlineLevel="0" collapsed="false">
      <c r="B1391" s="0" t="s">
        <v>7374</v>
      </c>
      <c r="C1391" s="0" t="s">
        <v>7375</v>
      </c>
      <c r="D1391" s="0" t="s">
        <v>7376</v>
      </c>
      <c r="E1391" s="0" t="s">
        <v>3276</v>
      </c>
      <c r="F1391" s="22" t="str">
        <f aca="false">"dossierComplet['"&amp;meta_dossier_complet[[#This Row],[COD_VAR]]&amp;"'][code_insee]"</f>
        <v>dossierComplet['P08_FACT5564'][code_insee]</v>
      </c>
    </row>
    <row r="1392" customFormat="false" ht="15" hidden="true" customHeight="false" outlineLevel="0" collapsed="false">
      <c r="B1392" s="0" t="s">
        <v>7377</v>
      </c>
      <c r="C1392" s="0" t="s">
        <v>7378</v>
      </c>
      <c r="D1392" s="0" t="s">
        <v>7379</v>
      </c>
      <c r="E1392" s="0" t="s">
        <v>3276</v>
      </c>
      <c r="F1392" s="22" t="str">
        <f aca="false">"dossierComplet['"&amp;meta_dossier_complet[[#This Row],[COD_VAR]]&amp;"'][code_insee]"</f>
        <v>dossierComplet['P08_ACTOCC1564'][code_insee]</v>
      </c>
    </row>
    <row r="1393" customFormat="false" ht="15" hidden="true" customHeight="false" outlineLevel="0" collapsed="false">
      <c r="B1393" s="0" t="s">
        <v>7380</v>
      </c>
      <c r="C1393" s="0" t="s">
        <v>7381</v>
      </c>
      <c r="D1393" s="0" t="s">
        <v>7382</v>
      </c>
      <c r="E1393" s="0" t="s">
        <v>3276</v>
      </c>
      <c r="F1393" s="22" t="str">
        <f aca="false">"dossierComplet['"&amp;meta_dossier_complet[[#This Row],[COD_VAR]]&amp;"'][code_insee]"</f>
        <v>dossierComplet['P08_ACTOCC1524'][code_insee]</v>
      </c>
    </row>
    <row r="1394" customFormat="false" ht="15" hidden="true" customHeight="false" outlineLevel="0" collapsed="false">
      <c r="B1394" s="0" t="s">
        <v>7383</v>
      </c>
      <c r="C1394" s="0" t="s">
        <v>7384</v>
      </c>
      <c r="D1394" s="0" t="s">
        <v>7385</v>
      </c>
      <c r="E1394" s="0" t="s">
        <v>3276</v>
      </c>
      <c r="F1394" s="22" t="str">
        <f aca="false">"dossierComplet['"&amp;meta_dossier_complet[[#This Row],[COD_VAR]]&amp;"'][code_insee]"</f>
        <v>dossierComplet['P08_ACTOCC2554'][code_insee]</v>
      </c>
    </row>
    <row r="1395" customFormat="false" ht="15" hidden="true" customHeight="false" outlineLevel="0" collapsed="false">
      <c r="B1395" s="0" t="s">
        <v>7386</v>
      </c>
      <c r="C1395" s="0" t="s">
        <v>7387</v>
      </c>
      <c r="D1395" s="0" t="s">
        <v>7388</v>
      </c>
      <c r="E1395" s="0" t="s">
        <v>3276</v>
      </c>
      <c r="F1395" s="22" t="str">
        <f aca="false">"dossierComplet['"&amp;meta_dossier_complet[[#This Row],[COD_VAR]]&amp;"'][code_insee]"</f>
        <v>dossierComplet['P08_ACTOCC5564'][code_insee]</v>
      </c>
    </row>
    <row r="1396" customFormat="false" ht="15" hidden="true" customHeight="false" outlineLevel="0" collapsed="false">
      <c r="B1396" s="0" t="s">
        <v>7389</v>
      </c>
      <c r="C1396" s="0" t="s">
        <v>7390</v>
      </c>
      <c r="D1396" s="0" t="s">
        <v>7391</v>
      </c>
      <c r="E1396" s="0" t="s">
        <v>3276</v>
      </c>
      <c r="F1396" s="22" t="str">
        <f aca="false">"dossierComplet['"&amp;meta_dossier_complet[[#This Row],[COD_VAR]]&amp;"'][code_insee]"</f>
        <v>dossierComplet['P08_HACTOCC1564'][code_insee]</v>
      </c>
    </row>
    <row r="1397" customFormat="false" ht="15" hidden="true" customHeight="false" outlineLevel="0" collapsed="false">
      <c r="B1397" s="0" t="s">
        <v>7392</v>
      </c>
      <c r="C1397" s="0" t="s">
        <v>7393</v>
      </c>
      <c r="D1397" s="0" t="s">
        <v>7394</v>
      </c>
      <c r="E1397" s="0" t="s">
        <v>3276</v>
      </c>
      <c r="F1397" s="22" t="str">
        <f aca="false">"dossierComplet['"&amp;meta_dossier_complet[[#This Row],[COD_VAR]]&amp;"'][code_insee]"</f>
        <v>dossierComplet['P08_HACTOCC1524'][code_insee]</v>
      </c>
    </row>
    <row r="1398" customFormat="false" ht="15" hidden="true" customHeight="false" outlineLevel="0" collapsed="false">
      <c r="B1398" s="0" t="s">
        <v>7395</v>
      </c>
      <c r="C1398" s="0" t="s">
        <v>7396</v>
      </c>
      <c r="D1398" s="0" t="s">
        <v>7397</v>
      </c>
      <c r="E1398" s="0" t="s">
        <v>3276</v>
      </c>
      <c r="F1398" s="22" t="str">
        <f aca="false">"dossierComplet['"&amp;meta_dossier_complet[[#This Row],[COD_VAR]]&amp;"'][code_insee]"</f>
        <v>dossierComplet['P08_HACTOCC2554'][code_insee]</v>
      </c>
    </row>
    <row r="1399" customFormat="false" ht="15" hidden="true" customHeight="false" outlineLevel="0" collapsed="false">
      <c r="B1399" s="0" t="s">
        <v>7398</v>
      </c>
      <c r="C1399" s="0" t="s">
        <v>7399</v>
      </c>
      <c r="D1399" s="0" t="s">
        <v>7400</v>
      </c>
      <c r="E1399" s="0" t="s">
        <v>3276</v>
      </c>
      <c r="F1399" s="22" t="str">
        <f aca="false">"dossierComplet['"&amp;meta_dossier_complet[[#This Row],[COD_VAR]]&amp;"'][code_insee]"</f>
        <v>dossierComplet['P08_HACTOCC5564'][code_insee]</v>
      </c>
    </row>
    <row r="1400" customFormat="false" ht="15" hidden="true" customHeight="false" outlineLevel="0" collapsed="false">
      <c r="B1400" s="0" t="s">
        <v>7401</v>
      </c>
      <c r="C1400" s="0" t="s">
        <v>7402</v>
      </c>
      <c r="D1400" s="0" t="s">
        <v>7403</v>
      </c>
      <c r="E1400" s="0" t="s">
        <v>3276</v>
      </c>
      <c r="F1400" s="22" t="str">
        <f aca="false">"dossierComplet['"&amp;meta_dossier_complet[[#This Row],[COD_VAR]]&amp;"'][code_insee]"</f>
        <v>dossierComplet['P08_FACTOCC1564'][code_insee]</v>
      </c>
    </row>
    <row r="1401" customFormat="false" ht="15" hidden="true" customHeight="false" outlineLevel="0" collapsed="false">
      <c r="B1401" s="0" t="s">
        <v>7404</v>
      </c>
      <c r="C1401" s="0" t="s">
        <v>7405</v>
      </c>
      <c r="D1401" s="0" t="s">
        <v>7406</v>
      </c>
      <c r="E1401" s="0" t="s">
        <v>3276</v>
      </c>
      <c r="F1401" s="22" t="str">
        <f aca="false">"dossierComplet['"&amp;meta_dossier_complet[[#This Row],[COD_VAR]]&amp;"'][code_insee]"</f>
        <v>dossierComplet['P08_FACTOCC1524'][code_insee]</v>
      </c>
    </row>
    <row r="1402" customFormat="false" ht="15" hidden="true" customHeight="false" outlineLevel="0" collapsed="false">
      <c r="B1402" s="0" t="s">
        <v>7407</v>
      </c>
      <c r="C1402" s="0" t="s">
        <v>7408</v>
      </c>
      <c r="D1402" s="0" t="s">
        <v>7409</v>
      </c>
      <c r="E1402" s="0" t="s">
        <v>3276</v>
      </c>
      <c r="F1402" s="22" t="str">
        <f aca="false">"dossierComplet['"&amp;meta_dossier_complet[[#This Row],[COD_VAR]]&amp;"'][code_insee]"</f>
        <v>dossierComplet['P08_FACTOCC2554'][code_insee]</v>
      </c>
    </row>
    <row r="1403" customFormat="false" ht="15" hidden="true" customHeight="false" outlineLevel="0" collapsed="false">
      <c r="B1403" s="0" t="s">
        <v>7410</v>
      </c>
      <c r="C1403" s="0" t="s">
        <v>7411</v>
      </c>
      <c r="D1403" s="0" t="s">
        <v>7412</v>
      </c>
      <c r="E1403" s="0" t="s">
        <v>3276</v>
      </c>
      <c r="F1403" s="22" t="str">
        <f aca="false">"dossierComplet['"&amp;meta_dossier_complet[[#This Row],[COD_VAR]]&amp;"'][code_insee]"</f>
        <v>dossierComplet['P08_FACTOCC5564'][code_insee]</v>
      </c>
    </row>
    <row r="1404" customFormat="false" ht="15" hidden="true" customHeight="false" outlineLevel="0" collapsed="false">
      <c r="B1404" s="0" t="s">
        <v>7413</v>
      </c>
      <c r="C1404" s="0" t="s">
        <v>7414</v>
      </c>
      <c r="D1404" s="0" t="s">
        <v>7415</v>
      </c>
      <c r="E1404" s="0" t="s">
        <v>3276</v>
      </c>
      <c r="F1404" s="22" t="str">
        <f aca="false">"dossierComplet['"&amp;meta_dossier_complet[[#This Row],[COD_VAR]]&amp;"'][code_insee]"</f>
        <v>dossierComplet['P08_CHOM1564'][code_insee]</v>
      </c>
    </row>
    <row r="1405" customFormat="false" ht="15" hidden="true" customHeight="false" outlineLevel="0" collapsed="false">
      <c r="B1405" s="0" t="s">
        <v>7416</v>
      </c>
      <c r="C1405" s="0" t="s">
        <v>7417</v>
      </c>
      <c r="D1405" s="0" t="s">
        <v>7418</v>
      </c>
      <c r="E1405" s="0" t="s">
        <v>3276</v>
      </c>
      <c r="F1405" s="22" t="str">
        <f aca="false">"dossierComplet['"&amp;meta_dossier_complet[[#This Row],[COD_VAR]]&amp;"'][code_insee]"</f>
        <v>dossierComplet['P08_HCHOM1564'][code_insee]</v>
      </c>
    </row>
    <row r="1406" customFormat="false" ht="15" hidden="true" customHeight="false" outlineLevel="0" collapsed="false">
      <c r="B1406" s="0" t="s">
        <v>7419</v>
      </c>
      <c r="C1406" s="0" t="s">
        <v>7420</v>
      </c>
      <c r="D1406" s="0" t="s">
        <v>7421</v>
      </c>
      <c r="E1406" s="0" t="s">
        <v>3276</v>
      </c>
      <c r="F1406" s="22" t="str">
        <f aca="false">"dossierComplet['"&amp;meta_dossier_complet[[#This Row],[COD_VAR]]&amp;"'][code_insee]"</f>
        <v>dossierComplet['P08_HCHOM1524'][code_insee]</v>
      </c>
    </row>
    <row r="1407" customFormat="false" ht="15" hidden="true" customHeight="false" outlineLevel="0" collapsed="false">
      <c r="B1407" s="0" t="s">
        <v>7422</v>
      </c>
      <c r="C1407" s="0" t="s">
        <v>7423</v>
      </c>
      <c r="D1407" s="0" t="s">
        <v>7424</v>
      </c>
      <c r="E1407" s="0" t="s">
        <v>3276</v>
      </c>
      <c r="F1407" s="22" t="str">
        <f aca="false">"dossierComplet['"&amp;meta_dossier_complet[[#This Row],[COD_VAR]]&amp;"'][code_insee]"</f>
        <v>dossierComplet['P08_HCHOM2554'][code_insee]</v>
      </c>
    </row>
    <row r="1408" customFormat="false" ht="15" hidden="true" customHeight="false" outlineLevel="0" collapsed="false">
      <c r="B1408" s="0" t="s">
        <v>7425</v>
      </c>
      <c r="C1408" s="0" t="s">
        <v>7426</v>
      </c>
      <c r="D1408" s="0" t="s">
        <v>7427</v>
      </c>
      <c r="E1408" s="0" t="s">
        <v>3276</v>
      </c>
      <c r="F1408" s="22" t="str">
        <f aca="false">"dossierComplet['"&amp;meta_dossier_complet[[#This Row],[COD_VAR]]&amp;"'][code_insee]"</f>
        <v>dossierComplet['P08_HCHOM5564'][code_insee]</v>
      </c>
    </row>
    <row r="1409" customFormat="false" ht="15" hidden="true" customHeight="false" outlineLevel="0" collapsed="false">
      <c r="B1409" s="0" t="s">
        <v>7428</v>
      </c>
      <c r="C1409" s="0" t="s">
        <v>7429</v>
      </c>
      <c r="D1409" s="0" t="s">
        <v>7430</v>
      </c>
      <c r="E1409" s="0" t="s">
        <v>3276</v>
      </c>
      <c r="F1409" s="22" t="str">
        <f aca="false">"dossierComplet['"&amp;meta_dossier_complet[[#This Row],[COD_VAR]]&amp;"'][code_insee]"</f>
        <v>dossierComplet['P08_FCHOM1564'][code_insee]</v>
      </c>
    </row>
    <row r="1410" customFormat="false" ht="15" hidden="true" customHeight="false" outlineLevel="0" collapsed="false">
      <c r="B1410" s="0" t="s">
        <v>7431</v>
      </c>
      <c r="C1410" s="0" t="s">
        <v>7432</v>
      </c>
      <c r="D1410" s="0" t="s">
        <v>7433</v>
      </c>
      <c r="E1410" s="0" t="s">
        <v>3276</v>
      </c>
      <c r="F1410" s="22" t="str">
        <f aca="false">"dossierComplet['"&amp;meta_dossier_complet[[#This Row],[COD_VAR]]&amp;"'][code_insee]"</f>
        <v>dossierComplet['P08_FCHOM1524'][code_insee]</v>
      </c>
    </row>
    <row r="1411" customFormat="false" ht="15" hidden="true" customHeight="false" outlineLevel="0" collapsed="false">
      <c r="B1411" s="0" t="s">
        <v>7434</v>
      </c>
      <c r="C1411" s="0" t="s">
        <v>7435</v>
      </c>
      <c r="D1411" s="0" t="s">
        <v>7436</v>
      </c>
      <c r="E1411" s="0" t="s">
        <v>3276</v>
      </c>
      <c r="F1411" s="22" t="str">
        <f aca="false">"dossierComplet['"&amp;meta_dossier_complet[[#This Row],[COD_VAR]]&amp;"'][code_insee]"</f>
        <v>dossierComplet['P08_FCHOM2554'][code_insee]</v>
      </c>
    </row>
    <row r="1412" customFormat="false" ht="15" hidden="true" customHeight="false" outlineLevel="0" collapsed="false">
      <c r="B1412" s="0" t="s">
        <v>7437</v>
      </c>
      <c r="C1412" s="0" t="s">
        <v>7438</v>
      </c>
      <c r="D1412" s="0" t="s">
        <v>7439</v>
      </c>
      <c r="E1412" s="0" t="s">
        <v>3276</v>
      </c>
      <c r="F1412" s="22" t="str">
        <f aca="false">"dossierComplet['"&amp;meta_dossier_complet[[#This Row],[COD_VAR]]&amp;"'][code_insee]"</f>
        <v>dossierComplet['P08_FCHOM5564'][code_insee]</v>
      </c>
    </row>
    <row r="1413" customFormat="false" ht="15" hidden="true" customHeight="false" outlineLevel="0" collapsed="false">
      <c r="B1413" s="0" t="s">
        <v>7440</v>
      </c>
      <c r="C1413" s="0" t="s">
        <v>7441</v>
      </c>
      <c r="D1413" s="0" t="s">
        <v>7442</v>
      </c>
      <c r="E1413" s="0" t="s">
        <v>3276</v>
      </c>
      <c r="F1413" s="22" t="str">
        <f aca="false">"dossierComplet['"&amp;meta_dossier_complet[[#This Row],[COD_VAR]]&amp;"'][code_insee]"</f>
        <v>dossierComplet['P08_INACT1564'][code_insee]</v>
      </c>
    </row>
    <row r="1414" customFormat="false" ht="15" hidden="true" customHeight="false" outlineLevel="0" collapsed="false">
      <c r="B1414" s="0" t="s">
        <v>7443</v>
      </c>
      <c r="C1414" s="0" t="s">
        <v>7444</v>
      </c>
      <c r="D1414" s="0" t="s">
        <v>7445</v>
      </c>
      <c r="E1414" s="0" t="s">
        <v>3276</v>
      </c>
      <c r="F1414" s="22" t="str">
        <f aca="false">"dossierComplet['"&amp;meta_dossier_complet[[#This Row],[COD_VAR]]&amp;"'][code_insee]"</f>
        <v>dossierComplet['P08_ETUD1564'][code_insee]</v>
      </c>
    </row>
    <row r="1415" customFormat="false" ht="15" hidden="true" customHeight="false" outlineLevel="0" collapsed="false">
      <c r="B1415" s="0" t="s">
        <v>7446</v>
      </c>
      <c r="C1415" s="0" t="s">
        <v>7447</v>
      </c>
      <c r="D1415" s="0" t="s">
        <v>7448</v>
      </c>
      <c r="E1415" s="0" t="s">
        <v>3276</v>
      </c>
      <c r="F1415" s="22" t="str">
        <f aca="false">"dossierComplet['"&amp;meta_dossier_complet[[#This Row],[COD_VAR]]&amp;"'][code_insee]"</f>
        <v>dossierComplet['P08_RETR1564'][code_insee]</v>
      </c>
    </row>
    <row r="1416" customFormat="false" ht="15" hidden="true" customHeight="false" outlineLevel="0" collapsed="false">
      <c r="B1416" s="0" t="s">
        <v>7449</v>
      </c>
      <c r="C1416" s="0" t="s">
        <v>7450</v>
      </c>
      <c r="D1416" s="0" t="s">
        <v>7451</v>
      </c>
      <c r="E1416" s="0" t="s">
        <v>3276</v>
      </c>
      <c r="F1416" s="22" t="str">
        <f aca="false">"dossierComplet['"&amp;meta_dossier_complet[[#This Row],[COD_VAR]]&amp;"'][code_insee]"</f>
        <v>dossierComplet['P08_AINACT1564'][code_insee]</v>
      </c>
    </row>
    <row r="1417" customFormat="false" ht="15" hidden="true" customHeight="false" outlineLevel="0" collapsed="false">
      <c r="B1417" s="0" t="s">
        <v>7452</v>
      </c>
      <c r="C1417" s="0" t="s">
        <v>7453</v>
      </c>
      <c r="D1417" s="0" t="s">
        <v>7343</v>
      </c>
      <c r="E1417" s="0" t="s">
        <v>3276</v>
      </c>
      <c r="F1417" s="22" t="str">
        <f aca="false">"dossierComplet['"&amp;meta_dossier_complet[[#This Row],[COD_VAR]]&amp;"'][code_insee]"</f>
        <v>dossierComplet['C08_ACT1564'][code_insee]</v>
      </c>
    </row>
    <row r="1418" customFormat="false" ht="15" hidden="true" customHeight="false" outlineLevel="0" collapsed="false">
      <c r="B1418" s="0" t="s">
        <v>7454</v>
      </c>
      <c r="C1418" s="0" t="s">
        <v>7455</v>
      </c>
      <c r="D1418" s="0" t="s">
        <v>7456</v>
      </c>
      <c r="E1418" s="0" t="s">
        <v>3276</v>
      </c>
      <c r="F1418" s="22" t="str">
        <f aca="false">"dossierComplet['"&amp;meta_dossier_complet[[#This Row],[COD_VAR]]&amp;"'][code_insee]"</f>
        <v>dossierComplet['C08_ACT1564_CS1'][code_insee]</v>
      </c>
    </row>
    <row r="1419" customFormat="false" ht="15" hidden="true" customHeight="false" outlineLevel="0" collapsed="false">
      <c r="B1419" s="0" t="s">
        <v>7457</v>
      </c>
      <c r="C1419" s="0" t="s">
        <v>7458</v>
      </c>
      <c r="D1419" s="0" t="s">
        <v>7459</v>
      </c>
      <c r="E1419" s="0" t="s">
        <v>3276</v>
      </c>
      <c r="F1419" s="22" t="str">
        <f aca="false">"dossierComplet['"&amp;meta_dossier_complet[[#This Row],[COD_VAR]]&amp;"'][code_insee]"</f>
        <v>dossierComplet['C08_ACT1564_CS2'][code_insee]</v>
      </c>
    </row>
    <row r="1420" customFormat="false" ht="15" hidden="true" customHeight="false" outlineLevel="0" collapsed="false">
      <c r="B1420" s="0" t="s">
        <v>7460</v>
      </c>
      <c r="C1420" s="0" t="s">
        <v>7461</v>
      </c>
      <c r="D1420" s="0" t="s">
        <v>7462</v>
      </c>
      <c r="E1420" s="0" t="s">
        <v>3276</v>
      </c>
      <c r="F1420" s="22" t="str">
        <f aca="false">"dossierComplet['"&amp;meta_dossier_complet[[#This Row],[COD_VAR]]&amp;"'][code_insee]"</f>
        <v>dossierComplet['C08_ACT1564_CS3'][code_insee]</v>
      </c>
    </row>
    <row r="1421" customFormat="false" ht="15" hidden="true" customHeight="false" outlineLevel="0" collapsed="false">
      <c r="B1421" s="0" t="s">
        <v>7463</v>
      </c>
      <c r="C1421" s="0" t="s">
        <v>7464</v>
      </c>
      <c r="D1421" s="0" t="s">
        <v>7465</v>
      </c>
      <c r="E1421" s="0" t="s">
        <v>3276</v>
      </c>
      <c r="F1421" s="22" t="str">
        <f aca="false">"dossierComplet['"&amp;meta_dossier_complet[[#This Row],[COD_VAR]]&amp;"'][code_insee]"</f>
        <v>dossierComplet['C08_ACT1564_CS4'][code_insee]</v>
      </c>
    </row>
    <row r="1422" customFormat="false" ht="15" hidden="true" customHeight="false" outlineLevel="0" collapsed="false">
      <c r="B1422" s="0" t="s">
        <v>7466</v>
      </c>
      <c r="C1422" s="0" t="s">
        <v>7467</v>
      </c>
      <c r="D1422" s="0" t="s">
        <v>7468</v>
      </c>
      <c r="E1422" s="0" t="s">
        <v>3276</v>
      </c>
      <c r="F1422" s="22" t="str">
        <f aca="false">"dossierComplet['"&amp;meta_dossier_complet[[#This Row],[COD_VAR]]&amp;"'][code_insee]"</f>
        <v>dossierComplet['C08_ACT1564_CS5'][code_insee]</v>
      </c>
    </row>
    <row r="1423" customFormat="false" ht="15" hidden="true" customHeight="false" outlineLevel="0" collapsed="false">
      <c r="B1423" s="0" t="s">
        <v>7469</v>
      </c>
      <c r="C1423" s="0" t="s">
        <v>7470</v>
      </c>
      <c r="D1423" s="0" t="s">
        <v>7471</v>
      </c>
      <c r="E1423" s="0" t="s">
        <v>3276</v>
      </c>
      <c r="F1423" s="22" t="str">
        <f aca="false">"dossierComplet['"&amp;meta_dossier_complet[[#This Row],[COD_VAR]]&amp;"'][code_insee]"</f>
        <v>dossierComplet['C08_ACT1564_CS6'][code_insee]</v>
      </c>
    </row>
    <row r="1424" customFormat="false" ht="15" hidden="true" customHeight="false" outlineLevel="0" collapsed="false">
      <c r="B1424" s="0" t="s">
        <v>7472</v>
      </c>
      <c r="C1424" s="0" t="s">
        <v>7473</v>
      </c>
      <c r="D1424" s="0" t="s">
        <v>7379</v>
      </c>
      <c r="E1424" s="0" t="s">
        <v>3276</v>
      </c>
      <c r="F1424" s="22" t="str">
        <f aca="false">"dossierComplet['"&amp;meta_dossier_complet[[#This Row],[COD_VAR]]&amp;"'][code_insee]"</f>
        <v>dossierComplet['C08_ACTOCC1564'][code_insee]</v>
      </c>
    </row>
    <row r="1425" customFormat="false" ht="15" hidden="true" customHeight="false" outlineLevel="0" collapsed="false">
      <c r="B1425" s="0" t="s">
        <v>7474</v>
      </c>
      <c r="C1425" s="0" t="s">
        <v>7475</v>
      </c>
      <c r="D1425" s="0" t="s">
        <v>7476</v>
      </c>
      <c r="E1425" s="0" t="s">
        <v>3276</v>
      </c>
      <c r="F1425" s="22" t="str">
        <f aca="false">"dossierComplet['"&amp;meta_dossier_complet[[#This Row],[COD_VAR]]&amp;"'][code_insee]"</f>
        <v>dossierComplet['C08_ACTOCC1564_CS1'][code_insee]</v>
      </c>
    </row>
    <row r="1426" customFormat="false" ht="15" hidden="true" customHeight="false" outlineLevel="0" collapsed="false">
      <c r="B1426" s="0" t="s">
        <v>7477</v>
      </c>
      <c r="C1426" s="0" t="s">
        <v>7478</v>
      </c>
      <c r="D1426" s="0" t="s">
        <v>7479</v>
      </c>
      <c r="E1426" s="0" t="s">
        <v>3276</v>
      </c>
      <c r="F1426" s="22" t="str">
        <f aca="false">"dossierComplet['"&amp;meta_dossier_complet[[#This Row],[COD_VAR]]&amp;"'][code_insee]"</f>
        <v>dossierComplet['C08_ACTOCC1564_CS2'][code_insee]</v>
      </c>
    </row>
    <row r="1427" customFormat="false" ht="15" hidden="true" customHeight="false" outlineLevel="0" collapsed="false">
      <c r="B1427" s="0" t="s">
        <v>7480</v>
      </c>
      <c r="C1427" s="0" t="s">
        <v>7481</v>
      </c>
      <c r="D1427" s="0" t="s">
        <v>7482</v>
      </c>
      <c r="E1427" s="0" t="s">
        <v>3276</v>
      </c>
      <c r="F1427" s="22" t="str">
        <f aca="false">"dossierComplet['"&amp;meta_dossier_complet[[#This Row],[COD_VAR]]&amp;"'][code_insee]"</f>
        <v>dossierComplet['C08_ACTOCC1564_CS3'][code_insee]</v>
      </c>
    </row>
    <row r="1428" customFormat="false" ht="15" hidden="true" customHeight="false" outlineLevel="0" collapsed="false">
      <c r="B1428" s="0" t="s">
        <v>7483</v>
      </c>
      <c r="C1428" s="0" t="s">
        <v>7484</v>
      </c>
      <c r="D1428" s="0" t="s">
        <v>7485</v>
      </c>
      <c r="E1428" s="0" t="s">
        <v>3276</v>
      </c>
      <c r="F1428" s="22" t="str">
        <f aca="false">"dossierComplet['"&amp;meta_dossier_complet[[#This Row],[COD_VAR]]&amp;"'][code_insee]"</f>
        <v>dossierComplet['C08_ACTOCC1564_CS4'][code_insee]</v>
      </c>
    </row>
    <row r="1429" customFormat="false" ht="15" hidden="true" customHeight="false" outlineLevel="0" collapsed="false">
      <c r="B1429" s="0" t="s">
        <v>7486</v>
      </c>
      <c r="C1429" s="0" t="s">
        <v>7487</v>
      </c>
      <c r="D1429" s="0" t="s">
        <v>7488</v>
      </c>
      <c r="E1429" s="0" t="s">
        <v>3276</v>
      </c>
      <c r="F1429" s="22" t="str">
        <f aca="false">"dossierComplet['"&amp;meta_dossier_complet[[#This Row],[COD_VAR]]&amp;"'][code_insee]"</f>
        <v>dossierComplet['C08_ACTOCC1564_CS5'][code_insee]</v>
      </c>
    </row>
    <row r="1430" customFormat="false" ht="15" hidden="true" customHeight="false" outlineLevel="0" collapsed="false">
      <c r="B1430" s="0" t="s">
        <v>7489</v>
      </c>
      <c r="C1430" s="0" t="s">
        <v>7490</v>
      </c>
      <c r="D1430" s="0" t="s">
        <v>7491</v>
      </c>
      <c r="E1430" s="0" t="s">
        <v>3276</v>
      </c>
      <c r="F1430" s="22" t="str">
        <f aca="false">"dossierComplet['"&amp;meta_dossier_complet[[#This Row],[COD_VAR]]&amp;"'][code_insee]"</f>
        <v>dossierComplet['C08_ACTOCC1564_CS6'][code_insee]</v>
      </c>
    </row>
    <row r="1431" customFormat="false" ht="15" hidden="true" customHeight="false" outlineLevel="0" collapsed="false">
      <c r="B1431" s="0" t="s">
        <v>7492</v>
      </c>
      <c r="C1431" s="0" t="s">
        <v>7493</v>
      </c>
      <c r="D1431" s="0" t="s">
        <v>7494</v>
      </c>
      <c r="E1431" s="0" t="s">
        <v>3276</v>
      </c>
      <c r="F1431" s="22" t="str">
        <f aca="false">"dossierComplet['"&amp;meta_dossier_complet[[#This Row],[COD_VAR]]&amp;"'][code_insee]"</f>
        <v>dossierComplet['P08_EMPLT'][code_insee]</v>
      </c>
    </row>
    <row r="1432" customFormat="false" ht="15" hidden="true" customHeight="false" outlineLevel="0" collapsed="false">
      <c r="B1432" s="0" t="s">
        <v>7495</v>
      </c>
      <c r="C1432" s="0" t="s">
        <v>7496</v>
      </c>
      <c r="D1432" s="0" t="s">
        <v>7497</v>
      </c>
      <c r="E1432" s="0" t="s">
        <v>3276</v>
      </c>
      <c r="F1432" s="22" t="str">
        <f aca="false">"dossierComplet['"&amp;meta_dossier_complet[[#This Row],[COD_VAR]]&amp;"'][code_insee]"</f>
        <v>dossierComplet['P08_ACTOCC'][code_insee]</v>
      </c>
    </row>
    <row r="1433" customFormat="false" ht="15" hidden="true" customHeight="false" outlineLevel="0" collapsed="false">
      <c r="B1433" s="0" t="s">
        <v>7498</v>
      </c>
      <c r="C1433" s="0" t="s">
        <v>7499</v>
      </c>
      <c r="D1433" s="0" t="s">
        <v>7500</v>
      </c>
      <c r="E1433" s="0" t="s">
        <v>3276</v>
      </c>
      <c r="F1433" s="22" t="str">
        <f aca="false">"dossierComplet['"&amp;meta_dossier_complet[[#This Row],[COD_VAR]]&amp;"'][code_insee]"</f>
        <v>dossierComplet['P08_ACT15P'][code_insee]</v>
      </c>
    </row>
    <row r="1434" customFormat="false" ht="15" hidden="true" customHeight="false" outlineLevel="0" collapsed="false">
      <c r="B1434" s="0" t="s">
        <v>7501</v>
      </c>
      <c r="C1434" s="0" t="s">
        <v>7502</v>
      </c>
      <c r="D1434" s="0" t="s">
        <v>7503</v>
      </c>
      <c r="E1434" s="0" t="s">
        <v>3276</v>
      </c>
      <c r="F1434" s="22" t="str">
        <f aca="false">"dossierComplet['"&amp;meta_dossier_complet[[#This Row],[COD_VAR]]&amp;"'][code_insee]"</f>
        <v>dossierComplet['P08_EMPLT_SAL'][code_insee]</v>
      </c>
    </row>
    <row r="1435" customFormat="false" ht="15" hidden="true" customHeight="false" outlineLevel="0" collapsed="false">
      <c r="B1435" s="0" t="s">
        <v>7504</v>
      </c>
      <c r="C1435" s="0" t="s">
        <v>7505</v>
      </c>
      <c r="D1435" s="0" t="s">
        <v>7506</v>
      </c>
      <c r="E1435" s="0" t="s">
        <v>3276</v>
      </c>
      <c r="F1435" s="22" t="str">
        <f aca="false">"dossierComplet['"&amp;meta_dossier_complet[[#This Row],[COD_VAR]]&amp;"'][code_insee]"</f>
        <v>dossierComplet['P08_EMPLT_FSAL'][code_insee]</v>
      </c>
    </row>
    <row r="1436" customFormat="false" ht="15" hidden="true" customHeight="false" outlineLevel="0" collapsed="false">
      <c r="B1436" s="0" t="s">
        <v>7507</v>
      </c>
      <c r="C1436" s="0" t="s">
        <v>7508</v>
      </c>
      <c r="D1436" s="0" t="s">
        <v>7509</v>
      </c>
      <c r="E1436" s="0" t="s">
        <v>3276</v>
      </c>
      <c r="F1436" s="22" t="str">
        <f aca="false">"dossierComplet['"&amp;meta_dossier_complet[[#This Row],[COD_VAR]]&amp;"'][code_insee]"</f>
        <v>dossierComplet['P08_EMPLT_SALTP'][code_insee]</v>
      </c>
    </row>
    <row r="1437" customFormat="false" ht="15" hidden="true" customHeight="false" outlineLevel="0" collapsed="false">
      <c r="B1437" s="0" t="s">
        <v>7510</v>
      </c>
      <c r="C1437" s="0" t="s">
        <v>7511</v>
      </c>
      <c r="D1437" s="0" t="s">
        <v>7512</v>
      </c>
      <c r="E1437" s="0" t="s">
        <v>3276</v>
      </c>
      <c r="F1437" s="22" t="str">
        <f aca="false">"dossierComplet['"&amp;meta_dossier_complet[[#This Row],[COD_VAR]]&amp;"'][code_insee]"</f>
        <v>dossierComplet['P08_EMPLT_NSAL'][code_insee]</v>
      </c>
    </row>
    <row r="1438" customFormat="false" ht="15" hidden="true" customHeight="false" outlineLevel="0" collapsed="false">
      <c r="B1438" s="0" t="s">
        <v>7513</v>
      </c>
      <c r="C1438" s="0" t="s">
        <v>7514</v>
      </c>
      <c r="D1438" s="0" t="s">
        <v>7515</v>
      </c>
      <c r="E1438" s="0" t="s">
        <v>3276</v>
      </c>
      <c r="F1438" s="22" t="str">
        <f aca="false">"dossierComplet['"&amp;meta_dossier_complet[[#This Row],[COD_VAR]]&amp;"'][code_insee]"</f>
        <v>dossierComplet['P08_EMPLT_FNSAL'][code_insee]</v>
      </c>
    </row>
    <row r="1439" customFormat="false" ht="15" hidden="true" customHeight="false" outlineLevel="0" collapsed="false">
      <c r="B1439" s="0" t="s">
        <v>7516</v>
      </c>
      <c r="C1439" s="0" t="s">
        <v>7517</v>
      </c>
      <c r="D1439" s="0" t="s">
        <v>7518</v>
      </c>
      <c r="E1439" s="0" t="s">
        <v>3276</v>
      </c>
      <c r="F1439" s="22" t="str">
        <f aca="false">"dossierComplet['"&amp;meta_dossier_complet[[#This Row],[COD_VAR]]&amp;"'][code_insee]"</f>
        <v>dossierComplet['P08_EMPLT_NSALTP'][code_insee]</v>
      </c>
    </row>
    <row r="1440" customFormat="false" ht="15" hidden="true" customHeight="false" outlineLevel="0" collapsed="false">
      <c r="B1440" s="0" t="s">
        <v>7519</v>
      </c>
      <c r="C1440" s="0" t="s">
        <v>7520</v>
      </c>
      <c r="D1440" s="0" t="s">
        <v>7494</v>
      </c>
      <c r="E1440" s="0" t="s">
        <v>3276</v>
      </c>
      <c r="F1440" s="22" t="str">
        <f aca="false">"dossierComplet['"&amp;meta_dossier_complet[[#This Row],[COD_VAR]]&amp;"'][code_insee]"</f>
        <v>dossierComplet['C08_EMPLT'][code_insee]</v>
      </c>
    </row>
    <row r="1441" customFormat="false" ht="15" hidden="true" customHeight="false" outlineLevel="0" collapsed="false">
      <c r="B1441" s="0" t="s">
        <v>7521</v>
      </c>
      <c r="C1441" s="0" t="s">
        <v>7522</v>
      </c>
      <c r="D1441" s="0" t="s">
        <v>7523</v>
      </c>
      <c r="E1441" s="0" t="s">
        <v>3276</v>
      </c>
      <c r="F1441" s="22" t="str">
        <f aca="false">"dossierComplet['"&amp;meta_dossier_complet[[#This Row],[COD_VAR]]&amp;"'][code_insee]"</f>
        <v>dossierComplet['C08_EMPLT_CS1'][code_insee]</v>
      </c>
    </row>
    <row r="1442" customFormat="false" ht="15" hidden="true" customHeight="false" outlineLevel="0" collapsed="false">
      <c r="B1442" s="0" t="s">
        <v>7524</v>
      </c>
      <c r="C1442" s="0" t="s">
        <v>7525</v>
      </c>
      <c r="D1442" s="0" t="s">
        <v>7526</v>
      </c>
      <c r="E1442" s="0" t="s">
        <v>3276</v>
      </c>
      <c r="F1442" s="22" t="str">
        <f aca="false">"dossierComplet['"&amp;meta_dossier_complet[[#This Row],[COD_VAR]]&amp;"'][code_insee]"</f>
        <v>dossierComplet['C08_EMPLT_CS2'][code_insee]</v>
      </c>
    </row>
    <row r="1443" customFormat="false" ht="15" hidden="true" customHeight="false" outlineLevel="0" collapsed="false">
      <c r="B1443" s="0" t="s">
        <v>7527</v>
      </c>
      <c r="C1443" s="0" t="s">
        <v>7528</v>
      </c>
      <c r="D1443" s="0" t="s">
        <v>7529</v>
      </c>
      <c r="E1443" s="0" t="s">
        <v>3276</v>
      </c>
      <c r="F1443" s="22" t="str">
        <f aca="false">"dossierComplet['"&amp;meta_dossier_complet[[#This Row],[COD_VAR]]&amp;"'][code_insee]"</f>
        <v>dossierComplet['C08_EMPLT_CS3'][code_insee]</v>
      </c>
    </row>
    <row r="1444" customFormat="false" ht="15" hidden="true" customHeight="false" outlineLevel="0" collapsed="false">
      <c r="B1444" s="0" t="s">
        <v>7530</v>
      </c>
      <c r="C1444" s="0" t="s">
        <v>7531</v>
      </c>
      <c r="D1444" s="0" t="s">
        <v>7532</v>
      </c>
      <c r="E1444" s="0" t="s">
        <v>3276</v>
      </c>
      <c r="F1444" s="22" t="str">
        <f aca="false">"dossierComplet['"&amp;meta_dossier_complet[[#This Row],[COD_VAR]]&amp;"'][code_insee]"</f>
        <v>dossierComplet['C08_EMPLT_CS4'][code_insee]</v>
      </c>
    </row>
    <row r="1445" customFormat="false" ht="15" hidden="true" customHeight="false" outlineLevel="0" collapsed="false">
      <c r="B1445" s="0" t="s">
        <v>7533</v>
      </c>
      <c r="C1445" s="0" t="s">
        <v>7534</v>
      </c>
      <c r="D1445" s="0" t="s">
        <v>7535</v>
      </c>
      <c r="E1445" s="0" t="s">
        <v>3276</v>
      </c>
      <c r="F1445" s="22" t="str">
        <f aca="false">"dossierComplet['"&amp;meta_dossier_complet[[#This Row],[COD_VAR]]&amp;"'][code_insee]"</f>
        <v>dossierComplet['C08_EMPLT_CS5'][code_insee]</v>
      </c>
    </row>
    <row r="1446" customFormat="false" ht="15" hidden="true" customHeight="false" outlineLevel="0" collapsed="false">
      <c r="B1446" s="0" t="s">
        <v>7536</v>
      </c>
      <c r="C1446" s="0" t="s">
        <v>7537</v>
      </c>
      <c r="D1446" s="0" t="s">
        <v>7538</v>
      </c>
      <c r="E1446" s="0" t="s">
        <v>3276</v>
      </c>
      <c r="F1446" s="22" t="str">
        <f aca="false">"dossierComplet['"&amp;meta_dossier_complet[[#This Row],[COD_VAR]]&amp;"'][code_insee]"</f>
        <v>dossierComplet['C08_EMPLT_CS6'][code_insee]</v>
      </c>
    </row>
    <row r="1447" customFormat="false" ht="15" hidden="true" customHeight="false" outlineLevel="0" collapsed="false">
      <c r="B1447" s="0" t="s">
        <v>7539</v>
      </c>
      <c r="C1447" s="0" t="s">
        <v>7540</v>
      </c>
      <c r="D1447" s="0" t="s">
        <v>7541</v>
      </c>
      <c r="E1447" s="0" t="s">
        <v>3276</v>
      </c>
      <c r="F1447" s="22" t="str">
        <f aca="false">"dossierComplet['"&amp;meta_dossier_complet[[#This Row],[COD_VAR]]&amp;"'][code_insee]"</f>
        <v>dossierComplet['C08_EMPLT_AGRI'][code_insee]</v>
      </c>
    </row>
    <row r="1448" customFormat="false" ht="15" hidden="true" customHeight="false" outlineLevel="0" collapsed="false">
      <c r="B1448" s="0" t="s">
        <v>7542</v>
      </c>
      <c r="C1448" s="0" t="s">
        <v>7543</v>
      </c>
      <c r="D1448" s="0" t="s">
        <v>7544</v>
      </c>
      <c r="E1448" s="0" t="s">
        <v>3276</v>
      </c>
      <c r="F1448" s="22" t="str">
        <f aca="false">"dossierComplet['"&amp;meta_dossier_complet[[#This Row],[COD_VAR]]&amp;"'][code_insee]"</f>
        <v>dossierComplet['C08_EMPLT_INDUS'][code_insee]</v>
      </c>
    </row>
    <row r="1449" customFormat="false" ht="15" hidden="true" customHeight="false" outlineLevel="0" collapsed="false">
      <c r="B1449" s="0" t="s">
        <v>7545</v>
      </c>
      <c r="C1449" s="0" t="s">
        <v>7546</v>
      </c>
      <c r="D1449" s="0" t="s">
        <v>7547</v>
      </c>
      <c r="E1449" s="0" t="s">
        <v>3276</v>
      </c>
      <c r="F1449" s="22" t="str">
        <f aca="false">"dossierComplet['"&amp;meta_dossier_complet[[#This Row],[COD_VAR]]&amp;"'][code_insee]"</f>
        <v>dossierComplet['C08_EMPLT_CONST'][code_insee]</v>
      </c>
    </row>
    <row r="1450" customFormat="false" ht="15" hidden="true" customHeight="false" outlineLevel="0" collapsed="false">
      <c r="B1450" s="0" t="s">
        <v>7548</v>
      </c>
      <c r="C1450" s="0" t="s">
        <v>7549</v>
      </c>
      <c r="D1450" s="0" t="s">
        <v>7550</v>
      </c>
      <c r="E1450" s="0" t="s">
        <v>3276</v>
      </c>
      <c r="F1450" s="22" t="str">
        <f aca="false">"dossierComplet['"&amp;meta_dossier_complet[[#This Row],[COD_VAR]]&amp;"'][code_insee]"</f>
        <v>dossierComplet['C08_EMPLT_CTS'][code_insee]</v>
      </c>
    </row>
    <row r="1451" customFormat="false" ht="15" hidden="true" customHeight="false" outlineLevel="0" collapsed="false">
      <c r="B1451" s="0" t="s">
        <v>7551</v>
      </c>
      <c r="C1451" s="0" t="s">
        <v>7552</v>
      </c>
      <c r="D1451" s="0" t="s">
        <v>7553</v>
      </c>
      <c r="E1451" s="0" t="s">
        <v>3276</v>
      </c>
      <c r="F1451" s="22" t="str">
        <f aca="false">"dossierComplet['"&amp;meta_dossier_complet[[#This Row],[COD_VAR]]&amp;"'][code_insee]"</f>
        <v>dossierComplet['C08_EMPLT_APESAS'][code_insee]</v>
      </c>
    </row>
    <row r="1452" customFormat="false" ht="15" hidden="true" customHeight="false" outlineLevel="0" collapsed="false">
      <c r="B1452" s="0" t="s">
        <v>7554</v>
      </c>
      <c r="C1452" s="0" t="s">
        <v>7555</v>
      </c>
      <c r="D1452" s="0" t="s">
        <v>7556</v>
      </c>
      <c r="E1452" s="0" t="s">
        <v>3276</v>
      </c>
      <c r="F1452" s="22" t="str">
        <f aca="false">"dossierComplet['"&amp;meta_dossier_complet[[#This Row],[COD_VAR]]&amp;"'][code_insee]"</f>
        <v>dossierComplet['C08_EMPLT_F'][code_insee]</v>
      </c>
    </row>
    <row r="1453" customFormat="false" ht="15" hidden="true" customHeight="false" outlineLevel="0" collapsed="false">
      <c r="B1453" s="0" t="s">
        <v>7557</v>
      </c>
      <c r="C1453" s="0" t="s">
        <v>7558</v>
      </c>
      <c r="D1453" s="0" t="s">
        <v>7559</v>
      </c>
      <c r="E1453" s="0" t="s">
        <v>3276</v>
      </c>
      <c r="F1453" s="22" t="str">
        <f aca="false">"dossierComplet['"&amp;meta_dossier_complet[[#This Row],[COD_VAR]]&amp;"'][code_insee]"</f>
        <v>dossierComplet['C08_AGRILT_F'][code_insee]</v>
      </c>
    </row>
    <row r="1454" customFormat="false" ht="15" hidden="true" customHeight="false" outlineLevel="0" collapsed="false">
      <c r="B1454" s="0" t="s">
        <v>7560</v>
      </c>
      <c r="C1454" s="0" t="s">
        <v>7561</v>
      </c>
      <c r="D1454" s="0" t="s">
        <v>7562</v>
      </c>
      <c r="E1454" s="0" t="s">
        <v>3276</v>
      </c>
      <c r="F1454" s="22" t="str">
        <f aca="false">"dossierComplet['"&amp;meta_dossier_complet[[#This Row],[COD_VAR]]&amp;"'][code_insee]"</f>
        <v>dossierComplet['C08_INDUSLT_F'][code_insee]</v>
      </c>
    </row>
    <row r="1455" customFormat="false" ht="15" hidden="true" customHeight="false" outlineLevel="0" collapsed="false">
      <c r="B1455" s="0" t="s">
        <v>7563</v>
      </c>
      <c r="C1455" s="0" t="s">
        <v>7564</v>
      </c>
      <c r="D1455" s="0" t="s">
        <v>7565</v>
      </c>
      <c r="E1455" s="0" t="s">
        <v>3276</v>
      </c>
      <c r="F1455" s="22" t="str">
        <f aca="false">"dossierComplet['"&amp;meta_dossier_complet[[#This Row],[COD_VAR]]&amp;"'][code_insee]"</f>
        <v>dossierComplet['C08_CONSTLT_F'][code_insee]</v>
      </c>
    </row>
    <row r="1456" customFormat="false" ht="15" hidden="true" customHeight="false" outlineLevel="0" collapsed="false">
      <c r="B1456" s="0" t="s">
        <v>7566</v>
      </c>
      <c r="C1456" s="0" t="s">
        <v>7567</v>
      </c>
      <c r="D1456" s="0" t="s">
        <v>7568</v>
      </c>
      <c r="E1456" s="0" t="s">
        <v>3276</v>
      </c>
      <c r="F1456" s="22" t="str">
        <f aca="false">"dossierComplet['"&amp;meta_dossier_complet[[#This Row],[COD_VAR]]&amp;"'][code_insee]"</f>
        <v>dossierComplet['C08_CTSLT_F'][code_insee]</v>
      </c>
    </row>
    <row r="1457" customFormat="false" ht="15" hidden="true" customHeight="false" outlineLevel="0" collapsed="false">
      <c r="B1457" s="0" t="s">
        <v>7569</v>
      </c>
      <c r="C1457" s="0" t="s">
        <v>7570</v>
      </c>
      <c r="D1457" s="0" t="s">
        <v>7571</v>
      </c>
      <c r="E1457" s="0" t="s">
        <v>3276</v>
      </c>
      <c r="F1457" s="22" t="str">
        <f aca="false">"dossierComplet['"&amp;meta_dossier_complet[[#This Row],[COD_VAR]]&amp;"'][code_insee]"</f>
        <v>dossierComplet['C08_APESASLT_F'][code_insee]</v>
      </c>
    </row>
    <row r="1458" customFormat="false" ht="15" hidden="true" customHeight="false" outlineLevel="0" collapsed="false">
      <c r="B1458" s="0" t="s">
        <v>7572</v>
      </c>
      <c r="C1458" s="0" t="s">
        <v>7573</v>
      </c>
      <c r="D1458" s="0" t="s">
        <v>7503</v>
      </c>
      <c r="E1458" s="0" t="s">
        <v>3276</v>
      </c>
      <c r="F1458" s="22" t="str">
        <f aca="false">"dossierComplet['"&amp;meta_dossier_complet[[#This Row],[COD_VAR]]&amp;"'][code_insee]"</f>
        <v>dossierComplet['C08_EMPLT_SAL'][code_insee]</v>
      </c>
    </row>
    <row r="1459" customFormat="false" ht="15" hidden="true" customHeight="false" outlineLevel="0" collapsed="false">
      <c r="B1459" s="0" t="s">
        <v>7574</v>
      </c>
      <c r="C1459" s="0" t="s">
        <v>7575</v>
      </c>
      <c r="D1459" s="0" t="s">
        <v>7576</v>
      </c>
      <c r="E1459" s="0" t="s">
        <v>3276</v>
      </c>
      <c r="F1459" s="22" t="str">
        <f aca="false">"dossierComplet['"&amp;meta_dossier_complet[[#This Row],[COD_VAR]]&amp;"'][code_insee]"</f>
        <v>dossierComplet['C08_AGRILT_SAL'][code_insee]</v>
      </c>
    </row>
    <row r="1460" customFormat="false" ht="15" hidden="true" customHeight="false" outlineLevel="0" collapsed="false">
      <c r="B1460" s="0" t="s">
        <v>7577</v>
      </c>
      <c r="C1460" s="0" t="s">
        <v>7578</v>
      </c>
      <c r="D1460" s="0" t="s">
        <v>7579</v>
      </c>
      <c r="E1460" s="0" t="s">
        <v>3276</v>
      </c>
      <c r="F1460" s="22" t="str">
        <f aca="false">"dossierComplet['"&amp;meta_dossier_complet[[#This Row],[COD_VAR]]&amp;"'][code_insee]"</f>
        <v>dossierComplet['C08_INDUSLT_SAL'][code_insee]</v>
      </c>
    </row>
    <row r="1461" customFormat="false" ht="15" hidden="true" customHeight="false" outlineLevel="0" collapsed="false">
      <c r="B1461" s="0" t="s">
        <v>7580</v>
      </c>
      <c r="C1461" s="0" t="s">
        <v>7581</v>
      </c>
      <c r="D1461" s="0" t="s">
        <v>7582</v>
      </c>
      <c r="E1461" s="0" t="s">
        <v>3276</v>
      </c>
      <c r="F1461" s="22" t="str">
        <f aca="false">"dossierComplet['"&amp;meta_dossier_complet[[#This Row],[COD_VAR]]&amp;"'][code_insee]"</f>
        <v>dossierComplet['C08_CONSTLT_SAL'][code_insee]</v>
      </c>
    </row>
    <row r="1462" customFormat="false" ht="15" hidden="true" customHeight="false" outlineLevel="0" collapsed="false">
      <c r="B1462" s="0" t="s">
        <v>7583</v>
      </c>
      <c r="C1462" s="0" t="s">
        <v>7584</v>
      </c>
      <c r="D1462" s="0" t="s">
        <v>7585</v>
      </c>
      <c r="E1462" s="0" t="s">
        <v>3276</v>
      </c>
      <c r="F1462" s="22" t="str">
        <f aca="false">"dossierComplet['"&amp;meta_dossier_complet[[#This Row],[COD_VAR]]&amp;"'][code_insee]"</f>
        <v>dossierComplet['C08_CTSLT_SAL'][code_insee]</v>
      </c>
    </row>
    <row r="1463" customFormat="false" ht="15" hidden="true" customHeight="false" outlineLevel="0" collapsed="false">
      <c r="B1463" s="0" t="s">
        <v>7586</v>
      </c>
      <c r="C1463" s="0" t="s">
        <v>7587</v>
      </c>
      <c r="D1463" s="0" t="s">
        <v>7588</v>
      </c>
      <c r="E1463" s="0" t="s">
        <v>3276</v>
      </c>
      <c r="F1463" s="22" t="str">
        <f aca="false">"dossierComplet['"&amp;meta_dossier_complet[[#This Row],[COD_VAR]]&amp;"'][code_insee]"</f>
        <v>dossierComplet['C08_APESASLT_SAL'][code_insee]</v>
      </c>
    </row>
    <row r="1464" customFormat="false" ht="15" hidden="true" customHeight="false" outlineLevel="0" collapsed="false">
      <c r="B1464" s="0" t="s">
        <v>7589</v>
      </c>
      <c r="C1464" s="0" t="s">
        <v>7590</v>
      </c>
      <c r="D1464" s="0" t="s">
        <v>7591</v>
      </c>
      <c r="E1464" s="0" t="s">
        <v>3276</v>
      </c>
      <c r="F1464" s="22" t="str">
        <f aca="false">"dossierComplet['"&amp;meta_dossier_complet[[#This Row],[COD_VAR]]&amp;"'][code_insee]"</f>
        <v>dossierComplet['C08_AGRILT_FSAL'][code_insee]</v>
      </c>
    </row>
    <row r="1465" customFormat="false" ht="15" hidden="true" customHeight="false" outlineLevel="0" collapsed="false">
      <c r="B1465" s="0" t="s">
        <v>7592</v>
      </c>
      <c r="C1465" s="0" t="s">
        <v>7593</v>
      </c>
      <c r="D1465" s="0" t="s">
        <v>7594</v>
      </c>
      <c r="E1465" s="0" t="s">
        <v>3276</v>
      </c>
      <c r="F1465" s="22" t="str">
        <f aca="false">"dossierComplet['"&amp;meta_dossier_complet[[#This Row],[COD_VAR]]&amp;"'][code_insee]"</f>
        <v>dossierComplet['C08_INDUSLT_FSAL'][code_insee]</v>
      </c>
    </row>
    <row r="1466" customFormat="false" ht="15" hidden="true" customHeight="false" outlineLevel="0" collapsed="false">
      <c r="B1466" s="0" t="s">
        <v>7595</v>
      </c>
      <c r="C1466" s="0" t="s">
        <v>7596</v>
      </c>
      <c r="D1466" s="0" t="s">
        <v>7597</v>
      </c>
      <c r="E1466" s="0" t="s">
        <v>3276</v>
      </c>
      <c r="F1466" s="22" t="str">
        <f aca="false">"dossierComplet['"&amp;meta_dossier_complet[[#This Row],[COD_VAR]]&amp;"'][code_insee]"</f>
        <v>dossierComplet['C08_CONSTLT_FSAL'][code_insee]</v>
      </c>
    </row>
    <row r="1467" customFormat="false" ht="15" hidden="true" customHeight="false" outlineLevel="0" collapsed="false">
      <c r="B1467" s="0" t="s">
        <v>7598</v>
      </c>
      <c r="C1467" s="0" t="s">
        <v>7599</v>
      </c>
      <c r="D1467" s="0" t="s">
        <v>7600</v>
      </c>
      <c r="E1467" s="0" t="s">
        <v>3276</v>
      </c>
      <c r="F1467" s="22" t="str">
        <f aca="false">"dossierComplet['"&amp;meta_dossier_complet[[#This Row],[COD_VAR]]&amp;"'][code_insee]"</f>
        <v>dossierComplet['C08_CTSLT_FSAL'][code_insee]</v>
      </c>
    </row>
    <row r="1468" customFormat="false" ht="15" hidden="true" customHeight="false" outlineLevel="0" collapsed="false">
      <c r="B1468" s="0" t="s">
        <v>7601</v>
      </c>
      <c r="C1468" s="0" t="s">
        <v>7602</v>
      </c>
      <c r="D1468" s="0" t="s">
        <v>7603</v>
      </c>
      <c r="E1468" s="0" t="s">
        <v>3276</v>
      </c>
      <c r="F1468" s="22" t="str">
        <f aca="false">"dossierComplet['"&amp;meta_dossier_complet[[#This Row],[COD_VAR]]&amp;"'][code_insee]"</f>
        <v>dossierComplet['C08_APESASLT_FSAL'][code_insee]</v>
      </c>
    </row>
    <row r="1469" customFormat="false" ht="15" hidden="true" customHeight="false" outlineLevel="0" collapsed="false">
      <c r="B1469" s="0" t="s">
        <v>7604</v>
      </c>
      <c r="C1469" s="0" t="s">
        <v>7605</v>
      </c>
      <c r="D1469" s="0" t="s">
        <v>7606</v>
      </c>
      <c r="E1469" s="0" t="s">
        <v>3276</v>
      </c>
      <c r="F1469" s="22" t="str">
        <f aca="false">"dossierComplet['"&amp;meta_dossier_complet[[#This Row],[COD_VAR]]&amp;"'][code_insee]"</f>
        <v>dossierComplet['C08_AGRILT_NSAL'][code_insee]</v>
      </c>
    </row>
    <row r="1470" customFormat="false" ht="15" hidden="true" customHeight="false" outlineLevel="0" collapsed="false">
      <c r="B1470" s="0" t="s">
        <v>7607</v>
      </c>
      <c r="C1470" s="0" t="s">
        <v>7608</v>
      </c>
      <c r="D1470" s="0" t="s">
        <v>7609</v>
      </c>
      <c r="E1470" s="0" t="s">
        <v>3276</v>
      </c>
      <c r="F1470" s="22" t="str">
        <f aca="false">"dossierComplet['"&amp;meta_dossier_complet[[#This Row],[COD_VAR]]&amp;"'][code_insee]"</f>
        <v>dossierComplet['C08_INDUSLT_NSAL'][code_insee]</v>
      </c>
    </row>
    <row r="1471" customFormat="false" ht="15" hidden="true" customHeight="false" outlineLevel="0" collapsed="false">
      <c r="B1471" s="0" t="s">
        <v>7610</v>
      </c>
      <c r="C1471" s="0" t="s">
        <v>7611</v>
      </c>
      <c r="D1471" s="0" t="s">
        <v>7612</v>
      </c>
      <c r="E1471" s="0" t="s">
        <v>3276</v>
      </c>
      <c r="F1471" s="22" t="str">
        <f aca="false">"dossierComplet['"&amp;meta_dossier_complet[[#This Row],[COD_VAR]]&amp;"'][code_insee]"</f>
        <v>dossierComplet['C08_CONSTLT_NSAL'][code_insee]</v>
      </c>
    </row>
    <row r="1472" customFormat="false" ht="15" hidden="true" customHeight="false" outlineLevel="0" collapsed="false">
      <c r="B1472" s="0" t="s">
        <v>7613</v>
      </c>
      <c r="C1472" s="0" t="s">
        <v>7614</v>
      </c>
      <c r="D1472" s="0" t="s">
        <v>7615</v>
      </c>
      <c r="E1472" s="0" t="s">
        <v>3276</v>
      </c>
      <c r="F1472" s="22" t="str">
        <f aca="false">"dossierComplet['"&amp;meta_dossier_complet[[#This Row],[COD_VAR]]&amp;"'][code_insee]"</f>
        <v>dossierComplet['C08_CTSLT_NSAL'][code_insee]</v>
      </c>
    </row>
    <row r="1473" customFormat="false" ht="15" hidden="true" customHeight="false" outlineLevel="0" collapsed="false">
      <c r="B1473" s="0" t="s">
        <v>7616</v>
      </c>
      <c r="C1473" s="0" t="s">
        <v>7617</v>
      </c>
      <c r="D1473" s="0" t="s">
        <v>7618</v>
      </c>
      <c r="E1473" s="0" t="s">
        <v>3276</v>
      </c>
      <c r="F1473" s="22" t="str">
        <f aca="false">"dossierComplet['"&amp;meta_dossier_complet[[#This Row],[COD_VAR]]&amp;"'][code_insee]"</f>
        <v>dossierComplet['C08_APESASLT_NSAL'][code_insee]</v>
      </c>
    </row>
    <row r="1474" customFormat="false" ht="15" hidden="true" customHeight="false" outlineLevel="0" collapsed="false">
      <c r="B1474" s="0" t="s">
        <v>7619</v>
      </c>
      <c r="C1474" s="0" t="s">
        <v>7620</v>
      </c>
      <c r="D1474" s="0" t="s">
        <v>7621</v>
      </c>
      <c r="E1474" s="0" t="s">
        <v>3276</v>
      </c>
      <c r="F1474" s="22" t="str">
        <f aca="false">"dossierComplet['"&amp;meta_dossier_complet[[#This Row],[COD_VAR]]&amp;"'][code_insee]"</f>
        <v>dossierComplet['C08_AGRILT_FNSAL'][code_insee]</v>
      </c>
    </row>
    <row r="1475" customFormat="false" ht="15" hidden="true" customHeight="false" outlineLevel="0" collapsed="false">
      <c r="B1475" s="0" t="s">
        <v>7622</v>
      </c>
      <c r="C1475" s="0" t="s">
        <v>7623</v>
      </c>
      <c r="D1475" s="0" t="s">
        <v>7624</v>
      </c>
      <c r="E1475" s="0" t="s">
        <v>3276</v>
      </c>
      <c r="F1475" s="22" t="str">
        <f aca="false">"dossierComplet['"&amp;meta_dossier_complet[[#This Row],[COD_VAR]]&amp;"'][code_insee]"</f>
        <v>dossierComplet['C08_INDUSLT_FNSAL'][code_insee]</v>
      </c>
    </row>
    <row r="1476" customFormat="false" ht="15" hidden="true" customHeight="false" outlineLevel="0" collapsed="false">
      <c r="B1476" s="0" t="s">
        <v>7625</v>
      </c>
      <c r="C1476" s="0" t="s">
        <v>7626</v>
      </c>
      <c r="D1476" s="0" t="s">
        <v>7627</v>
      </c>
      <c r="E1476" s="0" t="s">
        <v>3276</v>
      </c>
      <c r="F1476" s="22" t="str">
        <f aca="false">"dossierComplet['"&amp;meta_dossier_complet[[#This Row],[COD_VAR]]&amp;"'][code_insee]"</f>
        <v>dossierComplet['C08_CONSTLT_FNSAL'][code_insee]</v>
      </c>
    </row>
    <row r="1477" customFormat="false" ht="15" hidden="true" customHeight="false" outlineLevel="0" collapsed="false">
      <c r="B1477" s="0" t="s">
        <v>7628</v>
      </c>
      <c r="C1477" s="0" t="s">
        <v>7629</v>
      </c>
      <c r="D1477" s="0" t="s">
        <v>7630</v>
      </c>
      <c r="E1477" s="0" t="s">
        <v>3276</v>
      </c>
      <c r="F1477" s="22" t="str">
        <f aca="false">"dossierComplet['"&amp;meta_dossier_complet[[#This Row],[COD_VAR]]&amp;"'][code_insee]"</f>
        <v>dossierComplet['C08_CTSLT_FNSAL'][code_insee]</v>
      </c>
    </row>
    <row r="1478" customFormat="false" ht="15" hidden="true" customHeight="false" outlineLevel="0" collapsed="false">
      <c r="B1478" s="0" t="s">
        <v>7631</v>
      </c>
      <c r="C1478" s="0" t="s">
        <v>7632</v>
      </c>
      <c r="D1478" s="0" t="s">
        <v>7633</v>
      </c>
      <c r="E1478" s="0" t="s">
        <v>3276</v>
      </c>
      <c r="F1478" s="22" t="str">
        <f aca="false">"dossierComplet['"&amp;meta_dossier_complet[[#This Row],[COD_VAR]]&amp;"'][code_insee]"</f>
        <v>dossierComplet['C08_APESASLT_FNSAL'][code_insee]</v>
      </c>
    </row>
    <row r="1479" customFormat="false" ht="15" hidden="true" customHeight="false" outlineLevel="0" collapsed="false">
      <c r="B1479" s="0" t="s">
        <v>7634</v>
      </c>
      <c r="C1479" s="0" t="s">
        <v>7635</v>
      </c>
      <c r="D1479" s="0" t="s">
        <v>7636</v>
      </c>
      <c r="E1479" s="0" t="s">
        <v>3276</v>
      </c>
      <c r="F1479" s="22" t="str">
        <f aca="false">"dossierComplet['"&amp;meta_dossier_complet[[#This Row],[COD_VAR]]&amp;"'][code_insee]"</f>
        <v>dossierComplet['D99_POP'][code_insee]</v>
      </c>
    </row>
    <row r="1480" customFormat="false" ht="15" hidden="true" customHeight="false" outlineLevel="0" collapsed="false">
      <c r="B1480" s="0" t="s">
        <v>7637</v>
      </c>
      <c r="C1480" s="0" t="s">
        <v>7638</v>
      </c>
      <c r="D1480" s="0" t="s">
        <v>7639</v>
      </c>
      <c r="E1480" s="0" t="s">
        <v>3276</v>
      </c>
      <c r="F1480" s="22" t="str">
        <f aca="false">"dossierComplet['"&amp;meta_dossier_complet[[#This Row],[COD_VAR]]&amp;"'][code_insee]"</f>
        <v>dossierComplet['D90_POP'][code_insee]</v>
      </c>
    </row>
    <row r="1481" customFormat="false" ht="15" hidden="true" customHeight="false" outlineLevel="0" collapsed="false">
      <c r="B1481" s="0" t="s">
        <v>7640</v>
      </c>
      <c r="C1481" s="0" t="s">
        <v>7641</v>
      </c>
      <c r="D1481" s="0" t="s">
        <v>7639</v>
      </c>
      <c r="E1481" s="0" t="s">
        <v>3276</v>
      </c>
      <c r="F1481" s="22" t="str">
        <f aca="false">"dossierComplet['"&amp;meta_dossier_complet[[#This Row],[COD_VAR]]&amp;"'][code_insee]"</f>
        <v>dossierComplet['D82_POP'][code_insee]</v>
      </c>
    </row>
    <row r="1482" customFormat="false" ht="15" hidden="true" customHeight="false" outlineLevel="0" collapsed="false">
      <c r="B1482" s="0" t="s">
        <v>7642</v>
      </c>
      <c r="C1482" s="0" t="s">
        <v>7643</v>
      </c>
      <c r="D1482" s="0" t="s">
        <v>7639</v>
      </c>
      <c r="E1482" s="0" t="s">
        <v>3276</v>
      </c>
      <c r="F1482" s="22" t="str">
        <f aca="false">"dossierComplet['"&amp;meta_dossier_complet[[#This Row],[COD_VAR]]&amp;"'][code_insee]"</f>
        <v>dossierComplet['D75_POP'][code_insee]</v>
      </c>
    </row>
    <row r="1483" customFormat="false" ht="15" hidden="true" customHeight="false" outlineLevel="0" collapsed="false">
      <c r="B1483" s="0" t="s">
        <v>7644</v>
      </c>
      <c r="C1483" s="0" t="s">
        <v>7645</v>
      </c>
      <c r="D1483" s="0" t="s">
        <v>7639</v>
      </c>
      <c r="E1483" s="0" t="s">
        <v>3276</v>
      </c>
      <c r="F1483" s="22" t="str">
        <f aca="false">"dossierComplet['"&amp;meta_dossier_complet[[#This Row],[COD_VAR]]&amp;"'][code_insee]"</f>
        <v>dossierComplet['D68_POP'][code_insee]</v>
      </c>
    </row>
    <row r="1484" customFormat="false" ht="15" hidden="true" customHeight="false" outlineLevel="0" collapsed="false">
      <c r="B1484" s="0" t="s">
        <v>7646</v>
      </c>
      <c r="C1484" s="0" t="s">
        <v>7647</v>
      </c>
      <c r="D1484" s="0" t="s">
        <v>7647</v>
      </c>
      <c r="E1484" s="0" t="s">
        <v>3276</v>
      </c>
      <c r="F1484" s="22" t="str">
        <f aca="false">"dossierComplet['"&amp;meta_dossier_complet[[#This Row],[COD_VAR]]&amp;"'][code_insee]"</f>
        <v>dossierComplet['SUPERF'][code_insee]</v>
      </c>
    </row>
    <row r="1485" customFormat="false" ht="15" hidden="false" customHeight="false" outlineLevel="0" collapsed="false">
      <c r="A1485" s="19" t="s">
        <v>3274</v>
      </c>
      <c r="B1485" s="0" t="s">
        <v>247</v>
      </c>
      <c r="C1485" s="0" t="s">
        <v>7648</v>
      </c>
      <c r="D1485" s="0" t="s">
        <v>248</v>
      </c>
      <c r="E1485" s="0" t="s">
        <v>3276</v>
      </c>
      <c r="F1485" s="22" t="str">
        <f aca="false">"dossierComplet['"&amp;meta_dossier_complet[[#This Row],[COD_VAR]]&amp;"'][code_insee]"</f>
        <v>dossierComplet['NAIS1318'][code_insee]</v>
      </c>
    </row>
    <row r="1486" customFormat="false" ht="15" hidden="false" customHeight="false" outlineLevel="0" collapsed="false">
      <c r="A1486" s="19" t="s">
        <v>3274</v>
      </c>
      <c r="B1486" s="0" t="s">
        <v>250</v>
      </c>
      <c r="C1486" s="0" t="s">
        <v>7649</v>
      </c>
      <c r="D1486" s="0" t="s">
        <v>251</v>
      </c>
      <c r="E1486" s="0" t="s">
        <v>3276</v>
      </c>
      <c r="F1486" s="22" t="str">
        <f aca="false">"dossierComplet['"&amp;meta_dossier_complet[[#This Row],[COD_VAR]]&amp;"'][code_insee]"</f>
        <v>dossierComplet['NAIS0813'][code_insee]</v>
      </c>
    </row>
    <row r="1487" customFormat="false" ht="15" hidden="true" customHeight="false" outlineLevel="0" collapsed="false">
      <c r="B1487" s="0" t="s">
        <v>7650</v>
      </c>
      <c r="C1487" s="0" t="s">
        <v>7651</v>
      </c>
      <c r="D1487" s="0" t="s">
        <v>7652</v>
      </c>
      <c r="E1487" s="0" t="s">
        <v>3276</v>
      </c>
      <c r="F1487" s="22" t="str">
        <f aca="false">"dossierComplet['"&amp;meta_dossier_complet[[#This Row],[COD_VAR]]&amp;"'][code_insee]"</f>
        <v>dossierComplet['NAIS9908'][code_insee]</v>
      </c>
    </row>
    <row r="1488" customFormat="false" ht="15" hidden="true" customHeight="false" outlineLevel="0" collapsed="false">
      <c r="B1488" s="0" t="s">
        <v>7653</v>
      </c>
      <c r="C1488" s="0" t="s">
        <v>7654</v>
      </c>
      <c r="D1488" s="0" t="s">
        <v>7655</v>
      </c>
      <c r="E1488" s="0" t="s">
        <v>3276</v>
      </c>
      <c r="F1488" s="22" t="str">
        <f aca="false">"dossierComplet['"&amp;meta_dossier_complet[[#This Row],[COD_VAR]]&amp;"'][code_insee]"</f>
        <v>dossierComplet['NAIS9099'][code_insee]</v>
      </c>
    </row>
    <row r="1489" customFormat="false" ht="15" hidden="true" customHeight="false" outlineLevel="0" collapsed="false">
      <c r="B1489" s="0" t="s">
        <v>7656</v>
      </c>
      <c r="C1489" s="0" t="s">
        <v>7657</v>
      </c>
      <c r="D1489" s="0" t="s">
        <v>7658</v>
      </c>
      <c r="E1489" s="0" t="s">
        <v>3276</v>
      </c>
      <c r="F1489" s="22" t="str">
        <f aca="false">"dossierComplet['"&amp;meta_dossier_complet[[#This Row],[COD_VAR]]&amp;"'][code_insee]"</f>
        <v>dossierComplet['NAIS8290'][code_insee]</v>
      </c>
    </row>
    <row r="1490" customFormat="false" ht="15" hidden="true" customHeight="false" outlineLevel="0" collapsed="false">
      <c r="B1490" s="0" t="s">
        <v>7659</v>
      </c>
      <c r="C1490" s="0" t="s">
        <v>7660</v>
      </c>
      <c r="D1490" s="0" t="s">
        <v>7661</v>
      </c>
      <c r="E1490" s="0" t="s">
        <v>3276</v>
      </c>
      <c r="F1490" s="22" t="str">
        <f aca="false">"dossierComplet['"&amp;meta_dossier_complet[[#This Row],[COD_VAR]]&amp;"'][code_insee]"</f>
        <v>dossierComplet['NAIS7582'][code_insee]</v>
      </c>
    </row>
    <row r="1491" customFormat="false" ht="15" hidden="true" customHeight="false" outlineLevel="0" collapsed="false">
      <c r="B1491" s="0" t="s">
        <v>7662</v>
      </c>
      <c r="C1491" s="0" t="s">
        <v>7663</v>
      </c>
      <c r="D1491" s="0" t="s">
        <v>7664</v>
      </c>
      <c r="E1491" s="0" t="s">
        <v>3276</v>
      </c>
      <c r="F1491" s="22" t="str">
        <f aca="false">"dossierComplet['"&amp;meta_dossier_complet[[#This Row],[COD_VAR]]&amp;"'][code_insee]"</f>
        <v>dossierComplet['NAIS6875'][code_insee]</v>
      </c>
    </row>
    <row r="1492" customFormat="false" ht="15" hidden="false" customHeight="false" outlineLevel="0" collapsed="false">
      <c r="A1492" s="19" t="s">
        <v>3274</v>
      </c>
      <c r="B1492" s="0" t="s">
        <v>253</v>
      </c>
      <c r="C1492" s="0" t="s">
        <v>7665</v>
      </c>
      <c r="D1492" s="0" t="s">
        <v>7666</v>
      </c>
      <c r="E1492" s="0" t="s">
        <v>3276</v>
      </c>
      <c r="F1492" s="22" t="str">
        <f aca="false">"dossierComplet['"&amp;meta_dossier_complet[[#This Row],[COD_VAR]]&amp;"'][code_insee]"</f>
        <v>dossierComplet['DECE1318'][code_insee]</v>
      </c>
    </row>
    <row r="1493" customFormat="false" ht="15" hidden="false" customHeight="false" outlineLevel="0" collapsed="false">
      <c r="A1493" s="19" t="s">
        <v>3274</v>
      </c>
      <c r="B1493" s="0" t="s">
        <v>256</v>
      </c>
      <c r="C1493" s="0" t="s">
        <v>7667</v>
      </c>
      <c r="D1493" s="0" t="s">
        <v>7668</v>
      </c>
      <c r="E1493" s="0" t="s">
        <v>3276</v>
      </c>
      <c r="F1493" s="22" t="str">
        <f aca="false">"dossierComplet['"&amp;meta_dossier_complet[[#This Row],[COD_VAR]]&amp;"'][code_insee]"</f>
        <v>dossierComplet['DECE0813'][code_insee]</v>
      </c>
    </row>
    <row r="1494" customFormat="false" ht="15" hidden="true" customHeight="false" outlineLevel="0" collapsed="false">
      <c r="B1494" s="0" t="s">
        <v>7669</v>
      </c>
      <c r="C1494" s="0" t="s">
        <v>7670</v>
      </c>
      <c r="D1494" s="0" t="s">
        <v>7671</v>
      </c>
      <c r="E1494" s="0" t="s">
        <v>3276</v>
      </c>
      <c r="F1494" s="22" t="str">
        <f aca="false">"dossierComplet['"&amp;meta_dossier_complet[[#This Row],[COD_VAR]]&amp;"'][code_insee]"</f>
        <v>dossierComplet['DECE9908'][code_insee]</v>
      </c>
    </row>
    <row r="1495" customFormat="false" ht="15" hidden="true" customHeight="false" outlineLevel="0" collapsed="false">
      <c r="B1495" s="0" t="s">
        <v>7672</v>
      </c>
      <c r="C1495" s="0" t="s">
        <v>7673</v>
      </c>
      <c r="D1495" s="0" t="s">
        <v>7674</v>
      </c>
      <c r="E1495" s="0" t="s">
        <v>3276</v>
      </c>
      <c r="F1495" s="22" t="str">
        <f aca="false">"dossierComplet['"&amp;meta_dossier_complet[[#This Row],[COD_VAR]]&amp;"'][code_insee]"</f>
        <v>dossierComplet['DECE9099'][code_insee]</v>
      </c>
    </row>
    <row r="1496" customFormat="false" ht="15" hidden="true" customHeight="false" outlineLevel="0" collapsed="false">
      <c r="B1496" s="0" t="s">
        <v>7675</v>
      </c>
      <c r="C1496" s="0" t="s">
        <v>7676</v>
      </c>
      <c r="D1496" s="0" t="s">
        <v>7677</v>
      </c>
      <c r="E1496" s="0" t="s">
        <v>3276</v>
      </c>
      <c r="F1496" s="22" t="str">
        <f aca="false">"dossierComplet['"&amp;meta_dossier_complet[[#This Row],[COD_VAR]]&amp;"'][code_insee]"</f>
        <v>dossierComplet['DECE8290'][code_insee]</v>
      </c>
    </row>
    <row r="1497" customFormat="false" ht="15" hidden="true" customHeight="false" outlineLevel="0" collapsed="false">
      <c r="B1497" s="0" t="s">
        <v>7678</v>
      </c>
      <c r="C1497" s="0" t="s">
        <v>7679</v>
      </c>
      <c r="D1497" s="0" t="s">
        <v>7680</v>
      </c>
      <c r="E1497" s="0" t="s">
        <v>3276</v>
      </c>
      <c r="F1497" s="22" t="str">
        <f aca="false">"dossierComplet['"&amp;meta_dossier_complet[[#This Row],[COD_VAR]]&amp;"'][code_insee]"</f>
        <v>dossierComplet['DECE7582'][code_insee]</v>
      </c>
    </row>
    <row r="1498" customFormat="false" ht="15" hidden="true" customHeight="false" outlineLevel="0" collapsed="false">
      <c r="B1498" s="0" t="s">
        <v>7681</v>
      </c>
      <c r="C1498" s="0" t="s">
        <v>7682</v>
      </c>
      <c r="D1498" s="0" t="s">
        <v>7683</v>
      </c>
      <c r="E1498" s="0" t="s">
        <v>3276</v>
      </c>
      <c r="F1498" s="22" t="str">
        <f aca="false">"dossierComplet['"&amp;meta_dossier_complet[[#This Row],[COD_VAR]]&amp;"'][code_insee]"</f>
        <v>dossierComplet['DECE6875'][code_insee]</v>
      </c>
    </row>
    <row r="1499" customFormat="false" ht="15" hidden="true" customHeight="false" outlineLevel="0" collapsed="false">
      <c r="B1499" s="0" t="s">
        <v>7684</v>
      </c>
      <c r="C1499" s="0" t="s">
        <v>7685</v>
      </c>
      <c r="D1499" s="0" t="s">
        <v>7686</v>
      </c>
      <c r="E1499" s="0" t="s">
        <v>3276</v>
      </c>
      <c r="F1499" s="22" t="str">
        <f aca="false">"dossierComplet['"&amp;meta_dossier_complet[[#This Row],[COD_VAR]]&amp;"'][code_insee]"</f>
        <v>dossierComplet['D99_LOG'][code_insee]</v>
      </c>
    </row>
    <row r="1500" customFormat="false" ht="15" hidden="true" customHeight="false" outlineLevel="0" collapsed="false">
      <c r="B1500" s="0" t="s">
        <v>7687</v>
      </c>
      <c r="C1500" s="0" t="s">
        <v>7688</v>
      </c>
      <c r="D1500" s="0" t="s">
        <v>7686</v>
      </c>
      <c r="E1500" s="0" t="s">
        <v>3276</v>
      </c>
      <c r="F1500" s="22" t="str">
        <f aca="false">"dossierComplet['"&amp;meta_dossier_complet[[#This Row],[COD_VAR]]&amp;"'][code_insee]"</f>
        <v>dossierComplet['D90_LOG'][code_insee]</v>
      </c>
    </row>
    <row r="1501" customFormat="false" ht="15" hidden="true" customHeight="false" outlineLevel="0" collapsed="false">
      <c r="B1501" s="0" t="s">
        <v>7689</v>
      </c>
      <c r="C1501" s="0" t="s">
        <v>7690</v>
      </c>
      <c r="D1501" s="0" t="s">
        <v>7686</v>
      </c>
      <c r="E1501" s="0" t="s">
        <v>3276</v>
      </c>
      <c r="F1501" s="22" t="str">
        <f aca="false">"dossierComplet['"&amp;meta_dossier_complet[[#This Row],[COD_VAR]]&amp;"'][code_insee]"</f>
        <v>dossierComplet['D82_LOG'][code_insee]</v>
      </c>
    </row>
    <row r="1502" customFormat="false" ht="15" hidden="true" customHeight="false" outlineLevel="0" collapsed="false">
      <c r="B1502" s="0" t="s">
        <v>7691</v>
      </c>
      <c r="C1502" s="0" t="s">
        <v>7692</v>
      </c>
      <c r="D1502" s="0" t="s">
        <v>7686</v>
      </c>
      <c r="E1502" s="0" t="s">
        <v>3276</v>
      </c>
      <c r="F1502" s="22" t="str">
        <f aca="false">"dossierComplet['"&amp;meta_dossier_complet[[#This Row],[COD_VAR]]&amp;"'][code_insee]"</f>
        <v>dossierComplet['D75_LOG'][code_insee]</v>
      </c>
    </row>
    <row r="1503" customFormat="false" ht="15" hidden="true" customHeight="false" outlineLevel="0" collapsed="false">
      <c r="B1503" s="0" t="s">
        <v>7693</v>
      </c>
      <c r="C1503" s="0" t="s">
        <v>7694</v>
      </c>
      <c r="D1503" s="0" t="s">
        <v>7686</v>
      </c>
      <c r="E1503" s="0" t="s">
        <v>3276</v>
      </c>
      <c r="F1503" s="22" t="str">
        <f aca="false">"dossierComplet['"&amp;meta_dossier_complet[[#This Row],[COD_VAR]]&amp;"'][code_insee]"</f>
        <v>dossierComplet['D68_LOG'][code_insee]</v>
      </c>
    </row>
    <row r="1504" customFormat="false" ht="15" hidden="true" customHeight="false" outlineLevel="0" collapsed="false">
      <c r="B1504" s="0" t="s">
        <v>7695</v>
      </c>
      <c r="C1504" s="0" t="s">
        <v>7696</v>
      </c>
      <c r="D1504" s="0" t="s">
        <v>7697</v>
      </c>
      <c r="E1504" s="0" t="s">
        <v>3276</v>
      </c>
      <c r="F1504" s="22" t="str">
        <f aca="false">"dossierComplet['"&amp;meta_dossier_complet[[#This Row],[COD_VAR]]&amp;"'][code_insee]"</f>
        <v>dossierComplet['D99_RP'][code_insee]</v>
      </c>
    </row>
    <row r="1505" customFormat="false" ht="15" hidden="true" customHeight="false" outlineLevel="0" collapsed="false">
      <c r="B1505" s="0" t="s">
        <v>7698</v>
      </c>
      <c r="C1505" s="0" t="s">
        <v>7699</v>
      </c>
      <c r="D1505" s="0" t="s">
        <v>7697</v>
      </c>
      <c r="E1505" s="0" t="s">
        <v>3276</v>
      </c>
      <c r="F1505" s="22" t="str">
        <f aca="false">"dossierComplet['"&amp;meta_dossier_complet[[#This Row],[COD_VAR]]&amp;"'][code_insee]"</f>
        <v>dossierComplet['D90_RP'][code_insee]</v>
      </c>
    </row>
    <row r="1506" customFormat="false" ht="15" hidden="true" customHeight="false" outlineLevel="0" collapsed="false">
      <c r="B1506" s="0" t="s">
        <v>7700</v>
      </c>
      <c r="C1506" s="0" t="s">
        <v>7701</v>
      </c>
      <c r="D1506" s="0" t="s">
        <v>7697</v>
      </c>
      <c r="E1506" s="0" t="s">
        <v>3276</v>
      </c>
      <c r="F1506" s="22" t="str">
        <f aca="false">"dossierComplet['"&amp;meta_dossier_complet[[#This Row],[COD_VAR]]&amp;"'][code_insee]"</f>
        <v>dossierComplet['D82_RP'][code_insee]</v>
      </c>
    </row>
    <row r="1507" customFormat="false" ht="15" hidden="true" customHeight="false" outlineLevel="0" collapsed="false">
      <c r="B1507" s="0" t="s">
        <v>7702</v>
      </c>
      <c r="C1507" s="0" t="s">
        <v>7703</v>
      </c>
      <c r="D1507" s="0" t="s">
        <v>7697</v>
      </c>
      <c r="E1507" s="0" t="s">
        <v>3276</v>
      </c>
      <c r="F1507" s="22" t="str">
        <f aca="false">"dossierComplet['"&amp;meta_dossier_complet[[#This Row],[COD_VAR]]&amp;"'][code_insee]"</f>
        <v>dossierComplet['D75_RP'][code_insee]</v>
      </c>
    </row>
    <row r="1508" customFormat="false" ht="15" hidden="true" customHeight="false" outlineLevel="0" collapsed="false">
      <c r="B1508" s="0" t="s">
        <v>7704</v>
      </c>
      <c r="C1508" s="0" t="s">
        <v>7705</v>
      </c>
      <c r="D1508" s="0" t="s">
        <v>7697</v>
      </c>
      <c r="E1508" s="0" t="s">
        <v>3276</v>
      </c>
      <c r="F1508" s="22" t="str">
        <f aca="false">"dossierComplet['"&amp;meta_dossier_complet[[#This Row],[COD_VAR]]&amp;"'][code_insee]"</f>
        <v>dossierComplet['D68_RP'][code_insee]</v>
      </c>
    </row>
    <row r="1509" customFormat="false" ht="15" hidden="true" customHeight="false" outlineLevel="0" collapsed="false">
      <c r="B1509" s="0" t="s">
        <v>7706</v>
      </c>
      <c r="C1509" s="0" t="s">
        <v>7707</v>
      </c>
      <c r="D1509" s="0" t="s">
        <v>7708</v>
      </c>
      <c r="E1509" s="0" t="s">
        <v>3276</v>
      </c>
      <c r="F1509" s="22" t="str">
        <f aca="false">"dossierComplet['"&amp;meta_dossier_complet[[#This Row],[COD_VAR]]&amp;"'][code_insee]"</f>
        <v>dossierComplet['D99_RSECOCC'][code_insee]</v>
      </c>
    </row>
    <row r="1510" customFormat="false" ht="15" hidden="true" customHeight="false" outlineLevel="0" collapsed="false">
      <c r="B1510" s="0" t="s">
        <v>7709</v>
      </c>
      <c r="C1510" s="0" t="s">
        <v>7710</v>
      </c>
      <c r="D1510" s="0" t="s">
        <v>7708</v>
      </c>
      <c r="E1510" s="0" t="s">
        <v>3276</v>
      </c>
      <c r="F1510" s="22" t="str">
        <f aca="false">"dossierComplet['"&amp;meta_dossier_complet[[#This Row],[COD_VAR]]&amp;"'][code_insee]"</f>
        <v>dossierComplet['D90_RSECOCC'][code_insee]</v>
      </c>
    </row>
    <row r="1511" customFormat="false" ht="15" hidden="true" customHeight="false" outlineLevel="0" collapsed="false">
      <c r="B1511" s="0" t="s">
        <v>7711</v>
      </c>
      <c r="C1511" s="0" t="s">
        <v>7712</v>
      </c>
      <c r="D1511" s="0" t="s">
        <v>7708</v>
      </c>
      <c r="E1511" s="0" t="s">
        <v>3276</v>
      </c>
      <c r="F1511" s="22" t="str">
        <f aca="false">"dossierComplet['"&amp;meta_dossier_complet[[#This Row],[COD_VAR]]&amp;"'][code_insee]"</f>
        <v>dossierComplet['D82_RSECOCC'][code_insee]</v>
      </c>
    </row>
    <row r="1512" customFormat="false" ht="15" hidden="true" customHeight="false" outlineLevel="0" collapsed="false">
      <c r="B1512" s="0" t="s">
        <v>7713</v>
      </c>
      <c r="C1512" s="0" t="s">
        <v>7714</v>
      </c>
      <c r="D1512" s="0" t="s">
        <v>7708</v>
      </c>
      <c r="E1512" s="0" t="s">
        <v>3276</v>
      </c>
      <c r="F1512" s="22" t="str">
        <f aca="false">"dossierComplet['"&amp;meta_dossier_complet[[#This Row],[COD_VAR]]&amp;"'][code_insee]"</f>
        <v>dossierComplet['D75_RSECOCC'][code_insee]</v>
      </c>
    </row>
    <row r="1513" customFormat="false" ht="15" hidden="true" customHeight="false" outlineLevel="0" collapsed="false">
      <c r="B1513" s="0" t="s">
        <v>7715</v>
      </c>
      <c r="C1513" s="0" t="s">
        <v>7716</v>
      </c>
      <c r="D1513" s="0" t="s">
        <v>7708</v>
      </c>
      <c r="E1513" s="0" t="s">
        <v>3276</v>
      </c>
      <c r="F1513" s="22" t="str">
        <f aca="false">"dossierComplet['"&amp;meta_dossier_complet[[#This Row],[COD_VAR]]&amp;"'][code_insee]"</f>
        <v>dossierComplet['D68_RSECOCC'][code_insee]</v>
      </c>
    </row>
    <row r="1514" customFormat="false" ht="15" hidden="true" customHeight="false" outlineLevel="0" collapsed="false">
      <c r="B1514" s="0" t="s">
        <v>7717</v>
      </c>
      <c r="C1514" s="0" t="s">
        <v>7718</v>
      </c>
      <c r="D1514" s="0" t="s">
        <v>7719</v>
      </c>
      <c r="E1514" s="0" t="s">
        <v>3276</v>
      </c>
      <c r="F1514" s="22" t="str">
        <f aca="false">"dossierComplet['"&amp;meta_dossier_complet[[#This Row],[COD_VAR]]&amp;"'][code_insee]"</f>
        <v>dossierComplet['D99_LOGVAC'][code_insee]</v>
      </c>
    </row>
    <row r="1515" customFormat="false" ht="15" hidden="true" customHeight="false" outlineLevel="0" collapsed="false">
      <c r="B1515" s="0" t="s">
        <v>7720</v>
      </c>
      <c r="C1515" s="0" t="s">
        <v>7721</v>
      </c>
      <c r="D1515" s="0" t="s">
        <v>7719</v>
      </c>
      <c r="E1515" s="0" t="s">
        <v>3276</v>
      </c>
      <c r="F1515" s="22" t="str">
        <f aca="false">"dossierComplet['"&amp;meta_dossier_complet[[#This Row],[COD_VAR]]&amp;"'][code_insee]"</f>
        <v>dossierComplet['D90_LOGVAC'][code_insee]</v>
      </c>
    </row>
    <row r="1516" customFormat="false" ht="15" hidden="true" customHeight="false" outlineLevel="0" collapsed="false">
      <c r="B1516" s="0" t="s">
        <v>7722</v>
      </c>
      <c r="C1516" s="0" t="s">
        <v>7723</v>
      </c>
      <c r="D1516" s="0" t="s">
        <v>7719</v>
      </c>
      <c r="E1516" s="0" t="s">
        <v>3276</v>
      </c>
      <c r="F1516" s="22" t="str">
        <f aca="false">"dossierComplet['"&amp;meta_dossier_complet[[#This Row],[COD_VAR]]&amp;"'][code_insee]"</f>
        <v>dossierComplet['D82_LOGVAC'][code_insee]</v>
      </c>
    </row>
    <row r="1517" customFormat="false" ht="15" hidden="true" customHeight="false" outlineLevel="0" collapsed="false">
      <c r="B1517" s="0" t="s">
        <v>7724</v>
      </c>
      <c r="C1517" s="0" t="s">
        <v>7725</v>
      </c>
      <c r="D1517" s="0" t="s">
        <v>7719</v>
      </c>
      <c r="E1517" s="0" t="s">
        <v>3276</v>
      </c>
      <c r="F1517" s="22" t="str">
        <f aca="false">"dossierComplet['"&amp;meta_dossier_complet[[#This Row],[COD_VAR]]&amp;"'][code_insee]"</f>
        <v>dossierComplet['D75_LOGVAC'][code_insee]</v>
      </c>
    </row>
    <row r="1518" customFormat="false" ht="15" hidden="true" customHeight="false" outlineLevel="0" collapsed="false">
      <c r="B1518" s="0" t="s">
        <v>7726</v>
      </c>
      <c r="C1518" s="0" t="s">
        <v>7727</v>
      </c>
      <c r="D1518" s="0" t="s">
        <v>7719</v>
      </c>
      <c r="E1518" s="0" t="s">
        <v>3276</v>
      </c>
      <c r="F1518" s="22" t="str">
        <f aca="false">"dossierComplet['"&amp;meta_dossier_complet[[#This Row],[COD_VAR]]&amp;"'][code_insee]"</f>
        <v>dossierComplet['D68_LOGVAC'][code_insee]</v>
      </c>
    </row>
    <row r="1519" customFormat="false" ht="15" hidden="true" customHeight="false" outlineLevel="0" collapsed="false">
      <c r="B1519" s="0" t="s">
        <v>7728</v>
      </c>
      <c r="C1519" s="0" t="s">
        <v>7729</v>
      </c>
      <c r="D1519" s="0" t="s">
        <v>7730</v>
      </c>
      <c r="E1519" s="0" t="s">
        <v>3276</v>
      </c>
      <c r="F1519" s="22" t="str">
        <f aca="false">"dossierComplet['"&amp;meta_dossier_complet[[#This Row],[COD_VAR]]&amp;"'][code_insee]"</f>
        <v>dossierComplet['D99_PMEN'][code_insee]</v>
      </c>
    </row>
    <row r="1520" customFormat="false" ht="15" hidden="true" customHeight="false" outlineLevel="0" collapsed="false">
      <c r="B1520" s="0" t="s">
        <v>7731</v>
      </c>
      <c r="C1520" s="0" t="s">
        <v>7732</v>
      </c>
      <c r="D1520" s="0" t="s">
        <v>7733</v>
      </c>
      <c r="E1520" s="0" t="s">
        <v>3276</v>
      </c>
      <c r="F1520" s="22" t="str">
        <f aca="false">"dossierComplet['"&amp;meta_dossier_complet[[#This Row],[COD_VAR]]&amp;"'][code_insee]"</f>
        <v>dossierComplet['D90_NPER_RP'][code_insee]</v>
      </c>
    </row>
    <row r="1521" customFormat="false" ht="15" hidden="true" customHeight="false" outlineLevel="0" collapsed="false">
      <c r="B1521" s="0" t="s">
        <v>7734</v>
      </c>
      <c r="C1521" s="0" t="s">
        <v>7735</v>
      </c>
      <c r="D1521" s="0" t="s">
        <v>7733</v>
      </c>
      <c r="E1521" s="0" t="s">
        <v>3276</v>
      </c>
      <c r="F1521" s="22" t="str">
        <f aca="false">"dossierComplet['"&amp;meta_dossier_complet[[#This Row],[COD_VAR]]&amp;"'][code_insee]"</f>
        <v>dossierComplet['D82_NPER_RP'][code_insee]</v>
      </c>
    </row>
    <row r="1522" customFormat="false" ht="15" hidden="true" customHeight="false" outlineLevel="0" collapsed="false">
      <c r="B1522" s="0" t="s">
        <v>7736</v>
      </c>
      <c r="C1522" s="0" t="s">
        <v>7737</v>
      </c>
      <c r="D1522" s="0" t="s">
        <v>7733</v>
      </c>
      <c r="E1522" s="0" t="s">
        <v>3276</v>
      </c>
      <c r="F1522" s="22" t="str">
        <f aca="false">"dossierComplet['"&amp;meta_dossier_complet[[#This Row],[COD_VAR]]&amp;"'][code_insee]"</f>
        <v>dossierComplet['D75_NPER_RP'][code_insee]</v>
      </c>
    </row>
    <row r="1523" customFormat="false" ht="15" hidden="true" customHeight="false" outlineLevel="0" collapsed="false">
      <c r="B1523" s="0" t="s">
        <v>7738</v>
      </c>
      <c r="C1523" s="0" t="s">
        <v>7739</v>
      </c>
      <c r="D1523" s="0" t="s">
        <v>7733</v>
      </c>
      <c r="E1523" s="0" t="s">
        <v>3276</v>
      </c>
      <c r="F1523" s="22" t="str">
        <f aca="false">"dossierComplet['"&amp;meta_dossier_complet[[#This Row],[COD_VAR]]&amp;"'][code_insee]"</f>
        <v>dossierComplet['D68_NPER_RP'][code_insee]</v>
      </c>
    </row>
    <row r="1524" customFormat="false" ht="15" hidden="true" customHeight="false" outlineLevel="0" collapsed="false">
      <c r="B1524" s="0" t="s">
        <v>7740</v>
      </c>
      <c r="C1524" s="0" t="s">
        <v>7741</v>
      </c>
      <c r="D1524" s="0" t="s">
        <v>7742</v>
      </c>
      <c r="E1524" s="0" t="s">
        <v>3276</v>
      </c>
      <c r="F1524" s="22" t="str">
        <f aca="false">"dossierComplet['"&amp;meta_dossier_complet[[#This Row],[COD_VAR]]&amp;"'][code_insee]"</f>
        <v>dossierComplet['NAISD14'][code_insee]</v>
      </c>
    </row>
    <row r="1525" customFormat="false" ht="15" hidden="true" customHeight="false" outlineLevel="0" collapsed="false">
      <c r="B1525" s="0" t="s">
        <v>7743</v>
      </c>
      <c r="C1525" s="0" t="s">
        <v>7744</v>
      </c>
      <c r="D1525" s="0" t="s">
        <v>7745</v>
      </c>
      <c r="E1525" s="0" t="s">
        <v>3276</v>
      </c>
      <c r="F1525" s="22" t="str">
        <f aca="false">"dossierComplet['"&amp;meta_dossier_complet[[#This Row],[COD_VAR]]&amp;"'][code_insee]"</f>
        <v>dossierComplet['NAISD15'][code_insee]</v>
      </c>
    </row>
    <row r="1526" customFormat="false" ht="15" hidden="true" customHeight="false" outlineLevel="0" collapsed="false">
      <c r="B1526" s="0" t="s">
        <v>7746</v>
      </c>
      <c r="C1526" s="0" t="s">
        <v>7747</v>
      </c>
      <c r="D1526" s="0" t="s">
        <v>7748</v>
      </c>
      <c r="E1526" s="0" t="s">
        <v>3276</v>
      </c>
      <c r="F1526" s="22" t="str">
        <f aca="false">"dossierComplet['"&amp;meta_dossier_complet[[#This Row],[COD_VAR]]&amp;"'][code_insee]"</f>
        <v>dossierComplet['NAISD16'][code_insee]</v>
      </c>
    </row>
    <row r="1527" customFormat="false" ht="15" hidden="true" customHeight="false" outlineLevel="0" collapsed="false">
      <c r="B1527" s="0" t="s">
        <v>7749</v>
      </c>
      <c r="C1527" s="0" t="s">
        <v>7750</v>
      </c>
      <c r="D1527" s="0" t="s">
        <v>7751</v>
      </c>
      <c r="E1527" s="0" t="s">
        <v>3276</v>
      </c>
      <c r="F1527" s="22" t="str">
        <f aca="false">"dossierComplet['"&amp;meta_dossier_complet[[#This Row],[COD_VAR]]&amp;"'][code_insee]"</f>
        <v>dossierComplet['NAISD17'][code_insee]</v>
      </c>
    </row>
    <row r="1528" customFormat="false" ht="15" hidden="true" customHeight="false" outlineLevel="0" collapsed="false">
      <c r="B1528" s="0" t="s">
        <v>7752</v>
      </c>
      <c r="C1528" s="0" t="s">
        <v>7753</v>
      </c>
      <c r="D1528" s="0" t="s">
        <v>7754</v>
      </c>
      <c r="E1528" s="0" t="s">
        <v>3276</v>
      </c>
      <c r="F1528" s="22" t="str">
        <f aca="false">"dossierComplet['"&amp;meta_dossier_complet[[#This Row],[COD_VAR]]&amp;"'][code_insee]"</f>
        <v>dossierComplet['NAISD18'][code_insee]</v>
      </c>
    </row>
    <row r="1529" customFormat="false" ht="15" hidden="true" customHeight="false" outlineLevel="0" collapsed="false">
      <c r="B1529" s="0" t="s">
        <v>7755</v>
      </c>
      <c r="C1529" s="0" t="s">
        <v>7756</v>
      </c>
      <c r="D1529" s="0" t="s">
        <v>7757</v>
      </c>
      <c r="E1529" s="0" t="s">
        <v>3276</v>
      </c>
      <c r="F1529" s="22" t="str">
        <f aca="false">"dossierComplet['"&amp;meta_dossier_complet[[#This Row],[COD_VAR]]&amp;"'][code_insee]"</f>
        <v>dossierComplet['NAISD19'][code_insee]</v>
      </c>
    </row>
    <row r="1530" customFormat="false" ht="15" hidden="true" customHeight="false" outlineLevel="0" collapsed="false">
      <c r="B1530" s="0" t="s">
        <v>7758</v>
      </c>
      <c r="C1530" s="0" t="s">
        <v>7759</v>
      </c>
      <c r="D1530" s="0" t="s">
        <v>7760</v>
      </c>
      <c r="E1530" s="0" t="s">
        <v>3276</v>
      </c>
      <c r="F1530" s="22" t="str">
        <f aca="false">"dossierComplet['"&amp;meta_dossier_complet[[#This Row],[COD_VAR]]&amp;"'][code_insee]"</f>
        <v>dossierComplet['NAISD20'][code_insee]</v>
      </c>
    </row>
    <row r="1531" customFormat="false" ht="15" hidden="true" customHeight="false" outlineLevel="0" collapsed="false">
      <c r="B1531" s="0" t="s">
        <v>7761</v>
      </c>
      <c r="C1531" s="0" t="s">
        <v>7762</v>
      </c>
      <c r="D1531" s="0" t="s">
        <v>7763</v>
      </c>
      <c r="E1531" s="0" t="s">
        <v>3276</v>
      </c>
      <c r="F1531" s="22" t="str">
        <f aca="false">"dossierComplet['"&amp;meta_dossier_complet[[#This Row],[COD_VAR]]&amp;"'][code_insee]"</f>
        <v>dossierComplet['DECESD14'][code_insee]</v>
      </c>
    </row>
    <row r="1532" customFormat="false" ht="15" hidden="true" customHeight="false" outlineLevel="0" collapsed="false">
      <c r="B1532" s="0" t="s">
        <v>7764</v>
      </c>
      <c r="C1532" s="0" t="s">
        <v>7765</v>
      </c>
      <c r="D1532" s="0" t="s">
        <v>7766</v>
      </c>
      <c r="E1532" s="0" t="s">
        <v>3276</v>
      </c>
      <c r="F1532" s="22" t="str">
        <f aca="false">"dossierComplet['"&amp;meta_dossier_complet[[#This Row],[COD_VAR]]&amp;"'][code_insee]"</f>
        <v>dossierComplet['DECESD15'][code_insee]</v>
      </c>
    </row>
    <row r="1533" customFormat="false" ht="15" hidden="true" customHeight="false" outlineLevel="0" collapsed="false">
      <c r="B1533" s="0" t="s">
        <v>7767</v>
      </c>
      <c r="C1533" s="0" t="s">
        <v>7768</v>
      </c>
      <c r="D1533" s="0" t="s">
        <v>7769</v>
      </c>
      <c r="E1533" s="0" t="s">
        <v>3276</v>
      </c>
      <c r="F1533" s="22" t="str">
        <f aca="false">"dossierComplet['"&amp;meta_dossier_complet[[#This Row],[COD_VAR]]&amp;"'][code_insee]"</f>
        <v>dossierComplet['DECESD16'][code_insee]</v>
      </c>
    </row>
    <row r="1534" customFormat="false" ht="15" hidden="true" customHeight="false" outlineLevel="0" collapsed="false">
      <c r="B1534" s="0" t="s">
        <v>7770</v>
      </c>
      <c r="C1534" s="0" t="s">
        <v>7771</v>
      </c>
      <c r="D1534" s="0" t="s">
        <v>7772</v>
      </c>
      <c r="E1534" s="0" t="s">
        <v>3276</v>
      </c>
      <c r="F1534" s="22" t="str">
        <f aca="false">"dossierComplet['"&amp;meta_dossier_complet[[#This Row],[COD_VAR]]&amp;"'][code_insee]"</f>
        <v>dossierComplet['DECESD17'][code_insee]</v>
      </c>
    </row>
    <row r="1535" customFormat="false" ht="15" hidden="true" customHeight="false" outlineLevel="0" collapsed="false">
      <c r="B1535" s="0" t="s">
        <v>7773</v>
      </c>
      <c r="C1535" s="0" t="s">
        <v>7774</v>
      </c>
      <c r="D1535" s="0" t="s">
        <v>7775</v>
      </c>
      <c r="E1535" s="0" t="s">
        <v>3276</v>
      </c>
      <c r="F1535" s="22" t="str">
        <f aca="false">"dossierComplet['"&amp;meta_dossier_complet[[#This Row],[COD_VAR]]&amp;"'][code_insee]"</f>
        <v>dossierComplet['DECESD18'][code_insee]</v>
      </c>
    </row>
    <row r="1536" customFormat="false" ht="15" hidden="true" customHeight="false" outlineLevel="0" collapsed="false">
      <c r="B1536" s="0" t="s">
        <v>7776</v>
      </c>
      <c r="C1536" s="0" t="s">
        <v>7777</v>
      </c>
      <c r="D1536" s="0" t="s">
        <v>7778</v>
      </c>
      <c r="E1536" s="0" t="s">
        <v>3276</v>
      </c>
      <c r="F1536" s="22" t="str">
        <f aca="false">"dossierComplet['"&amp;meta_dossier_complet[[#This Row],[COD_VAR]]&amp;"'][code_insee]"</f>
        <v>dossierComplet['DECESD19'][code_insee]</v>
      </c>
    </row>
    <row r="1537" customFormat="false" ht="15" hidden="true" customHeight="false" outlineLevel="0" collapsed="false">
      <c r="B1537" s="0" t="s">
        <v>7779</v>
      </c>
      <c r="C1537" s="0" t="s">
        <v>7780</v>
      </c>
      <c r="D1537" s="0" t="s">
        <v>7781</v>
      </c>
      <c r="E1537" s="0" t="s">
        <v>3276</v>
      </c>
      <c r="F1537" s="22" t="str">
        <f aca="false">"dossierComplet['"&amp;meta_dossier_complet[[#This Row],[COD_VAR]]&amp;"'][code_insee]"</f>
        <v>dossierComplet['DECESD20'][code_insee]</v>
      </c>
    </row>
    <row r="1538" customFormat="false" ht="15" hidden="true" customHeight="false" outlineLevel="0" collapsed="false">
      <c r="B1538" s="0" t="s">
        <v>7782</v>
      </c>
      <c r="C1538" s="0" t="s">
        <v>7783</v>
      </c>
      <c r="D1538" s="0" t="s">
        <v>7783</v>
      </c>
      <c r="E1538" s="0" t="s">
        <v>3276</v>
      </c>
      <c r="F1538" s="22" t="str">
        <f aca="false">"dossierComplet['"&amp;meta_dossier_complet[[#This Row],[COD_VAR]]&amp;"'][code_insee]"</f>
        <v>dossierComplet['NBMENFISC18'][code_insee]</v>
      </c>
    </row>
    <row r="1539" customFormat="false" ht="15" hidden="true" customHeight="false" outlineLevel="0" collapsed="false">
      <c r="B1539" s="0" t="s">
        <v>7784</v>
      </c>
      <c r="C1539" s="0" t="s">
        <v>7785</v>
      </c>
      <c r="D1539" s="0" t="s">
        <v>7785</v>
      </c>
      <c r="E1539" s="0" t="s">
        <v>3276</v>
      </c>
      <c r="F1539" s="22" t="str">
        <f aca="false">"dossierComplet['"&amp;meta_dossier_complet[[#This Row],[COD_VAR]]&amp;"'][code_insee]"</f>
        <v>dossierComplet['NBPERSMENFISC18'][code_insee]</v>
      </c>
    </row>
    <row r="1540" customFormat="false" ht="15" hidden="true" customHeight="false" outlineLevel="0" collapsed="false">
      <c r="B1540" s="0" t="s">
        <v>7786</v>
      </c>
      <c r="C1540" s="0" t="s">
        <v>7787</v>
      </c>
      <c r="D1540" s="0" t="s">
        <v>7788</v>
      </c>
      <c r="E1540" s="0" t="s">
        <v>3276</v>
      </c>
      <c r="F1540" s="22" t="str">
        <f aca="false">"dossierComplet['"&amp;meta_dossier_complet[[#This Row],[COD_VAR]]&amp;"'][code_insee]"</f>
        <v>dossierComplet['MED18'][code_insee]</v>
      </c>
    </row>
    <row r="1541" customFormat="false" ht="15" hidden="true" customHeight="false" outlineLevel="0" collapsed="false">
      <c r="B1541" s="0" t="s">
        <v>7789</v>
      </c>
      <c r="C1541" s="0" t="s">
        <v>7790</v>
      </c>
      <c r="D1541" s="0" t="s">
        <v>7790</v>
      </c>
      <c r="E1541" s="0" t="s">
        <v>3276</v>
      </c>
      <c r="F1541" s="22" t="str">
        <f aca="false">"dossierComplet['"&amp;meta_dossier_complet[[#This Row],[COD_VAR]]&amp;"'][code_insee]"</f>
        <v>dossierComplet['PIMP18'][code_insee]</v>
      </c>
    </row>
    <row r="1542" customFormat="false" ht="15" hidden="true" customHeight="false" outlineLevel="0" collapsed="false">
      <c r="B1542" s="0" t="s">
        <v>7791</v>
      </c>
      <c r="C1542" s="0" t="s">
        <v>7792</v>
      </c>
      <c r="D1542" s="0" t="s">
        <v>7792</v>
      </c>
      <c r="E1542" s="0" t="s">
        <v>3276</v>
      </c>
      <c r="F1542" s="22" t="str">
        <f aca="false">"dossierComplet['"&amp;meta_dossier_complet[[#This Row],[COD_VAR]]&amp;"'][code_insee]"</f>
        <v>dossierComplet['TP6018'][code_insee]</v>
      </c>
    </row>
    <row r="1543" customFormat="false" ht="15" hidden="true" customHeight="false" outlineLevel="0" collapsed="false">
      <c r="B1543" s="0" t="s">
        <v>7793</v>
      </c>
      <c r="C1543" s="0" t="s">
        <v>7794</v>
      </c>
      <c r="D1543" s="0" t="s">
        <v>7795</v>
      </c>
      <c r="E1543" s="0" t="s">
        <v>3276</v>
      </c>
      <c r="F1543" s="22" t="str">
        <f aca="false">"dossierComplet['"&amp;meta_dossier_complet[[#This Row],[COD_VAR]]&amp;"'][code_insee]"</f>
        <v>dossierComplet['TP60AGE118'][code_insee]</v>
      </c>
    </row>
    <row r="1544" customFormat="false" ht="15" hidden="true" customHeight="false" outlineLevel="0" collapsed="false">
      <c r="B1544" s="0" t="s">
        <v>7796</v>
      </c>
      <c r="C1544" s="0" t="s">
        <v>7797</v>
      </c>
      <c r="D1544" s="0" t="s">
        <v>7798</v>
      </c>
      <c r="E1544" s="0" t="s">
        <v>3276</v>
      </c>
      <c r="F1544" s="22" t="str">
        <f aca="false">"dossierComplet['"&amp;meta_dossier_complet[[#This Row],[COD_VAR]]&amp;"'][code_insee]"</f>
        <v>dossierComplet['TP60AGE218'][code_insee]</v>
      </c>
    </row>
    <row r="1545" customFormat="false" ht="15" hidden="true" customHeight="false" outlineLevel="0" collapsed="false">
      <c r="B1545" s="0" t="s">
        <v>7799</v>
      </c>
      <c r="C1545" s="0" t="s">
        <v>7800</v>
      </c>
      <c r="D1545" s="0" t="s">
        <v>7801</v>
      </c>
      <c r="E1545" s="0" t="s">
        <v>3276</v>
      </c>
      <c r="F1545" s="22" t="str">
        <f aca="false">"dossierComplet['"&amp;meta_dossier_complet[[#This Row],[COD_VAR]]&amp;"'][code_insee]"</f>
        <v>dossierComplet['TP60AGE318'][code_insee]</v>
      </c>
    </row>
    <row r="1546" customFormat="false" ht="15" hidden="true" customHeight="false" outlineLevel="0" collapsed="false">
      <c r="B1546" s="0" t="s">
        <v>7802</v>
      </c>
      <c r="C1546" s="0" t="s">
        <v>7803</v>
      </c>
      <c r="D1546" s="0" t="s">
        <v>7804</v>
      </c>
      <c r="E1546" s="0" t="s">
        <v>3276</v>
      </c>
      <c r="F1546" s="22" t="str">
        <f aca="false">"dossierComplet['"&amp;meta_dossier_complet[[#This Row],[COD_VAR]]&amp;"'][code_insee]"</f>
        <v>dossierComplet['TP60AGE418'][code_insee]</v>
      </c>
    </row>
    <row r="1547" customFormat="false" ht="15" hidden="true" customHeight="false" outlineLevel="0" collapsed="false">
      <c r="B1547" s="0" t="s">
        <v>7805</v>
      </c>
      <c r="C1547" s="0" t="s">
        <v>7806</v>
      </c>
      <c r="D1547" s="0" t="s">
        <v>7807</v>
      </c>
      <c r="E1547" s="0" t="s">
        <v>3276</v>
      </c>
      <c r="F1547" s="22" t="str">
        <f aca="false">"dossierComplet['"&amp;meta_dossier_complet[[#This Row],[COD_VAR]]&amp;"'][code_insee]"</f>
        <v>dossierComplet['TP60AGE518'][code_insee]</v>
      </c>
    </row>
    <row r="1548" customFormat="false" ht="15" hidden="true" customHeight="false" outlineLevel="0" collapsed="false">
      <c r="B1548" s="0" t="s">
        <v>7808</v>
      </c>
      <c r="C1548" s="0" t="s">
        <v>7809</v>
      </c>
      <c r="D1548" s="0" t="s">
        <v>7810</v>
      </c>
      <c r="E1548" s="0" t="s">
        <v>3276</v>
      </c>
      <c r="F1548" s="22" t="str">
        <f aca="false">"dossierComplet['"&amp;meta_dossier_complet[[#This Row],[COD_VAR]]&amp;"'][code_insee]"</f>
        <v>dossierComplet['TP60AGE618'][code_insee]</v>
      </c>
    </row>
    <row r="1549" customFormat="false" ht="15" hidden="true" customHeight="false" outlineLevel="0" collapsed="false">
      <c r="B1549" s="0" t="s">
        <v>7811</v>
      </c>
      <c r="C1549" s="0" t="s">
        <v>7812</v>
      </c>
      <c r="D1549" s="0" t="s">
        <v>7813</v>
      </c>
      <c r="E1549" s="0" t="s">
        <v>3276</v>
      </c>
      <c r="F1549" s="22" t="str">
        <f aca="false">"dossierComplet['"&amp;meta_dossier_complet[[#This Row],[COD_VAR]]&amp;"'][code_insee]"</f>
        <v>dossierComplet['TP60TOL118'][code_insee]</v>
      </c>
    </row>
    <row r="1550" customFormat="false" ht="15" hidden="true" customHeight="false" outlineLevel="0" collapsed="false">
      <c r="B1550" s="0" t="s">
        <v>7814</v>
      </c>
      <c r="C1550" s="0" t="s">
        <v>7815</v>
      </c>
      <c r="D1550" s="0" t="s">
        <v>7816</v>
      </c>
      <c r="E1550" s="0" t="s">
        <v>3276</v>
      </c>
      <c r="F1550" s="22" t="str">
        <f aca="false">"dossierComplet['"&amp;meta_dossier_complet[[#This Row],[COD_VAR]]&amp;"'][code_insee]"</f>
        <v>dossierComplet['TP60TOL218'][code_insee]</v>
      </c>
    </row>
    <row r="1551" customFormat="false" ht="15" hidden="true" customHeight="false" outlineLevel="0" collapsed="false">
      <c r="B1551" s="0" t="s">
        <v>7817</v>
      </c>
      <c r="C1551" s="0" t="s">
        <v>7818</v>
      </c>
      <c r="D1551" s="0" t="s">
        <v>7818</v>
      </c>
      <c r="E1551" s="0" t="s">
        <v>3276</v>
      </c>
      <c r="F1551" s="22" t="str">
        <f aca="false">"dossierComplet['"&amp;meta_dossier_complet[[#This Row],[COD_VAR]]&amp;"'][code_insee]"</f>
        <v>dossierComplet['PACT18'][code_insee]</v>
      </c>
    </row>
    <row r="1552" customFormat="false" ht="15" hidden="true" customHeight="false" outlineLevel="0" collapsed="false">
      <c r="B1552" s="0" t="s">
        <v>7819</v>
      </c>
      <c r="C1552" s="0" t="s">
        <v>7820</v>
      </c>
      <c r="D1552" s="0" t="s">
        <v>7820</v>
      </c>
      <c r="E1552" s="0" t="s">
        <v>3276</v>
      </c>
      <c r="F1552" s="22" t="str">
        <f aca="false">"dossierComplet['"&amp;meta_dossier_complet[[#This Row],[COD_VAR]]&amp;"'][code_insee]"</f>
        <v>dossierComplet['PTSA18'][code_insee]</v>
      </c>
    </row>
    <row r="1553" customFormat="false" ht="15" hidden="true" customHeight="false" outlineLevel="0" collapsed="false">
      <c r="B1553" s="0" t="s">
        <v>7821</v>
      </c>
      <c r="C1553" s="0" t="s">
        <v>7822</v>
      </c>
      <c r="D1553" s="0" t="s">
        <v>7822</v>
      </c>
      <c r="E1553" s="0" t="s">
        <v>3276</v>
      </c>
      <c r="F1553" s="22" t="str">
        <f aca="false">"dossierComplet['"&amp;meta_dossier_complet[[#This Row],[COD_VAR]]&amp;"'][code_insee]"</f>
        <v>dossierComplet['PCHO18'][code_insee]</v>
      </c>
    </row>
    <row r="1554" customFormat="false" ht="15" hidden="true" customHeight="false" outlineLevel="0" collapsed="false">
      <c r="B1554" s="0" t="s">
        <v>7823</v>
      </c>
      <c r="C1554" s="0" t="s">
        <v>7824</v>
      </c>
      <c r="D1554" s="0" t="s">
        <v>7824</v>
      </c>
      <c r="E1554" s="0" t="s">
        <v>3276</v>
      </c>
      <c r="F1554" s="22" t="str">
        <f aca="false">"dossierComplet['"&amp;meta_dossier_complet[[#This Row],[COD_VAR]]&amp;"'][code_insee]"</f>
        <v>dossierComplet['PBEN18'][code_insee]</v>
      </c>
    </row>
    <row r="1555" customFormat="false" ht="15" hidden="true" customHeight="false" outlineLevel="0" collapsed="false">
      <c r="B1555" s="0" t="s">
        <v>7825</v>
      </c>
      <c r="C1555" s="0" t="s">
        <v>7826</v>
      </c>
      <c r="D1555" s="0" t="s">
        <v>7826</v>
      </c>
      <c r="E1555" s="0" t="s">
        <v>3276</v>
      </c>
      <c r="F1555" s="22" t="str">
        <f aca="false">"dossierComplet['"&amp;meta_dossier_complet[[#This Row],[COD_VAR]]&amp;"'][code_insee]"</f>
        <v>dossierComplet['PPEN18'][code_insee]</v>
      </c>
    </row>
    <row r="1556" customFormat="false" ht="15" hidden="true" customHeight="false" outlineLevel="0" collapsed="false">
      <c r="B1556" s="0" t="s">
        <v>7827</v>
      </c>
      <c r="C1556" s="0" t="s">
        <v>7828</v>
      </c>
      <c r="D1556" s="0" t="s">
        <v>7829</v>
      </c>
      <c r="E1556" s="0" t="s">
        <v>3276</v>
      </c>
      <c r="F1556" s="22" t="str">
        <f aca="false">"dossierComplet['"&amp;meta_dossier_complet[[#This Row],[COD_VAR]]&amp;"'][code_insee]"</f>
        <v>dossierComplet['PPAT18'][code_insee]</v>
      </c>
    </row>
    <row r="1557" customFormat="false" ht="15" hidden="true" customHeight="false" outlineLevel="0" collapsed="false">
      <c r="B1557" s="0" t="s">
        <v>7830</v>
      </c>
      <c r="C1557" s="0" t="s">
        <v>7831</v>
      </c>
      <c r="D1557" s="0" t="s">
        <v>7831</v>
      </c>
      <c r="E1557" s="0" t="s">
        <v>3276</v>
      </c>
      <c r="F1557" s="22" t="str">
        <f aca="false">"dossierComplet['"&amp;meta_dossier_complet[[#This Row],[COD_VAR]]&amp;"'][code_insee]"</f>
        <v>dossierComplet['PPSOC18'][code_insee]</v>
      </c>
    </row>
    <row r="1558" customFormat="false" ht="15" hidden="true" customHeight="false" outlineLevel="0" collapsed="false">
      <c r="B1558" s="0" t="s">
        <v>7832</v>
      </c>
      <c r="C1558" s="0" t="s">
        <v>7833</v>
      </c>
      <c r="D1558" s="0" t="s">
        <v>7833</v>
      </c>
      <c r="E1558" s="0" t="s">
        <v>3276</v>
      </c>
      <c r="F1558" s="22" t="str">
        <f aca="false">"dossierComplet['"&amp;meta_dossier_complet[[#This Row],[COD_VAR]]&amp;"'][code_insee]"</f>
        <v>dossierComplet['PPFAM18'][code_insee]</v>
      </c>
    </row>
    <row r="1559" customFormat="false" ht="15" hidden="true" customHeight="false" outlineLevel="0" collapsed="false">
      <c r="B1559" s="0" t="s">
        <v>7834</v>
      </c>
      <c r="C1559" s="0" t="s">
        <v>7835</v>
      </c>
      <c r="D1559" s="0" t="s">
        <v>7835</v>
      </c>
      <c r="E1559" s="0" t="s">
        <v>3276</v>
      </c>
      <c r="F1559" s="22" t="str">
        <f aca="false">"dossierComplet['"&amp;meta_dossier_complet[[#This Row],[COD_VAR]]&amp;"'][code_insee]"</f>
        <v>dossierComplet['PPMINI18'][code_insee]</v>
      </c>
    </row>
    <row r="1560" customFormat="false" ht="15" hidden="true" customHeight="false" outlineLevel="0" collapsed="false">
      <c r="B1560" s="0" t="s">
        <v>7836</v>
      </c>
      <c r="C1560" s="0" t="s">
        <v>7837</v>
      </c>
      <c r="D1560" s="0" t="s">
        <v>7837</v>
      </c>
      <c r="E1560" s="0" t="s">
        <v>3276</v>
      </c>
      <c r="F1560" s="22" t="str">
        <f aca="false">"dossierComplet['"&amp;meta_dossier_complet[[#This Row],[COD_VAR]]&amp;"'][code_insee]"</f>
        <v>dossierComplet['PPLOGT18'][code_insee]</v>
      </c>
    </row>
    <row r="1561" customFormat="false" ht="15" hidden="true" customHeight="false" outlineLevel="0" collapsed="false">
      <c r="B1561" s="0" t="s">
        <v>7838</v>
      </c>
      <c r="C1561" s="0" t="s">
        <v>7839</v>
      </c>
      <c r="D1561" s="0" t="s">
        <v>7839</v>
      </c>
      <c r="E1561" s="0" t="s">
        <v>3276</v>
      </c>
      <c r="F1561" s="22" t="str">
        <f aca="false">"dossierComplet['"&amp;meta_dossier_complet[[#This Row],[COD_VAR]]&amp;"'][code_insee]"</f>
        <v>dossierComplet['PIMPOT18'][code_insee]</v>
      </c>
    </row>
    <row r="1562" customFormat="false" ht="15" hidden="true" customHeight="false" outlineLevel="0" collapsed="false">
      <c r="B1562" s="0" t="s">
        <v>7840</v>
      </c>
      <c r="C1562" s="0" t="s">
        <v>7841</v>
      </c>
      <c r="D1562" s="0" t="s">
        <v>7841</v>
      </c>
      <c r="E1562" s="0" t="s">
        <v>3276</v>
      </c>
      <c r="F1562" s="22" t="str">
        <f aca="false">"dossierComplet['"&amp;meta_dossier_complet[[#This Row],[COD_VAR]]&amp;"'][code_insee]"</f>
        <v>dossierComplet['D118'][code_insee]</v>
      </c>
    </row>
    <row r="1563" customFormat="false" ht="15" hidden="true" customHeight="false" outlineLevel="0" collapsed="false">
      <c r="B1563" s="0" t="s">
        <v>7842</v>
      </c>
      <c r="C1563" s="0" t="s">
        <v>7843</v>
      </c>
      <c r="D1563" s="0" t="s">
        <v>7843</v>
      </c>
      <c r="E1563" s="0" t="s">
        <v>3276</v>
      </c>
      <c r="F1563" s="22" t="str">
        <f aca="false">"dossierComplet['"&amp;meta_dossier_complet[[#This Row],[COD_VAR]]&amp;"'][code_insee]"</f>
        <v>dossierComplet['D918'][code_insee]</v>
      </c>
    </row>
    <row r="1564" customFormat="false" ht="15" hidden="true" customHeight="false" outlineLevel="0" collapsed="false">
      <c r="B1564" s="0" t="s">
        <v>7844</v>
      </c>
      <c r="C1564" s="0" t="s">
        <v>7845</v>
      </c>
      <c r="D1564" s="0" t="s">
        <v>7845</v>
      </c>
      <c r="E1564" s="0" t="s">
        <v>3276</v>
      </c>
      <c r="F1564" s="22" t="str">
        <f aca="false">"dossierComplet['"&amp;meta_dossier_complet[[#This Row],[COD_VAR]]&amp;"'][code_insee]"</f>
        <v>dossierComplet['RD18'][code_insee]</v>
      </c>
    </row>
    <row r="1565" customFormat="false" ht="15" hidden="true" customHeight="false" outlineLevel="0" collapsed="false">
      <c r="B1565" s="0" t="s">
        <v>7846</v>
      </c>
      <c r="C1565" s="0" t="s">
        <v>7847</v>
      </c>
      <c r="D1565" s="0" t="s">
        <v>7847</v>
      </c>
      <c r="E1565" s="0" t="s">
        <v>3276</v>
      </c>
      <c r="F1565" s="22" t="str">
        <f aca="false">"dossierComplet['"&amp;meta_dossier_complet[[#This Row],[COD_VAR]]&amp;"'][code_insee]"</f>
        <v>dossierComplet['SNHM19'][code_insee]</v>
      </c>
    </row>
    <row r="1566" customFormat="false" ht="15" hidden="true" customHeight="false" outlineLevel="0" collapsed="false">
      <c r="B1566" s="0" t="s">
        <v>7848</v>
      </c>
      <c r="C1566" s="0" t="s">
        <v>7849</v>
      </c>
      <c r="D1566" s="0" t="s">
        <v>7850</v>
      </c>
      <c r="E1566" s="0" t="s">
        <v>3276</v>
      </c>
      <c r="F1566" s="22" t="str">
        <f aca="false">"dossierComplet['"&amp;meta_dossier_complet[[#This Row],[COD_VAR]]&amp;"'][code_insee]"</f>
        <v>dossierComplet['SNHMC19'][code_insee]</v>
      </c>
    </row>
    <row r="1567" customFormat="false" ht="15" hidden="true" customHeight="false" outlineLevel="0" collapsed="false">
      <c r="B1567" s="0" t="s">
        <v>7851</v>
      </c>
      <c r="C1567" s="0" t="s">
        <v>7852</v>
      </c>
      <c r="D1567" s="0" t="s">
        <v>7853</v>
      </c>
      <c r="E1567" s="0" t="s">
        <v>3276</v>
      </c>
      <c r="F1567" s="22" t="str">
        <f aca="false">"dossierComplet['"&amp;meta_dossier_complet[[#This Row],[COD_VAR]]&amp;"'][code_insee]"</f>
        <v>dossierComplet['SNHMP19'][code_insee]</v>
      </c>
    </row>
    <row r="1568" customFormat="false" ht="15" hidden="true" customHeight="false" outlineLevel="0" collapsed="false">
      <c r="B1568" s="0" t="s">
        <v>7854</v>
      </c>
      <c r="C1568" s="0" t="s">
        <v>7855</v>
      </c>
      <c r="D1568" s="0" t="s">
        <v>7856</v>
      </c>
      <c r="E1568" s="0" t="s">
        <v>3276</v>
      </c>
      <c r="F1568" s="22" t="str">
        <f aca="false">"dossierComplet['"&amp;meta_dossier_complet[[#This Row],[COD_VAR]]&amp;"'][code_insee]"</f>
        <v>dossierComplet['SNHME19'][code_insee]</v>
      </c>
    </row>
    <row r="1569" customFormat="false" ht="15" hidden="true" customHeight="false" outlineLevel="0" collapsed="false">
      <c r="B1569" s="0" t="s">
        <v>7857</v>
      </c>
      <c r="C1569" s="0" t="s">
        <v>7858</v>
      </c>
      <c r="D1569" s="0" t="s">
        <v>7859</v>
      </c>
      <c r="E1569" s="0" t="s">
        <v>3276</v>
      </c>
      <c r="F1569" s="22" t="str">
        <f aca="false">"dossierComplet['"&amp;meta_dossier_complet[[#This Row],[COD_VAR]]&amp;"'][code_insee]"</f>
        <v>dossierComplet['SNHMO19'][code_insee]</v>
      </c>
    </row>
    <row r="1570" customFormat="false" ht="15" hidden="true" customHeight="false" outlineLevel="0" collapsed="false">
      <c r="B1570" s="0" t="s">
        <v>7860</v>
      </c>
      <c r="C1570" s="0" t="s">
        <v>7861</v>
      </c>
      <c r="D1570" s="0" t="s">
        <v>7862</v>
      </c>
      <c r="E1570" s="0" t="s">
        <v>3276</v>
      </c>
      <c r="F1570" s="22" t="str">
        <f aca="false">"dossierComplet['"&amp;meta_dossier_complet[[#This Row],[COD_VAR]]&amp;"'][code_insee]"</f>
        <v>dossierComplet['SNHMF19'][code_insee]</v>
      </c>
    </row>
    <row r="1571" customFormat="false" ht="15" hidden="true" customHeight="false" outlineLevel="0" collapsed="false">
      <c r="B1571" s="0" t="s">
        <v>7863</v>
      </c>
      <c r="C1571" s="0" t="s">
        <v>7864</v>
      </c>
      <c r="D1571" s="0" t="s">
        <v>7865</v>
      </c>
      <c r="E1571" s="0" t="s">
        <v>3276</v>
      </c>
      <c r="F1571" s="22" t="str">
        <f aca="false">"dossierComplet['"&amp;meta_dossier_complet[[#This Row],[COD_VAR]]&amp;"'][code_insee]"</f>
        <v>dossierComplet['SNHMFC19'][code_insee]</v>
      </c>
    </row>
    <row r="1572" customFormat="false" ht="15" hidden="true" customHeight="false" outlineLevel="0" collapsed="false">
      <c r="B1572" s="0" t="s">
        <v>7866</v>
      </c>
      <c r="C1572" s="0" t="s">
        <v>7867</v>
      </c>
      <c r="D1572" s="0" t="s">
        <v>7868</v>
      </c>
      <c r="E1572" s="0" t="s">
        <v>3276</v>
      </c>
      <c r="F1572" s="22" t="str">
        <f aca="false">"dossierComplet['"&amp;meta_dossier_complet[[#This Row],[COD_VAR]]&amp;"'][code_insee]"</f>
        <v>dossierComplet['SNHMFP19'][code_insee]</v>
      </c>
    </row>
    <row r="1573" customFormat="false" ht="15" hidden="true" customHeight="false" outlineLevel="0" collapsed="false">
      <c r="B1573" s="0" t="s">
        <v>7869</v>
      </c>
      <c r="C1573" s="0" t="s">
        <v>7870</v>
      </c>
      <c r="D1573" s="0" t="s">
        <v>7871</v>
      </c>
      <c r="E1573" s="0" t="s">
        <v>3276</v>
      </c>
      <c r="F1573" s="22" t="str">
        <f aca="false">"dossierComplet['"&amp;meta_dossier_complet[[#This Row],[COD_VAR]]&amp;"'][code_insee]"</f>
        <v>dossierComplet['SNHMFE19'][code_insee]</v>
      </c>
    </row>
    <row r="1574" customFormat="false" ht="15" hidden="true" customHeight="false" outlineLevel="0" collapsed="false">
      <c r="B1574" s="0" t="s">
        <v>7872</v>
      </c>
      <c r="C1574" s="0" t="s">
        <v>7873</v>
      </c>
      <c r="D1574" s="0" t="s">
        <v>7874</v>
      </c>
      <c r="E1574" s="0" t="s">
        <v>3276</v>
      </c>
      <c r="F1574" s="22" t="str">
        <f aca="false">"dossierComplet['"&amp;meta_dossier_complet[[#This Row],[COD_VAR]]&amp;"'][code_insee]"</f>
        <v>dossierComplet['SNHMFO19'][code_insee]</v>
      </c>
    </row>
    <row r="1575" customFormat="false" ht="15" hidden="true" customHeight="false" outlineLevel="0" collapsed="false">
      <c r="B1575" s="0" t="s">
        <v>7875</v>
      </c>
      <c r="C1575" s="0" t="s">
        <v>7876</v>
      </c>
      <c r="D1575" s="0" t="s">
        <v>7877</v>
      </c>
      <c r="E1575" s="0" t="s">
        <v>3276</v>
      </c>
      <c r="F1575" s="22" t="str">
        <f aca="false">"dossierComplet['"&amp;meta_dossier_complet[[#This Row],[COD_VAR]]&amp;"'][code_insee]"</f>
        <v>dossierComplet['SNHMH19'][code_insee]</v>
      </c>
    </row>
    <row r="1576" customFormat="false" ht="15" hidden="true" customHeight="false" outlineLevel="0" collapsed="false">
      <c r="B1576" s="0" t="s">
        <v>7878</v>
      </c>
      <c r="C1576" s="0" t="s">
        <v>7879</v>
      </c>
      <c r="D1576" s="0" t="s">
        <v>7880</v>
      </c>
      <c r="E1576" s="0" t="s">
        <v>3276</v>
      </c>
      <c r="F1576" s="22" t="str">
        <f aca="false">"dossierComplet['"&amp;meta_dossier_complet[[#This Row],[COD_VAR]]&amp;"'][code_insee]"</f>
        <v>dossierComplet['SNHMHC19'][code_insee]</v>
      </c>
    </row>
    <row r="1577" customFormat="false" ht="15" hidden="true" customHeight="false" outlineLevel="0" collapsed="false">
      <c r="B1577" s="0" t="s">
        <v>7881</v>
      </c>
      <c r="C1577" s="0" t="s">
        <v>7882</v>
      </c>
      <c r="D1577" s="0" t="s">
        <v>7883</v>
      </c>
      <c r="E1577" s="0" t="s">
        <v>3276</v>
      </c>
      <c r="F1577" s="22" t="str">
        <f aca="false">"dossierComplet['"&amp;meta_dossier_complet[[#This Row],[COD_VAR]]&amp;"'][code_insee]"</f>
        <v>dossierComplet['SNHMHP19'][code_insee]</v>
      </c>
    </row>
    <row r="1578" customFormat="false" ht="15" hidden="true" customHeight="false" outlineLevel="0" collapsed="false">
      <c r="B1578" s="0" t="s">
        <v>7884</v>
      </c>
      <c r="C1578" s="0" t="s">
        <v>7885</v>
      </c>
      <c r="D1578" s="0" t="s">
        <v>7886</v>
      </c>
      <c r="E1578" s="0" t="s">
        <v>3276</v>
      </c>
      <c r="F1578" s="22" t="str">
        <f aca="false">"dossierComplet['"&amp;meta_dossier_complet[[#This Row],[COD_VAR]]&amp;"'][code_insee]"</f>
        <v>dossierComplet['SNHMHE19'][code_insee]</v>
      </c>
    </row>
    <row r="1579" customFormat="false" ht="15" hidden="true" customHeight="false" outlineLevel="0" collapsed="false">
      <c r="B1579" s="0" t="s">
        <v>7887</v>
      </c>
      <c r="C1579" s="0" t="s">
        <v>7888</v>
      </c>
      <c r="D1579" s="0" t="s">
        <v>7889</v>
      </c>
      <c r="E1579" s="0" t="s">
        <v>3276</v>
      </c>
      <c r="F1579" s="22" t="str">
        <f aca="false">"dossierComplet['"&amp;meta_dossier_complet[[#This Row],[COD_VAR]]&amp;"'][code_insee]"</f>
        <v>dossierComplet['SNHMHO19'][code_insee]</v>
      </c>
    </row>
    <row r="1580" customFormat="false" ht="15" hidden="true" customHeight="false" outlineLevel="0" collapsed="false">
      <c r="B1580" s="0" t="s">
        <v>7890</v>
      </c>
      <c r="C1580" s="0" t="s">
        <v>7891</v>
      </c>
      <c r="D1580" s="0" t="s">
        <v>7892</v>
      </c>
      <c r="E1580" s="0" t="s">
        <v>3276</v>
      </c>
      <c r="F1580" s="22" t="str">
        <f aca="false">"dossierComplet['"&amp;meta_dossier_complet[[#This Row],[COD_VAR]]&amp;"'][code_insee]"</f>
        <v>dossierComplet['SNHM1819'][code_insee]</v>
      </c>
    </row>
    <row r="1581" customFormat="false" ht="15" hidden="true" customHeight="false" outlineLevel="0" collapsed="false">
      <c r="B1581" s="0" t="s">
        <v>7893</v>
      </c>
      <c r="C1581" s="0" t="s">
        <v>7894</v>
      </c>
      <c r="D1581" s="0" t="s">
        <v>7895</v>
      </c>
      <c r="E1581" s="0" t="s">
        <v>3276</v>
      </c>
      <c r="F1581" s="22" t="str">
        <f aca="false">"dossierComplet['"&amp;meta_dossier_complet[[#This Row],[COD_VAR]]&amp;"'][code_insee]"</f>
        <v>dossierComplet['SNHM2619'][code_insee]</v>
      </c>
    </row>
    <row r="1582" customFormat="false" ht="15" hidden="true" customHeight="false" outlineLevel="0" collapsed="false">
      <c r="B1582" s="0" t="s">
        <v>7896</v>
      </c>
      <c r="C1582" s="0" t="s">
        <v>7897</v>
      </c>
      <c r="D1582" s="0" t="s">
        <v>7898</v>
      </c>
      <c r="E1582" s="0" t="s">
        <v>3276</v>
      </c>
      <c r="F1582" s="22" t="str">
        <f aca="false">"dossierComplet['"&amp;meta_dossier_complet[[#This Row],[COD_VAR]]&amp;"'][code_insee]"</f>
        <v>dossierComplet['SNHM5019'][code_insee]</v>
      </c>
    </row>
    <row r="1583" customFormat="false" ht="15" hidden="true" customHeight="false" outlineLevel="0" collapsed="false">
      <c r="B1583" s="0" t="s">
        <v>7899</v>
      </c>
      <c r="C1583" s="0" t="s">
        <v>7900</v>
      </c>
      <c r="D1583" s="0" t="s">
        <v>7901</v>
      </c>
      <c r="E1583" s="0" t="s">
        <v>3276</v>
      </c>
      <c r="F1583" s="22" t="str">
        <f aca="false">"dossierComplet['"&amp;meta_dossier_complet[[#This Row],[COD_VAR]]&amp;"'][code_insee]"</f>
        <v>dossierComplet['SNHMF1819'][code_insee]</v>
      </c>
    </row>
    <row r="1584" customFormat="false" ht="15" hidden="true" customHeight="false" outlineLevel="0" collapsed="false">
      <c r="B1584" s="0" t="s">
        <v>7902</v>
      </c>
      <c r="C1584" s="0" t="s">
        <v>7903</v>
      </c>
      <c r="D1584" s="0" t="s">
        <v>7904</v>
      </c>
      <c r="E1584" s="0" t="s">
        <v>3276</v>
      </c>
      <c r="F1584" s="22" t="str">
        <f aca="false">"dossierComplet['"&amp;meta_dossier_complet[[#This Row],[COD_VAR]]&amp;"'][code_insee]"</f>
        <v>dossierComplet['SNHMF2619'][code_insee]</v>
      </c>
    </row>
    <row r="1585" customFormat="false" ht="15" hidden="true" customHeight="false" outlineLevel="0" collapsed="false">
      <c r="B1585" s="0" t="s">
        <v>7905</v>
      </c>
      <c r="C1585" s="0" t="s">
        <v>7906</v>
      </c>
      <c r="D1585" s="0" t="s">
        <v>7907</v>
      </c>
      <c r="E1585" s="0" t="s">
        <v>3276</v>
      </c>
      <c r="F1585" s="22" t="str">
        <f aca="false">"dossierComplet['"&amp;meta_dossier_complet[[#This Row],[COD_VAR]]&amp;"'][code_insee]"</f>
        <v>dossierComplet['SNHMF5019'][code_insee]</v>
      </c>
    </row>
    <row r="1586" customFormat="false" ht="15" hidden="true" customHeight="false" outlineLevel="0" collapsed="false">
      <c r="B1586" s="0" t="s">
        <v>7908</v>
      </c>
      <c r="C1586" s="0" t="s">
        <v>7909</v>
      </c>
      <c r="D1586" s="0" t="s">
        <v>7910</v>
      </c>
      <c r="E1586" s="0" t="s">
        <v>3276</v>
      </c>
      <c r="F1586" s="22" t="str">
        <f aca="false">"dossierComplet['"&amp;meta_dossier_complet[[#This Row],[COD_VAR]]&amp;"'][code_insee]"</f>
        <v>dossierComplet['SNHMH1819'][code_insee]</v>
      </c>
    </row>
    <row r="1587" customFormat="false" ht="15" hidden="true" customHeight="false" outlineLevel="0" collapsed="false">
      <c r="B1587" s="0" t="s">
        <v>7911</v>
      </c>
      <c r="C1587" s="0" t="s">
        <v>7912</v>
      </c>
      <c r="D1587" s="0" t="s">
        <v>7913</v>
      </c>
      <c r="E1587" s="0" t="s">
        <v>3276</v>
      </c>
      <c r="F1587" s="22" t="str">
        <f aca="false">"dossierComplet['"&amp;meta_dossier_complet[[#This Row],[COD_VAR]]&amp;"'][code_insee]"</f>
        <v>dossierComplet['SNHMH2619'][code_insee]</v>
      </c>
    </row>
    <row r="1588" customFormat="false" ht="15" hidden="true" customHeight="false" outlineLevel="0" collapsed="false">
      <c r="B1588" s="0" t="s">
        <v>7914</v>
      </c>
      <c r="C1588" s="0" t="s">
        <v>7915</v>
      </c>
      <c r="D1588" s="0" t="s">
        <v>7916</v>
      </c>
      <c r="E1588" s="0" t="s">
        <v>3276</v>
      </c>
      <c r="F1588" s="22" t="str">
        <f aca="false">"dossierComplet['"&amp;meta_dossier_complet[[#This Row],[COD_VAR]]&amp;"'][code_insee]"</f>
        <v>dossierComplet['SNHMH5019'][code_insee]</v>
      </c>
    </row>
    <row r="1589" customFormat="false" ht="15" hidden="true" customHeight="false" outlineLevel="0" collapsed="false">
      <c r="B1589" s="0" t="s">
        <v>7917</v>
      </c>
      <c r="C1589" s="0" t="s">
        <v>7918</v>
      </c>
      <c r="D1589" s="0" t="s">
        <v>7919</v>
      </c>
      <c r="E1589" s="0" t="s">
        <v>3276</v>
      </c>
      <c r="F1589" s="22" t="str">
        <f aca="false">"dossierComplet['"&amp;meta_dossier_complet[[#This Row],[COD_VAR]]&amp;"'][code_insee]"</f>
        <v>dossierComplet['ETTOT18'][code_insee]</v>
      </c>
    </row>
    <row r="1590" customFormat="false" ht="15" hidden="true" customHeight="false" outlineLevel="0" collapsed="false">
      <c r="B1590" s="0" t="s">
        <v>7920</v>
      </c>
      <c r="C1590" s="0" t="s">
        <v>7921</v>
      </c>
      <c r="D1590" s="0" t="s">
        <v>7922</v>
      </c>
      <c r="E1590" s="0" t="s">
        <v>3276</v>
      </c>
      <c r="F1590" s="22" t="str">
        <f aca="false">"dossierComplet['"&amp;meta_dossier_complet[[#This Row],[COD_VAR]]&amp;"'][code_insee]"</f>
        <v>dossierComplet['ETAZ18'][code_insee]</v>
      </c>
    </row>
    <row r="1591" customFormat="false" ht="15" hidden="true" customHeight="false" outlineLevel="0" collapsed="false">
      <c r="B1591" s="0" t="s">
        <v>7923</v>
      </c>
      <c r="C1591" s="0" t="s">
        <v>7924</v>
      </c>
      <c r="D1591" s="0" t="s">
        <v>7925</v>
      </c>
      <c r="E1591" s="0" t="s">
        <v>3276</v>
      </c>
      <c r="F1591" s="22" t="str">
        <f aca="false">"dossierComplet['"&amp;meta_dossier_complet[[#This Row],[COD_VAR]]&amp;"'][code_insee]"</f>
        <v>dossierComplet['ETBE18'][code_insee]</v>
      </c>
    </row>
    <row r="1592" customFormat="false" ht="15" hidden="true" customHeight="false" outlineLevel="0" collapsed="false">
      <c r="B1592" s="0" t="s">
        <v>7926</v>
      </c>
      <c r="C1592" s="0" t="s">
        <v>7927</v>
      </c>
      <c r="D1592" s="0" t="s">
        <v>7928</v>
      </c>
      <c r="E1592" s="0" t="s">
        <v>3276</v>
      </c>
      <c r="F1592" s="22" t="str">
        <f aca="false">"dossierComplet['"&amp;meta_dossier_complet[[#This Row],[COD_VAR]]&amp;"'][code_insee]"</f>
        <v>dossierComplet['ETFZ18'][code_insee]</v>
      </c>
    </row>
    <row r="1593" customFormat="false" ht="15" hidden="true" customHeight="false" outlineLevel="0" collapsed="false">
      <c r="B1593" s="0" t="s">
        <v>7929</v>
      </c>
      <c r="C1593" s="0" t="s">
        <v>7930</v>
      </c>
      <c r="D1593" s="0" t="s">
        <v>7931</v>
      </c>
      <c r="E1593" s="0" t="s">
        <v>3276</v>
      </c>
      <c r="F1593" s="22" t="str">
        <f aca="false">"dossierComplet['"&amp;meta_dossier_complet[[#This Row],[COD_VAR]]&amp;"'][code_insee]"</f>
        <v>dossierComplet['ETGU18'][code_insee]</v>
      </c>
    </row>
    <row r="1594" customFormat="false" ht="15" hidden="true" customHeight="false" outlineLevel="0" collapsed="false">
      <c r="B1594" s="0" t="s">
        <v>7932</v>
      </c>
      <c r="C1594" s="0" t="s">
        <v>7933</v>
      </c>
      <c r="D1594" s="0" t="s">
        <v>7934</v>
      </c>
      <c r="E1594" s="0" t="s">
        <v>3276</v>
      </c>
      <c r="F1594" s="22" t="str">
        <f aca="false">"dossierComplet['"&amp;meta_dossier_complet[[#This Row],[COD_VAR]]&amp;"'][code_insee]"</f>
        <v>dossierComplet['ETGZ18'][code_insee]</v>
      </c>
    </row>
    <row r="1595" customFormat="false" ht="15" hidden="true" customHeight="false" outlineLevel="0" collapsed="false">
      <c r="B1595" s="0" t="s">
        <v>7935</v>
      </c>
      <c r="C1595" s="0" t="s">
        <v>7936</v>
      </c>
      <c r="D1595" s="0" t="s">
        <v>7937</v>
      </c>
      <c r="E1595" s="0" t="s">
        <v>3276</v>
      </c>
      <c r="F1595" s="22" t="str">
        <f aca="false">"dossierComplet['"&amp;meta_dossier_complet[[#This Row],[COD_VAR]]&amp;"'][code_insee]"</f>
        <v>dossierComplet['ETOQ18'][code_insee]</v>
      </c>
    </row>
    <row r="1596" customFormat="false" ht="15" hidden="true" customHeight="false" outlineLevel="0" collapsed="false">
      <c r="B1596" s="0" t="s">
        <v>7938</v>
      </c>
      <c r="C1596" s="0" t="s">
        <v>7939</v>
      </c>
      <c r="D1596" s="0" t="s">
        <v>7940</v>
      </c>
      <c r="E1596" s="0" t="s">
        <v>3276</v>
      </c>
      <c r="F1596" s="22" t="str">
        <f aca="false">"dossierComplet['"&amp;meta_dossier_complet[[#This Row],[COD_VAR]]&amp;"'][code_insee]"</f>
        <v>dossierComplet['ETTEF018'][code_insee]</v>
      </c>
    </row>
    <row r="1597" customFormat="false" ht="15" hidden="true" customHeight="false" outlineLevel="0" collapsed="false">
      <c r="B1597" s="0" t="s">
        <v>7941</v>
      </c>
      <c r="C1597" s="0" t="s">
        <v>7942</v>
      </c>
      <c r="D1597" s="0" t="s">
        <v>7943</v>
      </c>
      <c r="E1597" s="0" t="s">
        <v>3276</v>
      </c>
      <c r="F1597" s="22" t="str">
        <f aca="false">"dossierComplet['"&amp;meta_dossier_complet[[#This Row],[COD_VAR]]&amp;"'][code_insee]"</f>
        <v>dossierComplet['ETAZ018'][code_insee]</v>
      </c>
    </row>
    <row r="1598" customFormat="false" ht="15" hidden="true" customHeight="false" outlineLevel="0" collapsed="false">
      <c r="B1598" s="0" t="s">
        <v>7944</v>
      </c>
      <c r="C1598" s="0" t="s">
        <v>7945</v>
      </c>
      <c r="D1598" s="0" t="s">
        <v>7946</v>
      </c>
      <c r="E1598" s="0" t="s">
        <v>3276</v>
      </c>
      <c r="F1598" s="22" t="str">
        <f aca="false">"dossierComplet['"&amp;meta_dossier_complet[[#This Row],[COD_VAR]]&amp;"'][code_insee]"</f>
        <v>dossierComplet['ETBE018'][code_insee]</v>
      </c>
    </row>
    <row r="1599" customFormat="false" ht="15" hidden="true" customHeight="false" outlineLevel="0" collapsed="false">
      <c r="B1599" s="0" t="s">
        <v>7947</v>
      </c>
      <c r="C1599" s="0" t="s">
        <v>7948</v>
      </c>
      <c r="D1599" s="0" t="s">
        <v>7949</v>
      </c>
      <c r="E1599" s="0" t="s">
        <v>3276</v>
      </c>
      <c r="F1599" s="22" t="str">
        <f aca="false">"dossierComplet['"&amp;meta_dossier_complet[[#This Row],[COD_VAR]]&amp;"'][code_insee]"</f>
        <v>dossierComplet['ETFZ018'][code_insee]</v>
      </c>
    </row>
    <row r="1600" customFormat="false" ht="15" hidden="true" customHeight="false" outlineLevel="0" collapsed="false">
      <c r="B1600" s="0" t="s">
        <v>7950</v>
      </c>
      <c r="C1600" s="0" t="s">
        <v>7951</v>
      </c>
      <c r="D1600" s="0" t="s">
        <v>7952</v>
      </c>
      <c r="E1600" s="0" t="s">
        <v>3276</v>
      </c>
      <c r="F1600" s="22" t="str">
        <f aca="false">"dossierComplet['"&amp;meta_dossier_complet[[#This Row],[COD_VAR]]&amp;"'][code_insee]"</f>
        <v>dossierComplet['ETGU018'][code_insee]</v>
      </c>
    </row>
    <row r="1601" customFormat="false" ht="15" hidden="true" customHeight="false" outlineLevel="0" collapsed="false">
      <c r="B1601" s="0" t="s">
        <v>7953</v>
      </c>
      <c r="C1601" s="0" t="s">
        <v>7954</v>
      </c>
      <c r="D1601" s="0" t="s">
        <v>7955</v>
      </c>
      <c r="E1601" s="0" t="s">
        <v>3276</v>
      </c>
      <c r="F1601" s="22" t="str">
        <f aca="false">"dossierComplet['"&amp;meta_dossier_complet[[#This Row],[COD_VAR]]&amp;"'][code_insee]"</f>
        <v>dossierComplet['ETGZ018'][code_insee]</v>
      </c>
    </row>
    <row r="1602" customFormat="false" ht="15" hidden="true" customHeight="false" outlineLevel="0" collapsed="false">
      <c r="B1602" s="0" t="s">
        <v>7956</v>
      </c>
      <c r="C1602" s="0" t="s">
        <v>7957</v>
      </c>
      <c r="D1602" s="0" t="s">
        <v>7958</v>
      </c>
      <c r="E1602" s="0" t="s">
        <v>3276</v>
      </c>
      <c r="F1602" s="22" t="str">
        <f aca="false">"dossierComplet['"&amp;meta_dossier_complet[[#This Row],[COD_VAR]]&amp;"'][code_insee]"</f>
        <v>dossierComplet['ETOQ018'][code_insee]</v>
      </c>
    </row>
    <row r="1603" customFormat="false" ht="15" hidden="true" customHeight="false" outlineLevel="0" collapsed="false">
      <c r="B1603" s="0" t="s">
        <v>7959</v>
      </c>
      <c r="C1603" s="0" t="s">
        <v>7960</v>
      </c>
      <c r="D1603" s="0" t="s">
        <v>7961</v>
      </c>
      <c r="E1603" s="0" t="s">
        <v>3276</v>
      </c>
      <c r="F1603" s="22" t="str">
        <f aca="false">"dossierComplet['"&amp;meta_dossier_complet[[#This Row],[COD_VAR]]&amp;"'][code_insee]"</f>
        <v>dossierComplet['ETTEF118'][code_insee]</v>
      </c>
    </row>
    <row r="1604" customFormat="false" ht="15" hidden="true" customHeight="false" outlineLevel="0" collapsed="false">
      <c r="B1604" s="0" t="s">
        <v>7962</v>
      </c>
      <c r="C1604" s="0" t="s">
        <v>7963</v>
      </c>
      <c r="D1604" s="0" t="s">
        <v>7964</v>
      </c>
      <c r="E1604" s="0" t="s">
        <v>3276</v>
      </c>
      <c r="F1604" s="22" t="str">
        <f aca="false">"dossierComplet['"&amp;meta_dossier_complet[[#This Row],[COD_VAR]]&amp;"'][code_insee]"</f>
        <v>dossierComplet['ETAZ118'][code_insee]</v>
      </c>
    </row>
    <row r="1605" customFormat="false" ht="15" hidden="true" customHeight="false" outlineLevel="0" collapsed="false">
      <c r="B1605" s="0" t="s">
        <v>7965</v>
      </c>
      <c r="C1605" s="0" t="s">
        <v>7966</v>
      </c>
      <c r="D1605" s="0" t="s">
        <v>7967</v>
      </c>
      <c r="E1605" s="0" t="s">
        <v>3276</v>
      </c>
      <c r="F1605" s="22" t="str">
        <f aca="false">"dossierComplet['"&amp;meta_dossier_complet[[#This Row],[COD_VAR]]&amp;"'][code_insee]"</f>
        <v>dossierComplet['ETBE118'][code_insee]</v>
      </c>
    </row>
    <row r="1606" customFormat="false" ht="15" hidden="true" customHeight="false" outlineLevel="0" collapsed="false">
      <c r="B1606" s="0" t="s">
        <v>7968</v>
      </c>
      <c r="C1606" s="0" t="s">
        <v>7969</v>
      </c>
      <c r="D1606" s="0" t="s">
        <v>7970</v>
      </c>
      <c r="E1606" s="0" t="s">
        <v>3276</v>
      </c>
      <c r="F1606" s="22" t="str">
        <f aca="false">"dossierComplet['"&amp;meta_dossier_complet[[#This Row],[COD_VAR]]&amp;"'][code_insee]"</f>
        <v>dossierComplet['ETFZ118'][code_insee]</v>
      </c>
    </row>
    <row r="1607" customFormat="false" ht="15" hidden="true" customHeight="false" outlineLevel="0" collapsed="false">
      <c r="B1607" s="0" t="s">
        <v>7971</v>
      </c>
      <c r="C1607" s="0" t="s">
        <v>7972</v>
      </c>
      <c r="D1607" s="0" t="s">
        <v>7973</v>
      </c>
      <c r="E1607" s="0" t="s">
        <v>3276</v>
      </c>
      <c r="F1607" s="22" t="str">
        <f aca="false">"dossierComplet['"&amp;meta_dossier_complet[[#This Row],[COD_VAR]]&amp;"'][code_insee]"</f>
        <v>dossierComplet['ETGU118'][code_insee]</v>
      </c>
    </row>
    <row r="1608" customFormat="false" ht="15" hidden="true" customHeight="false" outlineLevel="0" collapsed="false">
      <c r="B1608" s="0" t="s">
        <v>7974</v>
      </c>
      <c r="C1608" s="0" t="s">
        <v>7975</v>
      </c>
      <c r="D1608" s="0" t="s">
        <v>7976</v>
      </c>
      <c r="E1608" s="0" t="s">
        <v>3276</v>
      </c>
      <c r="F1608" s="22" t="str">
        <f aca="false">"dossierComplet['"&amp;meta_dossier_complet[[#This Row],[COD_VAR]]&amp;"'][code_insee]"</f>
        <v>dossierComplet['ETGZ118'][code_insee]</v>
      </c>
    </row>
    <row r="1609" customFormat="false" ht="15" hidden="true" customHeight="false" outlineLevel="0" collapsed="false">
      <c r="B1609" s="0" t="s">
        <v>7977</v>
      </c>
      <c r="C1609" s="0" t="s">
        <v>7978</v>
      </c>
      <c r="D1609" s="0" t="s">
        <v>7979</v>
      </c>
      <c r="E1609" s="0" t="s">
        <v>3276</v>
      </c>
      <c r="F1609" s="22" t="str">
        <f aca="false">"dossierComplet['"&amp;meta_dossier_complet[[#This Row],[COD_VAR]]&amp;"'][code_insee]"</f>
        <v>dossierComplet['ETOQ118'][code_insee]</v>
      </c>
    </row>
    <row r="1610" customFormat="false" ht="15" hidden="true" customHeight="false" outlineLevel="0" collapsed="false">
      <c r="B1610" s="0" t="s">
        <v>7980</v>
      </c>
      <c r="C1610" s="0" t="s">
        <v>7981</v>
      </c>
      <c r="D1610" s="0" t="s">
        <v>7982</v>
      </c>
      <c r="E1610" s="0" t="s">
        <v>3276</v>
      </c>
      <c r="F1610" s="22" t="str">
        <f aca="false">"dossierComplet['"&amp;meta_dossier_complet[[#This Row],[COD_VAR]]&amp;"'][code_insee]"</f>
        <v>dossierComplet['ETTEF1018'][code_insee]</v>
      </c>
    </row>
    <row r="1611" customFormat="false" ht="15" hidden="true" customHeight="false" outlineLevel="0" collapsed="false">
      <c r="B1611" s="0" t="s">
        <v>7983</v>
      </c>
      <c r="C1611" s="0" t="s">
        <v>7984</v>
      </c>
      <c r="D1611" s="0" t="s">
        <v>7985</v>
      </c>
      <c r="E1611" s="0" t="s">
        <v>3276</v>
      </c>
      <c r="F1611" s="22" t="str">
        <f aca="false">"dossierComplet['"&amp;meta_dossier_complet[[#This Row],[COD_VAR]]&amp;"'][code_insee]"</f>
        <v>dossierComplet['ETAZ1018'][code_insee]</v>
      </c>
    </row>
    <row r="1612" customFormat="false" ht="15" hidden="true" customHeight="false" outlineLevel="0" collapsed="false">
      <c r="B1612" s="0" t="s">
        <v>7986</v>
      </c>
      <c r="C1612" s="0" t="s">
        <v>7987</v>
      </c>
      <c r="D1612" s="0" t="s">
        <v>7988</v>
      </c>
      <c r="E1612" s="0" t="s">
        <v>3276</v>
      </c>
      <c r="F1612" s="22" t="str">
        <f aca="false">"dossierComplet['"&amp;meta_dossier_complet[[#This Row],[COD_VAR]]&amp;"'][code_insee]"</f>
        <v>dossierComplet['ETBE1018'][code_insee]</v>
      </c>
    </row>
    <row r="1613" customFormat="false" ht="15" hidden="true" customHeight="false" outlineLevel="0" collapsed="false">
      <c r="B1613" s="0" t="s">
        <v>7989</v>
      </c>
      <c r="C1613" s="0" t="s">
        <v>7990</v>
      </c>
      <c r="D1613" s="0" t="s">
        <v>7991</v>
      </c>
      <c r="E1613" s="0" t="s">
        <v>3276</v>
      </c>
      <c r="F1613" s="22" t="str">
        <f aca="false">"dossierComplet['"&amp;meta_dossier_complet[[#This Row],[COD_VAR]]&amp;"'][code_insee]"</f>
        <v>dossierComplet['ETFZ1018'][code_insee]</v>
      </c>
    </row>
    <row r="1614" customFormat="false" ht="15" hidden="true" customHeight="false" outlineLevel="0" collapsed="false">
      <c r="B1614" s="0" t="s">
        <v>7992</v>
      </c>
      <c r="C1614" s="0" t="s">
        <v>7993</v>
      </c>
      <c r="D1614" s="0" t="s">
        <v>7994</v>
      </c>
      <c r="E1614" s="0" t="s">
        <v>3276</v>
      </c>
      <c r="F1614" s="22" t="str">
        <f aca="false">"dossierComplet['"&amp;meta_dossier_complet[[#This Row],[COD_VAR]]&amp;"'][code_insee]"</f>
        <v>dossierComplet['ETGU1018'][code_insee]</v>
      </c>
    </row>
    <row r="1615" customFormat="false" ht="15" hidden="true" customHeight="false" outlineLevel="0" collapsed="false">
      <c r="B1615" s="0" t="s">
        <v>7995</v>
      </c>
      <c r="C1615" s="0" t="s">
        <v>7996</v>
      </c>
      <c r="D1615" s="0" t="s">
        <v>7997</v>
      </c>
      <c r="E1615" s="0" t="s">
        <v>3276</v>
      </c>
      <c r="F1615" s="22" t="str">
        <f aca="false">"dossierComplet['"&amp;meta_dossier_complet[[#This Row],[COD_VAR]]&amp;"'][code_insee]"</f>
        <v>dossierComplet['ETGZ1018'][code_insee]</v>
      </c>
    </row>
    <row r="1616" customFormat="false" ht="15" hidden="true" customHeight="false" outlineLevel="0" collapsed="false">
      <c r="B1616" s="0" t="s">
        <v>7998</v>
      </c>
      <c r="C1616" s="0" t="s">
        <v>7999</v>
      </c>
      <c r="D1616" s="0" t="s">
        <v>8000</v>
      </c>
      <c r="E1616" s="0" t="s">
        <v>3276</v>
      </c>
      <c r="F1616" s="22" t="str">
        <f aca="false">"dossierComplet['"&amp;meta_dossier_complet[[#This Row],[COD_VAR]]&amp;"'][code_insee]"</f>
        <v>dossierComplet['ETOQ1018'][code_insee]</v>
      </c>
    </row>
    <row r="1617" customFormat="false" ht="15" hidden="true" customHeight="false" outlineLevel="0" collapsed="false">
      <c r="B1617" s="0" t="s">
        <v>8001</v>
      </c>
      <c r="C1617" s="0" t="s">
        <v>8002</v>
      </c>
      <c r="D1617" s="0" t="s">
        <v>8003</v>
      </c>
      <c r="E1617" s="0" t="s">
        <v>3276</v>
      </c>
      <c r="F1617" s="22" t="str">
        <f aca="false">"dossierComplet['"&amp;meta_dossier_complet[[#This Row],[COD_VAR]]&amp;"'][code_insee]"</f>
        <v>dossierComplet['ETTEF2018'][code_insee]</v>
      </c>
    </row>
    <row r="1618" customFormat="false" ht="15" hidden="true" customHeight="false" outlineLevel="0" collapsed="false">
      <c r="B1618" s="0" t="s">
        <v>8004</v>
      </c>
      <c r="C1618" s="0" t="s">
        <v>8005</v>
      </c>
      <c r="D1618" s="0" t="s">
        <v>8006</v>
      </c>
      <c r="E1618" s="0" t="s">
        <v>3276</v>
      </c>
      <c r="F1618" s="22" t="str">
        <f aca="false">"dossierComplet['"&amp;meta_dossier_complet[[#This Row],[COD_VAR]]&amp;"'][code_insee]"</f>
        <v>dossierComplet['ETAZ2018'][code_insee]</v>
      </c>
    </row>
    <row r="1619" customFormat="false" ht="15" hidden="true" customHeight="false" outlineLevel="0" collapsed="false">
      <c r="B1619" s="0" t="s">
        <v>8007</v>
      </c>
      <c r="C1619" s="0" t="s">
        <v>8008</v>
      </c>
      <c r="D1619" s="0" t="s">
        <v>8009</v>
      </c>
      <c r="E1619" s="0" t="s">
        <v>3276</v>
      </c>
      <c r="F1619" s="22" t="str">
        <f aca="false">"dossierComplet['"&amp;meta_dossier_complet[[#This Row],[COD_VAR]]&amp;"'][code_insee]"</f>
        <v>dossierComplet['ETBE2018'][code_insee]</v>
      </c>
    </row>
    <row r="1620" customFormat="false" ht="15" hidden="true" customHeight="false" outlineLevel="0" collapsed="false">
      <c r="B1620" s="0" t="s">
        <v>8010</v>
      </c>
      <c r="C1620" s="0" t="s">
        <v>8011</v>
      </c>
      <c r="D1620" s="0" t="s">
        <v>8012</v>
      </c>
      <c r="E1620" s="0" t="s">
        <v>3276</v>
      </c>
      <c r="F1620" s="22" t="str">
        <f aca="false">"dossierComplet['"&amp;meta_dossier_complet[[#This Row],[COD_VAR]]&amp;"'][code_insee]"</f>
        <v>dossierComplet['ETFZ2018'][code_insee]</v>
      </c>
    </row>
    <row r="1621" customFormat="false" ht="15" hidden="true" customHeight="false" outlineLevel="0" collapsed="false">
      <c r="B1621" s="0" t="s">
        <v>8013</v>
      </c>
      <c r="C1621" s="0" t="s">
        <v>8014</v>
      </c>
      <c r="D1621" s="0" t="s">
        <v>8015</v>
      </c>
      <c r="E1621" s="0" t="s">
        <v>3276</v>
      </c>
      <c r="F1621" s="22" t="str">
        <f aca="false">"dossierComplet['"&amp;meta_dossier_complet[[#This Row],[COD_VAR]]&amp;"'][code_insee]"</f>
        <v>dossierComplet['ETGU2018'][code_insee]</v>
      </c>
    </row>
    <row r="1622" customFormat="false" ht="15" hidden="true" customHeight="false" outlineLevel="0" collapsed="false">
      <c r="B1622" s="0" t="s">
        <v>8016</v>
      </c>
      <c r="C1622" s="0" t="s">
        <v>8017</v>
      </c>
      <c r="D1622" s="0" t="s">
        <v>8018</v>
      </c>
      <c r="E1622" s="0" t="s">
        <v>3276</v>
      </c>
      <c r="F1622" s="22" t="str">
        <f aca="false">"dossierComplet['"&amp;meta_dossier_complet[[#This Row],[COD_VAR]]&amp;"'][code_insee]"</f>
        <v>dossierComplet['ETGZ2018'][code_insee]</v>
      </c>
    </row>
    <row r="1623" customFormat="false" ht="15" hidden="true" customHeight="false" outlineLevel="0" collapsed="false">
      <c r="B1623" s="0" t="s">
        <v>8019</v>
      </c>
      <c r="C1623" s="0" t="s">
        <v>8020</v>
      </c>
      <c r="D1623" s="0" t="s">
        <v>8021</v>
      </c>
      <c r="E1623" s="0" t="s">
        <v>3276</v>
      </c>
      <c r="F1623" s="22" t="str">
        <f aca="false">"dossierComplet['"&amp;meta_dossier_complet[[#This Row],[COD_VAR]]&amp;"'][code_insee]"</f>
        <v>dossierComplet['ETOQ2018'][code_insee]</v>
      </c>
    </row>
    <row r="1624" customFormat="false" ht="15" hidden="true" customHeight="false" outlineLevel="0" collapsed="false">
      <c r="B1624" s="0" t="s">
        <v>8022</v>
      </c>
      <c r="C1624" s="0" t="s">
        <v>8023</v>
      </c>
      <c r="D1624" s="0" t="s">
        <v>8024</v>
      </c>
      <c r="E1624" s="0" t="s">
        <v>3276</v>
      </c>
      <c r="F1624" s="22" t="str">
        <f aca="false">"dossierComplet['"&amp;meta_dossier_complet[[#This Row],[COD_VAR]]&amp;"'][code_insee]"</f>
        <v>dossierComplet['ETTEF5018'][code_insee]</v>
      </c>
    </row>
    <row r="1625" customFormat="false" ht="15" hidden="true" customHeight="false" outlineLevel="0" collapsed="false">
      <c r="B1625" s="0" t="s">
        <v>8025</v>
      </c>
      <c r="C1625" s="0" t="s">
        <v>8026</v>
      </c>
      <c r="D1625" s="0" t="s">
        <v>8027</v>
      </c>
      <c r="E1625" s="0" t="s">
        <v>3276</v>
      </c>
      <c r="F1625" s="22" t="str">
        <f aca="false">"dossierComplet['"&amp;meta_dossier_complet[[#This Row],[COD_VAR]]&amp;"'][code_insee]"</f>
        <v>dossierComplet['ETAZ5018'][code_insee]</v>
      </c>
    </row>
    <row r="1626" customFormat="false" ht="15" hidden="true" customHeight="false" outlineLevel="0" collapsed="false">
      <c r="B1626" s="0" t="s">
        <v>8028</v>
      </c>
      <c r="C1626" s="0" t="s">
        <v>8029</v>
      </c>
      <c r="D1626" s="0" t="s">
        <v>8030</v>
      </c>
      <c r="E1626" s="0" t="s">
        <v>3276</v>
      </c>
      <c r="F1626" s="22" t="str">
        <f aca="false">"dossierComplet['"&amp;meta_dossier_complet[[#This Row],[COD_VAR]]&amp;"'][code_insee]"</f>
        <v>dossierComplet['ETBE5018'][code_insee]</v>
      </c>
    </row>
    <row r="1627" customFormat="false" ht="15" hidden="true" customHeight="false" outlineLevel="0" collapsed="false">
      <c r="B1627" s="0" t="s">
        <v>8031</v>
      </c>
      <c r="C1627" s="0" t="s">
        <v>8032</v>
      </c>
      <c r="D1627" s="0" t="s">
        <v>8033</v>
      </c>
      <c r="E1627" s="0" t="s">
        <v>3276</v>
      </c>
      <c r="F1627" s="22" t="str">
        <f aca="false">"dossierComplet['"&amp;meta_dossier_complet[[#This Row],[COD_VAR]]&amp;"'][code_insee]"</f>
        <v>dossierComplet['ETFZ5018'][code_insee]</v>
      </c>
    </row>
    <row r="1628" customFormat="false" ht="15" hidden="true" customHeight="false" outlineLevel="0" collapsed="false">
      <c r="B1628" s="0" t="s">
        <v>8034</v>
      </c>
      <c r="C1628" s="0" t="s">
        <v>8035</v>
      </c>
      <c r="D1628" s="0" t="s">
        <v>8036</v>
      </c>
      <c r="E1628" s="0" t="s">
        <v>3276</v>
      </c>
      <c r="F1628" s="22" t="str">
        <f aca="false">"dossierComplet['"&amp;meta_dossier_complet[[#This Row],[COD_VAR]]&amp;"'][code_insee]"</f>
        <v>dossierComplet['ETGU5018'][code_insee]</v>
      </c>
    </row>
    <row r="1629" customFormat="false" ht="15" hidden="true" customHeight="false" outlineLevel="0" collapsed="false">
      <c r="B1629" s="0" t="s">
        <v>8037</v>
      </c>
      <c r="C1629" s="0" t="s">
        <v>8038</v>
      </c>
      <c r="D1629" s="0" t="s">
        <v>8039</v>
      </c>
      <c r="E1629" s="0" t="s">
        <v>3276</v>
      </c>
      <c r="F1629" s="22" t="str">
        <f aca="false">"dossierComplet['"&amp;meta_dossier_complet[[#This Row],[COD_VAR]]&amp;"'][code_insee]"</f>
        <v>dossierComplet['ETGZ5018'][code_insee]</v>
      </c>
    </row>
    <row r="1630" customFormat="false" ht="15" hidden="true" customHeight="false" outlineLevel="0" collapsed="false">
      <c r="B1630" s="0" t="s">
        <v>8040</v>
      </c>
      <c r="C1630" s="0" t="s">
        <v>8041</v>
      </c>
      <c r="D1630" s="0" t="s">
        <v>8042</v>
      </c>
      <c r="E1630" s="0" t="s">
        <v>3276</v>
      </c>
      <c r="F1630" s="22" t="str">
        <f aca="false">"dossierComplet['"&amp;meta_dossier_complet[[#This Row],[COD_VAR]]&amp;"'][code_insee]"</f>
        <v>dossierComplet['ETOQ5018'][code_insee]</v>
      </c>
    </row>
    <row r="1631" customFormat="false" ht="15" hidden="true" customHeight="false" outlineLevel="0" collapsed="false">
      <c r="B1631" s="0" t="s">
        <v>8043</v>
      </c>
      <c r="C1631" s="0" t="s">
        <v>8044</v>
      </c>
      <c r="D1631" s="0" t="s">
        <v>8045</v>
      </c>
      <c r="E1631" s="0" t="s">
        <v>3276</v>
      </c>
      <c r="F1631" s="22" t="str">
        <f aca="false">"dossierComplet['"&amp;meta_dossier_complet[[#This Row],[COD_VAR]]&amp;"'][code_insee]"</f>
        <v>dossierComplet['ETPTOT18'][code_insee]</v>
      </c>
    </row>
    <row r="1632" customFormat="false" ht="15" hidden="true" customHeight="false" outlineLevel="0" collapsed="false">
      <c r="B1632" s="0" t="s">
        <v>8046</v>
      </c>
      <c r="C1632" s="0" t="s">
        <v>8047</v>
      </c>
      <c r="D1632" s="0" t="s">
        <v>8048</v>
      </c>
      <c r="E1632" s="0" t="s">
        <v>3276</v>
      </c>
      <c r="F1632" s="22" t="str">
        <f aca="false">"dossierComplet['"&amp;meta_dossier_complet[[#This Row],[COD_VAR]]&amp;"'][code_insee]"</f>
        <v>dossierComplet['ETPAZ18'][code_insee]</v>
      </c>
    </row>
    <row r="1633" customFormat="false" ht="15" hidden="true" customHeight="false" outlineLevel="0" collapsed="false">
      <c r="B1633" s="0" t="s">
        <v>8049</v>
      </c>
      <c r="C1633" s="0" t="s">
        <v>8050</v>
      </c>
      <c r="D1633" s="0" t="s">
        <v>8051</v>
      </c>
      <c r="E1633" s="0" t="s">
        <v>3276</v>
      </c>
      <c r="F1633" s="22" t="str">
        <f aca="false">"dossierComplet['"&amp;meta_dossier_complet[[#This Row],[COD_VAR]]&amp;"'][code_insee]"</f>
        <v>dossierComplet['ETPBE18'][code_insee]</v>
      </c>
    </row>
    <row r="1634" customFormat="false" ht="15" hidden="true" customHeight="false" outlineLevel="0" collapsed="false">
      <c r="B1634" s="0" t="s">
        <v>8052</v>
      </c>
      <c r="C1634" s="0" t="s">
        <v>8053</v>
      </c>
      <c r="D1634" s="0" t="s">
        <v>8054</v>
      </c>
      <c r="E1634" s="0" t="s">
        <v>3276</v>
      </c>
      <c r="F1634" s="22" t="str">
        <f aca="false">"dossierComplet['"&amp;meta_dossier_complet[[#This Row],[COD_VAR]]&amp;"'][code_insee]"</f>
        <v>dossierComplet['ETPFZ18'][code_insee]</v>
      </c>
    </row>
    <row r="1635" customFormat="false" ht="15" hidden="true" customHeight="false" outlineLevel="0" collapsed="false">
      <c r="B1635" s="0" t="s">
        <v>8055</v>
      </c>
      <c r="C1635" s="0" t="s">
        <v>8056</v>
      </c>
      <c r="D1635" s="0" t="s">
        <v>8057</v>
      </c>
      <c r="E1635" s="0" t="s">
        <v>3276</v>
      </c>
      <c r="F1635" s="22" t="str">
        <f aca="false">"dossierComplet['"&amp;meta_dossier_complet[[#This Row],[COD_VAR]]&amp;"'][code_insee]"</f>
        <v>dossierComplet['ETPGU18'][code_insee]</v>
      </c>
    </row>
    <row r="1636" customFormat="false" ht="15" hidden="true" customHeight="false" outlineLevel="0" collapsed="false">
      <c r="B1636" s="0" t="s">
        <v>8058</v>
      </c>
      <c r="C1636" s="0" t="s">
        <v>8059</v>
      </c>
      <c r="D1636" s="0" t="s">
        <v>8060</v>
      </c>
      <c r="E1636" s="0" t="s">
        <v>3276</v>
      </c>
      <c r="F1636" s="22" t="str">
        <f aca="false">"dossierComplet['"&amp;meta_dossier_complet[[#This Row],[COD_VAR]]&amp;"'][code_insee]"</f>
        <v>dossierComplet['ETPGZ18'][code_insee]</v>
      </c>
    </row>
    <row r="1637" customFormat="false" ht="15" hidden="true" customHeight="false" outlineLevel="0" collapsed="false">
      <c r="B1637" s="0" t="s">
        <v>8061</v>
      </c>
      <c r="C1637" s="0" t="s">
        <v>8062</v>
      </c>
      <c r="D1637" s="0" t="s">
        <v>8063</v>
      </c>
      <c r="E1637" s="0" t="s">
        <v>3276</v>
      </c>
      <c r="F1637" s="22" t="str">
        <f aca="false">"dossierComplet['"&amp;meta_dossier_complet[[#This Row],[COD_VAR]]&amp;"'][code_insee]"</f>
        <v>dossierComplet['ETPOQ18'][code_insee]</v>
      </c>
    </row>
    <row r="1638" customFormat="false" ht="15" hidden="true" customHeight="false" outlineLevel="0" collapsed="false">
      <c r="B1638" s="0" t="s">
        <v>8064</v>
      </c>
      <c r="C1638" s="0" t="s">
        <v>8065</v>
      </c>
      <c r="D1638" s="0" t="s">
        <v>8066</v>
      </c>
      <c r="E1638" s="0" t="s">
        <v>3276</v>
      </c>
      <c r="F1638" s="22" t="str">
        <f aca="false">"dossierComplet['"&amp;meta_dossier_complet[[#This Row],[COD_VAR]]&amp;"'][code_insee]"</f>
        <v>dossierComplet['ETPTEF118'][code_insee]</v>
      </c>
    </row>
    <row r="1639" customFormat="false" ht="15" hidden="true" customHeight="false" outlineLevel="0" collapsed="false">
      <c r="B1639" s="0" t="s">
        <v>8067</v>
      </c>
      <c r="C1639" s="0" t="s">
        <v>8068</v>
      </c>
      <c r="D1639" s="0" t="s">
        <v>8069</v>
      </c>
      <c r="E1639" s="0" t="s">
        <v>3276</v>
      </c>
      <c r="F1639" s="22" t="str">
        <f aca="false">"dossierComplet['"&amp;meta_dossier_complet[[#This Row],[COD_VAR]]&amp;"'][code_insee]"</f>
        <v>dossierComplet['ETPAZ118'][code_insee]</v>
      </c>
    </row>
    <row r="1640" customFormat="false" ht="15" hidden="true" customHeight="false" outlineLevel="0" collapsed="false">
      <c r="B1640" s="0" t="s">
        <v>8070</v>
      </c>
      <c r="C1640" s="0" t="s">
        <v>8071</v>
      </c>
      <c r="D1640" s="0" t="s">
        <v>8072</v>
      </c>
      <c r="E1640" s="0" t="s">
        <v>3276</v>
      </c>
      <c r="F1640" s="22" t="str">
        <f aca="false">"dossierComplet['"&amp;meta_dossier_complet[[#This Row],[COD_VAR]]&amp;"'][code_insee]"</f>
        <v>dossierComplet['ETPBE118'][code_insee]</v>
      </c>
    </row>
    <row r="1641" customFormat="false" ht="15" hidden="true" customHeight="false" outlineLevel="0" collapsed="false">
      <c r="B1641" s="0" t="s">
        <v>8073</v>
      </c>
      <c r="C1641" s="0" t="s">
        <v>8074</v>
      </c>
      <c r="D1641" s="0" t="s">
        <v>8075</v>
      </c>
      <c r="E1641" s="0" t="s">
        <v>3276</v>
      </c>
      <c r="F1641" s="22" t="str">
        <f aca="false">"dossierComplet['"&amp;meta_dossier_complet[[#This Row],[COD_VAR]]&amp;"'][code_insee]"</f>
        <v>dossierComplet['ETPFZ118'][code_insee]</v>
      </c>
    </row>
    <row r="1642" customFormat="false" ht="15" hidden="true" customHeight="false" outlineLevel="0" collapsed="false">
      <c r="B1642" s="0" t="s">
        <v>8076</v>
      </c>
      <c r="C1642" s="0" t="s">
        <v>8077</v>
      </c>
      <c r="D1642" s="0" t="s">
        <v>8078</v>
      </c>
      <c r="E1642" s="0" t="s">
        <v>3276</v>
      </c>
      <c r="F1642" s="22" t="str">
        <f aca="false">"dossierComplet['"&amp;meta_dossier_complet[[#This Row],[COD_VAR]]&amp;"'][code_insee]"</f>
        <v>dossierComplet['ETPGU118'][code_insee]</v>
      </c>
    </row>
    <row r="1643" customFormat="false" ht="15" hidden="true" customHeight="false" outlineLevel="0" collapsed="false">
      <c r="B1643" s="0" t="s">
        <v>8079</v>
      </c>
      <c r="C1643" s="0" t="s">
        <v>8080</v>
      </c>
      <c r="D1643" s="0" t="s">
        <v>8081</v>
      </c>
      <c r="E1643" s="0" t="s">
        <v>3276</v>
      </c>
      <c r="F1643" s="22" t="str">
        <f aca="false">"dossierComplet['"&amp;meta_dossier_complet[[#This Row],[COD_VAR]]&amp;"'][code_insee]"</f>
        <v>dossierComplet['ETPGZ118'][code_insee]</v>
      </c>
    </row>
    <row r="1644" customFormat="false" ht="15" hidden="true" customHeight="false" outlineLevel="0" collapsed="false">
      <c r="B1644" s="0" t="s">
        <v>8082</v>
      </c>
      <c r="C1644" s="0" t="s">
        <v>8083</v>
      </c>
      <c r="D1644" s="0" t="s">
        <v>8084</v>
      </c>
      <c r="E1644" s="0" t="s">
        <v>3276</v>
      </c>
      <c r="F1644" s="22" t="str">
        <f aca="false">"dossierComplet['"&amp;meta_dossier_complet[[#This Row],[COD_VAR]]&amp;"'][code_insee]"</f>
        <v>dossierComplet['ETPOQ118'][code_insee]</v>
      </c>
    </row>
    <row r="1645" customFormat="false" ht="15" hidden="true" customHeight="false" outlineLevel="0" collapsed="false">
      <c r="B1645" s="0" t="s">
        <v>8085</v>
      </c>
      <c r="C1645" s="0" t="s">
        <v>8086</v>
      </c>
      <c r="D1645" s="0" t="s">
        <v>8087</v>
      </c>
      <c r="E1645" s="0" t="s">
        <v>3276</v>
      </c>
      <c r="F1645" s="22" t="str">
        <f aca="false">"dossierComplet['"&amp;meta_dossier_complet[[#This Row],[COD_VAR]]&amp;"'][code_insee]"</f>
        <v>dossierComplet['ETPTEF1018'][code_insee]</v>
      </c>
    </row>
    <row r="1646" customFormat="false" ht="15" hidden="true" customHeight="false" outlineLevel="0" collapsed="false">
      <c r="B1646" s="0" t="s">
        <v>8088</v>
      </c>
      <c r="C1646" s="0" t="s">
        <v>8089</v>
      </c>
      <c r="D1646" s="0" t="s">
        <v>8090</v>
      </c>
      <c r="E1646" s="0" t="s">
        <v>3276</v>
      </c>
      <c r="F1646" s="22" t="str">
        <f aca="false">"dossierComplet['"&amp;meta_dossier_complet[[#This Row],[COD_VAR]]&amp;"'][code_insee]"</f>
        <v>dossierComplet['ETPAZ1018'][code_insee]</v>
      </c>
    </row>
    <row r="1647" customFormat="false" ht="15" hidden="true" customHeight="false" outlineLevel="0" collapsed="false">
      <c r="B1647" s="0" t="s">
        <v>8091</v>
      </c>
      <c r="C1647" s="0" t="s">
        <v>8092</v>
      </c>
      <c r="D1647" s="0" t="s">
        <v>8093</v>
      </c>
      <c r="E1647" s="0" t="s">
        <v>3276</v>
      </c>
      <c r="F1647" s="22" t="str">
        <f aca="false">"dossierComplet['"&amp;meta_dossier_complet[[#This Row],[COD_VAR]]&amp;"'][code_insee]"</f>
        <v>dossierComplet['ETPBE1018'][code_insee]</v>
      </c>
    </row>
    <row r="1648" customFormat="false" ht="15" hidden="true" customHeight="false" outlineLevel="0" collapsed="false">
      <c r="B1648" s="0" t="s">
        <v>8094</v>
      </c>
      <c r="C1648" s="0" t="s">
        <v>8095</v>
      </c>
      <c r="D1648" s="0" t="s">
        <v>8096</v>
      </c>
      <c r="E1648" s="0" t="s">
        <v>3276</v>
      </c>
      <c r="F1648" s="22" t="str">
        <f aca="false">"dossierComplet['"&amp;meta_dossier_complet[[#This Row],[COD_VAR]]&amp;"'][code_insee]"</f>
        <v>dossierComplet['ETPFZ1018'][code_insee]</v>
      </c>
    </row>
    <row r="1649" customFormat="false" ht="15" hidden="true" customHeight="false" outlineLevel="0" collapsed="false">
      <c r="B1649" s="0" t="s">
        <v>8097</v>
      </c>
      <c r="C1649" s="0" t="s">
        <v>8098</v>
      </c>
      <c r="D1649" s="0" t="s">
        <v>8099</v>
      </c>
      <c r="E1649" s="0" t="s">
        <v>3276</v>
      </c>
      <c r="F1649" s="22" t="str">
        <f aca="false">"dossierComplet['"&amp;meta_dossier_complet[[#This Row],[COD_VAR]]&amp;"'][code_insee]"</f>
        <v>dossierComplet['ETPGU1018'][code_insee]</v>
      </c>
    </row>
    <row r="1650" customFormat="false" ht="15" hidden="true" customHeight="false" outlineLevel="0" collapsed="false">
      <c r="B1650" s="0" t="s">
        <v>8100</v>
      </c>
      <c r="C1650" s="0" t="s">
        <v>8101</v>
      </c>
      <c r="D1650" s="0" t="s">
        <v>8102</v>
      </c>
      <c r="E1650" s="0" t="s">
        <v>3276</v>
      </c>
      <c r="F1650" s="22" t="str">
        <f aca="false">"dossierComplet['"&amp;meta_dossier_complet[[#This Row],[COD_VAR]]&amp;"'][code_insee]"</f>
        <v>dossierComplet['ETPGZ1018'][code_insee]</v>
      </c>
    </row>
    <row r="1651" customFormat="false" ht="15" hidden="true" customHeight="false" outlineLevel="0" collapsed="false">
      <c r="B1651" s="0" t="s">
        <v>8103</v>
      </c>
      <c r="C1651" s="0" t="s">
        <v>8104</v>
      </c>
      <c r="D1651" s="0" t="s">
        <v>8105</v>
      </c>
      <c r="E1651" s="0" t="s">
        <v>3276</v>
      </c>
      <c r="F1651" s="22" t="str">
        <f aca="false">"dossierComplet['"&amp;meta_dossier_complet[[#This Row],[COD_VAR]]&amp;"'][code_insee]"</f>
        <v>dossierComplet['ETPOQ1018'][code_insee]</v>
      </c>
    </row>
    <row r="1652" customFormat="false" ht="15" hidden="true" customHeight="false" outlineLevel="0" collapsed="false">
      <c r="B1652" s="0" t="s">
        <v>8106</v>
      </c>
      <c r="C1652" s="0" t="s">
        <v>8107</v>
      </c>
      <c r="D1652" s="0" t="s">
        <v>8108</v>
      </c>
      <c r="E1652" s="0" t="s">
        <v>3276</v>
      </c>
      <c r="F1652" s="22" t="str">
        <f aca="false">"dossierComplet['"&amp;meta_dossier_complet[[#This Row],[COD_VAR]]&amp;"'][code_insee]"</f>
        <v>dossierComplet['ETPTEF2018'][code_insee]</v>
      </c>
    </row>
    <row r="1653" customFormat="false" ht="15" hidden="true" customHeight="false" outlineLevel="0" collapsed="false">
      <c r="B1653" s="0" t="s">
        <v>8109</v>
      </c>
      <c r="C1653" s="0" t="s">
        <v>8110</v>
      </c>
      <c r="D1653" s="0" t="s">
        <v>8111</v>
      </c>
      <c r="E1653" s="0" t="s">
        <v>3276</v>
      </c>
      <c r="F1653" s="22" t="str">
        <f aca="false">"dossierComplet['"&amp;meta_dossier_complet[[#This Row],[COD_VAR]]&amp;"'][code_insee]"</f>
        <v>dossierComplet['ETPAZ2018'][code_insee]</v>
      </c>
    </row>
    <row r="1654" customFormat="false" ht="15" hidden="true" customHeight="false" outlineLevel="0" collapsed="false">
      <c r="B1654" s="0" t="s">
        <v>8112</v>
      </c>
      <c r="C1654" s="0" t="s">
        <v>8113</v>
      </c>
      <c r="D1654" s="0" t="s">
        <v>8114</v>
      </c>
      <c r="E1654" s="0" t="s">
        <v>3276</v>
      </c>
      <c r="F1654" s="22" t="str">
        <f aca="false">"dossierComplet['"&amp;meta_dossier_complet[[#This Row],[COD_VAR]]&amp;"'][code_insee]"</f>
        <v>dossierComplet['ETPBE2018'][code_insee]</v>
      </c>
    </row>
    <row r="1655" customFormat="false" ht="15" hidden="true" customHeight="false" outlineLevel="0" collapsed="false">
      <c r="B1655" s="0" t="s">
        <v>8115</v>
      </c>
      <c r="C1655" s="0" t="s">
        <v>8116</v>
      </c>
      <c r="D1655" s="0" t="s">
        <v>8117</v>
      </c>
      <c r="E1655" s="0" t="s">
        <v>3276</v>
      </c>
      <c r="F1655" s="22" t="str">
        <f aca="false">"dossierComplet['"&amp;meta_dossier_complet[[#This Row],[COD_VAR]]&amp;"'][code_insee]"</f>
        <v>dossierComplet['ETPFZ2018'][code_insee]</v>
      </c>
    </row>
    <row r="1656" customFormat="false" ht="15" hidden="true" customHeight="false" outlineLevel="0" collapsed="false">
      <c r="B1656" s="0" t="s">
        <v>8118</v>
      </c>
      <c r="C1656" s="0" t="s">
        <v>8119</v>
      </c>
      <c r="D1656" s="0" t="s">
        <v>8120</v>
      </c>
      <c r="E1656" s="0" t="s">
        <v>3276</v>
      </c>
      <c r="F1656" s="22" t="str">
        <f aca="false">"dossierComplet['"&amp;meta_dossier_complet[[#This Row],[COD_VAR]]&amp;"'][code_insee]"</f>
        <v>dossierComplet['ETPGU2018'][code_insee]</v>
      </c>
    </row>
    <row r="1657" customFormat="false" ht="15" hidden="true" customHeight="false" outlineLevel="0" collapsed="false">
      <c r="B1657" s="0" t="s">
        <v>8121</v>
      </c>
      <c r="C1657" s="0" t="s">
        <v>8122</v>
      </c>
      <c r="D1657" s="0" t="s">
        <v>8123</v>
      </c>
      <c r="E1657" s="0" t="s">
        <v>3276</v>
      </c>
      <c r="F1657" s="22" t="str">
        <f aca="false">"dossierComplet['"&amp;meta_dossier_complet[[#This Row],[COD_VAR]]&amp;"'][code_insee]"</f>
        <v>dossierComplet['ETPGZ2018'][code_insee]</v>
      </c>
    </row>
    <row r="1658" customFormat="false" ht="15" hidden="true" customHeight="false" outlineLevel="0" collapsed="false">
      <c r="B1658" s="0" t="s">
        <v>8124</v>
      </c>
      <c r="C1658" s="0" t="s">
        <v>8125</v>
      </c>
      <c r="D1658" s="0" t="s">
        <v>8126</v>
      </c>
      <c r="E1658" s="0" t="s">
        <v>3276</v>
      </c>
      <c r="F1658" s="22" t="str">
        <f aca="false">"dossierComplet['"&amp;meta_dossier_complet[[#This Row],[COD_VAR]]&amp;"'][code_insee]"</f>
        <v>dossierComplet['ETPOQ2018'][code_insee]</v>
      </c>
    </row>
    <row r="1659" customFormat="false" ht="15" hidden="true" customHeight="false" outlineLevel="0" collapsed="false">
      <c r="B1659" s="0" t="s">
        <v>8127</v>
      </c>
      <c r="C1659" s="0" t="s">
        <v>8128</v>
      </c>
      <c r="D1659" s="0" t="s">
        <v>8129</v>
      </c>
      <c r="E1659" s="0" t="s">
        <v>3276</v>
      </c>
      <c r="F1659" s="22" t="str">
        <f aca="false">"dossierComplet['"&amp;meta_dossier_complet[[#This Row],[COD_VAR]]&amp;"'][code_insee]"</f>
        <v>dossierComplet['ETPTEF5018'][code_insee]</v>
      </c>
    </row>
    <row r="1660" customFormat="false" ht="15" hidden="true" customHeight="false" outlineLevel="0" collapsed="false">
      <c r="B1660" s="0" t="s">
        <v>8130</v>
      </c>
      <c r="C1660" s="0" t="s">
        <v>8131</v>
      </c>
      <c r="D1660" s="0" t="s">
        <v>8132</v>
      </c>
      <c r="E1660" s="0" t="s">
        <v>3276</v>
      </c>
      <c r="F1660" s="22" t="str">
        <f aca="false">"dossierComplet['"&amp;meta_dossier_complet[[#This Row],[COD_VAR]]&amp;"'][code_insee]"</f>
        <v>dossierComplet['ETPAZ5018'][code_insee]</v>
      </c>
    </row>
    <row r="1661" customFormat="false" ht="15" hidden="true" customHeight="false" outlineLevel="0" collapsed="false">
      <c r="B1661" s="0" t="s">
        <v>8133</v>
      </c>
      <c r="C1661" s="0" t="s">
        <v>8134</v>
      </c>
      <c r="D1661" s="0" t="s">
        <v>8135</v>
      </c>
      <c r="E1661" s="0" t="s">
        <v>3276</v>
      </c>
      <c r="F1661" s="22" t="str">
        <f aca="false">"dossierComplet['"&amp;meta_dossier_complet[[#This Row],[COD_VAR]]&amp;"'][code_insee]"</f>
        <v>dossierComplet['ETPBE5018'][code_insee]</v>
      </c>
    </row>
    <row r="1662" customFormat="false" ht="15" hidden="true" customHeight="false" outlineLevel="0" collapsed="false">
      <c r="B1662" s="0" t="s">
        <v>8136</v>
      </c>
      <c r="C1662" s="0" t="s">
        <v>8137</v>
      </c>
      <c r="D1662" s="0" t="s">
        <v>8138</v>
      </c>
      <c r="E1662" s="0" t="s">
        <v>3276</v>
      </c>
      <c r="F1662" s="22" t="str">
        <f aca="false">"dossierComplet['"&amp;meta_dossier_complet[[#This Row],[COD_VAR]]&amp;"'][code_insee]"</f>
        <v>dossierComplet['ETPFZ5018'][code_insee]</v>
      </c>
    </row>
    <row r="1663" customFormat="false" ht="15" hidden="true" customHeight="false" outlineLevel="0" collapsed="false">
      <c r="B1663" s="0" t="s">
        <v>8139</v>
      </c>
      <c r="C1663" s="0" t="s">
        <v>8140</v>
      </c>
      <c r="D1663" s="0" t="s">
        <v>8141</v>
      </c>
      <c r="E1663" s="0" t="s">
        <v>3276</v>
      </c>
      <c r="F1663" s="22" t="str">
        <f aca="false">"dossierComplet['"&amp;meta_dossier_complet[[#This Row],[COD_VAR]]&amp;"'][code_insee]"</f>
        <v>dossierComplet['ETPGU5018'][code_insee]</v>
      </c>
    </row>
    <row r="1664" customFormat="false" ht="15" hidden="true" customHeight="false" outlineLevel="0" collapsed="false">
      <c r="B1664" s="0" t="s">
        <v>8142</v>
      </c>
      <c r="C1664" s="0" t="s">
        <v>8143</v>
      </c>
      <c r="D1664" s="0" t="s">
        <v>8144</v>
      </c>
      <c r="E1664" s="0" t="s">
        <v>3276</v>
      </c>
      <c r="F1664" s="22" t="str">
        <f aca="false">"dossierComplet['"&amp;meta_dossier_complet[[#This Row],[COD_VAR]]&amp;"'][code_insee]"</f>
        <v>dossierComplet['ETPGZ5018'][code_insee]</v>
      </c>
    </row>
    <row r="1665" customFormat="false" ht="15" hidden="true" customHeight="false" outlineLevel="0" collapsed="false">
      <c r="B1665" s="0" t="s">
        <v>8145</v>
      </c>
      <c r="C1665" s="0" t="s">
        <v>8146</v>
      </c>
      <c r="D1665" s="0" t="s">
        <v>8147</v>
      </c>
      <c r="E1665" s="0" t="s">
        <v>3276</v>
      </c>
      <c r="F1665" s="22" t="str">
        <f aca="false">"dossierComplet['"&amp;meta_dossier_complet[[#This Row],[COD_VAR]]&amp;"'][code_insee]"</f>
        <v>dossierComplet['ETPOQ5018'][code_insee]</v>
      </c>
    </row>
    <row r="1666" customFormat="false" ht="15" hidden="true" customHeight="false" outlineLevel="0" collapsed="false">
      <c r="B1666" s="0" t="s">
        <v>8148</v>
      </c>
      <c r="C1666" s="0" t="s">
        <v>8149</v>
      </c>
      <c r="D1666" s="0" t="s">
        <v>8150</v>
      </c>
      <c r="E1666" s="0" t="s">
        <v>3276</v>
      </c>
      <c r="F1666" s="22" t="str">
        <f aca="false">"dossierComplet['"&amp;meta_dossier_complet[[#This Row],[COD_VAR]]&amp;"'][code_insee]"</f>
        <v>dossierComplet['ETPTEFCP18'][code_insee]</v>
      </c>
    </row>
    <row r="1667" customFormat="false" ht="15" hidden="true" customHeight="false" outlineLevel="0" collapsed="false">
      <c r="B1667" s="0" t="s">
        <v>8151</v>
      </c>
      <c r="C1667" s="0" t="s">
        <v>8152</v>
      </c>
      <c r="D1667" s="0" t="s">
        <v>8153</v>
      </c>
      <c r="E1667" s="0" t="s">
        <v>3276</v>
      </c>
      <c r="F1667" s="22" t="str">
        <f aca="false">"dossierComplet['"&amp;meta_dossier_complet[[#This Row],[COD_VAR]]&amp;"'][code_insee]"</f>
        <v>dossierComplet['ETPAZCP18'][code_insee]</v>
      </c>
    </row>
    <row r="1668" customFormat="false" ht="15" hidden="true" customHeight="false" outlineLevel="0" collapsed="false">
      <c r="B1668" s="0" t="s">
        <v>8154</v>
      </c>
      <c r="C1668" s="0" t="s">
        <v>8155</v>
      </c>
      <c r="D1668" s="0" t="s">
        <v>8156</v>
      </c>
      <c r="E1668" s="0" t="s">
        <v>3276</v>
      </c>
      <c r="F1668" s="22" t="str">
        <f aca="false">"dossierComplet['"&amp;meta_dossier_complet[[#This Row],[COD_VAR]]&amp;"'][code_insee]"</f>
        <v>dossierComplet['ETPBECP18'][code_insee]</v>
      </c>
    </row>
    <row r="1669" customFormat="false" ht="15" hidden="true" customHeight="false" outlineLevel="0" collapsed="false">
      <c r="B1669" s="0" t="s">
        <v>8157</v>
      </c>
      <c r="C1669" s="0" t="s">
        <v>8158</v>
      </c>
      <c r="D1669" s="0" t="s">
        <v>8159</v>
      </c>
      <c r="E1669" s="0" t="s">
        <v>3276</v>
      </c>
      <c r="F1669" s="22" t="str">
        <f aca="false">"dossierComplet['"&amp;meta_dossier_complet[[#This Row],[COD_VAR]]&amp;"'][code_insee]"</f>
        <v>dossierComplet['ETPFZCP18'][code_insee]</v>
      </c>
    </row>
    <row r="1670" customFormat="false" ht="15" hidden="true" customHeight="false" outlineLevel="0" collapsed="false">
      <c r="B1670" s="0" t="s">
        <v>8160</v>
      </c>
      <c r="C1670" s="0" t="s">
        <v>8161</v>
      </c>
      <c r="D1670" s="0" t="s">
        <v>8162</v>
      </c>
      <c r="E1670" s="0" t="s">
        <v>3276</v>
      </c>
      <c r="F1670" s="22" t="str">
        <f aca="false">"dossierComplet['"&amp;meta_dossier_complet[[#This Row],[COD_VAR]]&amp;"'][code_insee]"</f>
        <v>dossierComplet['ETPGUCP18'][code_insee]</v>
      </c>
    </row>
    <row r="1671" customFormat="false" ht="15" hidden="true" customHeight="false" outlineLevel="0" collapsed="false">
      <c r="B1671" s="0" t="s">
        <v>8163</v>
      </c>
      <c r="C1671" s="0" t="s">
        <v>8164</v>
      </c>
      <c r="D1671" s="0" t="s">
        <v>8165</v>
      </c>
      <c r="E1671" s="0" t="s">
        <v>3276</v>
      </c>
      <c r="F1671" s="22" t="str">
        <f aca="false">"dossierComplet['"&amp;meta_dossier_complet[[#This Row],[COD_VAR]]&amp;"'][code_insee]"</f>
        <v>dossierComplet['ETPGZCP18'][code_insee]</v>
      </c>
    </row>
    <row r="1672" customFormat="false" ht="15" hidden="true" customHeight="false" outlineLevel="0" collapsed="false">
      <c r="B1672" s="0" t="s">
        <v>8166</v>
      </c>
      <c r="C1672" s="0" t="s">
        <v>8167</v>
      </c>
      <c r="D1672" s="0" t="s">
        <v>8168</v>
      </c>
      <c r="E1672" s="0" t="s">
        <v>3276</v>
      </c>
      <c r="F1672" s="22" t="str">
        <f aca="false">"dossierComplet['"&amp;meta_dossier_complet[[#This Row],[COD_VAR]]&amp;"'][code_insee]"</f>
        <v>dossierComplet['ETPOQCP18'][code_insee]</v>
      </c>
    </row>
    <row r="1673" customFormat="false" ht="15" hidden="true" customHeight="false" outlineLevel="0" collapsed="false">
      <c r="B1673" s="0" t="s">
        <v>8169</v>
      </c>
      <c r="C1673" s="0" t="s">
        <v>8170</v>
      </c>
      <c r="D1673" s="0" t="s">
        <v>8171</v>
      </c>
      <c r="E1673" s="0" t="s">
        <v>3276</v>
      </c>
      <c r="F1673" s="22" t="str">
        <f aca="false">"dossierComplet['"&amp;meta_dossier_complet[[#This Row],[COD_VAR]]&amp;"'][code_insee]"</f>
        <v>dossierComplet['ETPRES18'][code_insee]</v>
      </c>
    </row>
    <row r="1674" customFormat="false" ht="15" hidden="true" customHeight="false" outlineLevel="0" collapsed="false">
      <c r="B1674" s="0" t="s">
        <v>8172</v>
      </c>
      <c r="C1674" s="0" t="s">
        <v>8173</v>
      </c>
      <c r="D1674" s="0" t="s">
        <v>8174</v>
      </c>
      <c r="E1674" s="0" t="s">
        <v>3276</v>
      </c>
      <c r="F1674" s="22" t="str">
        <f aca="false">"dossierComplet['"&amp;meta_dossier_complet[[#This Row],[COD_VAR]]&amp;"'][code_insee]"</f>
        <v>dossierComplet['ETNPRES18'][code_insee]</v>
      </c>
    </row>
    <row r="1675" customFormat="false" ht="15" hidden="true" customHeight="false" outlineLevel="0" collapsed="false">
      <c r="B1675" s="0" t="s">
        <v>8175</v>
      </c>
      <c r="C1675" s="0" t="s">
        <v>8176</v>
      </c>
      <c r="D1675" s="0" t="s">
        <v>8177</v>
      </c>
      <c r="E1675" s="0" t="s">
        <v>3276</v>
      </c>
      <c r="F1675" s="22" t="str">
        <f aca="false">"dossierComplet['"&amp;meta_dossier_complet[[#This Row],[COD_VAR]]&amp;"'][code_insee]"</f>
        <v>dossierComplet['ETPRESPUB18'][code_insee]</v>
      </c>
    </row>
    <row r="1676" customFormat="false" ht="15" hidden="true" customHeight="false" outlineLevel="0" collapsed="false">
      <c r="B1676" s="0" t="s">
        <v>8178</v>
      </c>
      <c r="C1676" s="0" t="s">
        <v>8179</v>
      </c>
      <c r="D1676" s="0" t="s">
        <v>8180</v>
      </c>
      <c r="E1676" s="0" t="s">
        <v>3276</v>
      </c>
      <c r="F1676" s="22" t="str">
        <f aca="false">"dossierComplet['"&amp;meta_dossier_complet[[#This Row],[COD_VAR]]&amp;"'][code_insee]"</f>
        <v>dossierComplet['ETNPRESPUB18'][code_insee]</v>
      </c>
    </row>
    <row r="1677" customFormat="false" ht="15" hidden="true" customHeight="false" outlineLevel="0" collapsed="false">
      <c r="B1677" s="0" t="s">
        <v>8181</v>
      </c>
      <c r="C1677" s="0" t="s">
        <v>8182</v>
      </c>
      <c r="D1677" s="0" t="s">
        <v>8183</v>
      </c>
      <c r="E1677" s="0" t="s">
        <v>3276</v>
      </c>
      <c r="F1677" s="22" t="str">
        <f aca="false">"dossierComplet['"&amp;meta_dossier_complet[[#This Row],[COD_VAR]]&amp;"'][code_insee]"</f>
        <v>dossierComplet['ETPPRES18'][code_insee]</v>
      </c>
    </row>
    <row r="1678" customFormat="false" ht="15" hidden="true" customHeight="false" outlineLevel="0" collapsed="false">
      <c r="B1678" s="0" t="s">
        <v>8184</v>
      </c>
      <c r="C1678" s="0" t="s">
        <v>8185</v>
      </c>
      <c r="D1678" s="0" t="s">
        <v>8186</v>
      </c>
      <c r="E1678" s="0" t="s">
        <v>3276</v>
      </c>
      <c r="F1678" s="22" t="str">
        <f aca="false">"dossierComplet['"&amp;meta_dossier_complet[[#This Row],[COD_VAR]]&amp;"'][code_insee]"</f>
        <v>dossierComplet['ETPNPRES18'][code_insee]</v>
      </c>
    </row>
    <row r="1679" customFormat="false" ht="15" hidden="true" customHeight="false" outlineLevel="0" collapsed="false">
      <c r="B1679" s="0" t="s">
        <v>8187</v>
      </c>
      <c r="C1679" s="0" t="s">
        <v>8188</v>
      </c>
      <c r="D1679" s="0" t="s">
        <v>8189</v>
      </c>
      <c r="E1679" s="0" t="s">
        <v>3276</v>
      </c>
      <c r="F1679" s="22" t="str">
        <f aca="false">"dossierComplet['"&amp;meta_dossier_complet[[#This Row],[COD_VAR]]&amp;"'][code_insee]"</f>
        <v>dossierComplet['ETPPRESPUB18'][code_insee]</v>
      </c>
    </row>
    <row r="1680" customFormat="false" ht="15" hidden="true" customHeight="false" outlineLevel="0" collapsed="false">
      <c r="B1680" s="0" t="s">
        <v>8190</v>
      </c>
      <c r="C1680" s="0" t="s">
        <v>8191</v>
      </c>
      <c r="D1680" s="0" t="s">
        <v>8192</v>
      </c>
      <c r="E1680" s="0" t="s">
        <v>3276</v>
      </c>
      <c r="F1680" s="22" t="str">
        <f aca="false">"dossierComplet['"&amp;meta_dossier_complet[[#This Row],[COD_VAR]]&amp;"'][code_insee]"</f>
        <v>dossierComplet['ETPNPRESPUB18'][code_insee]</v>
      </c>
    </row>
    <row r="1681" customFormat="false" ht="15" hidden="true" customHeight="false" outlineLevel="0" collapsed="false">
      <c r="B1681" s="0" t="s">
        <v>8193</v>
      </c>
      <c r="C1681" s="0" t="s">
        <v>8194</v>
      </c>
      <c r="D1681" s="0" t="s">
        <v>8195</v>
      </c>
      <c r="E1681" s="0" t="s">
        <v>3276</v>
      </c>
      <c r="F1681" s="22" t="str">
        <f aca="false">"dossierComplet['"&amp;meta_dossier_complet[[#This Row],[COD_VAR]]&amp;"'][code_insee]"</f>
        <v>dossierComplet['ETASSMAT18'][code_insee]</v>
      </c>
    </row>
    <row r="1682" customFormat="false" ht="15" hidden="true" customHeight="false" outlineLevel="0" collapsed="false">
      <c r="B1682" s="0" t="s">
        <v>8196</v>
      </c>
      <c r="C1682" s="0" t="s">
        <v>8197</v>
      </c>
      <c r="D1682" s="0" t="s">
        <v>8198</v>
      </c>
      <c r="E1682" s="0" t="s">
        <v>3276</v>
      </c>
      <c r="F1682" s="22" t="str">
        <f aca="false">"dossierComplet['"&amp;meta_dossier_complet[[#This Row],[COD_VAR]]&amp;"'][code_insee]"</f>
        <v>dossierComplet['ETAUTRES18'][code_insee]</v>
      </c>
    </row>
    <row r="1683" customFormat="false" ht="15" hidden="true" customHeight="false" outlineLevel="0" collapsed="false">
      <c r="B1683" s="0" t="s">
        <v>8199</v>
      </c>
      <c r="C1683" s="0" t="s">
        <v>8200</v>
      </c>
      <c r="D1683" s="0" t="s">
        <v>8200</v>
      </c>
      <c r="E1683" s="0" t="s">
        <v>3276</v>
      </c>
      <c r="F1683" s="22" t="str">
        <f aca="false">"dossierComplet['"&amp;meta_dossier_complet[[#This Row],[COD_VAR]]&amp;"'][code_insee]"</f>
        <v>dossierComplet['ENNTOT20'][code_insee]</v>
      </c>
    </row>
    <row r="1684" customFormat="false" ht="15" hidden="true" customHeight="false" outlineLevel="0" collapsed="false">
      <c r="B1684" s="0" t="s">
        <v>8201</v>
      </c>
      <c r="C1684" s="0" t="s">
        <v>8202</v>
      </c>
      <c r="D1684" s="0" t="s">
        <v>8202</v>
      </c>
      <c r="E1684" s="0" t="s">
        <v>3276</v>
      </c>
      <c r="F1684" s="22" t="str">
        <f aca="false">"dossierComplet['"&amp;meta_dossier_complet[[#This Row],[COD_VAR]]&amp;"'][code_insee]"</f>
        <v>dossierComplet['ENNBE20'][code_insee]</v>
      </c>
    </row>
    <row r="1685" customFormat="false" ht="15" hidden="true" customHeight="false" outlineLevel="0" collapsed="false">
      <c r="B1685" s="0" t="s">
        <v>8203</v>
      </c>
      <c r="C1685" s="0" t="s">
        <v>8204</v>
      </c>
      <c r="D1685" s="0" t="s">
        <v>8204</v>
      </c>
      <c r="E1685" s="0" t="s">
        <v>3276</v>
      </c>
      <c r="F1685" s="22" t="str">
        <f aca="false">"dossierComplet['"&amp;meta_dossier_complet[[#This Row],[COD_VAR]]&amp;"'][code_insee]"</f>
        <v>dossierComplet['ENNFZ20'][code_insee]</v>
      </c>
    </row>
    <row r="1686" customFormat="false" ht="15" hidden="true" customHeight="false" outlineLevel="0" collapsed="false">
      <c r="B1686" s="0" t="s">
        <v>8205</v>
      </c>
      <c r="C1686" s="0" t="s">
        <v>8206</v>
      </c>
      <c r="D1686" s="0" t="s">
        <v>8207</v>
      </c>
      <c r="E1686" s="0" t="s">
        <v>3276</v>
      </c>
      <c r="F1686" s="22" t="str">
        <f aca="false">"dossierComplet['"&amp;meta_dossier_complet[[#This Row],[COD_VAR]]&amp;"'][code_insee]"</f>
        <v>dossierComplet['ENNGI20'][code_insee]</v>
      </c>
    </row>
    <row r="1687" customFormat="false" ht="15" hidden="true" customHeight="false" outlineLevel="0" collapsed="false">
      <c r="B1687" s="0" t="s">
        <v>8208</v>
      </c>
      <c r="C1687" s="0" t="s">
        <v>8209</v>
      </c>
      <c r="D1687" s="0" t="s">
        <v>8210</v>
      </c>
      <c r="E1687" s="0" t="s">
        <v>3276</v>
      </c>
      <c r="F1687" s="22" t="str">
        <f aca="false">"dossierComplet['"&amp;meta_dossier_complet[[#This Row],[COD_VAR]]&amp;"'][code_insee]"</f>
        <v>dossierComplet['ENNJZ20'][code_insee]</v>
      </c>
    </row>
    <row r="1688" customFormat="false" ht="15" hidden="true" customHeight="false" outlineLevel="0" collapsed="false">
      <c r="B1688" s="0" t="s">
        <v>8211</v>
      </c>
      <c r="C1688" s="0" t="s">
        <v>8212</v>
      </c>
      <c r="D1688" s="0" t="s">
        <v>8212</v>
      </c>
      <c r="E1688" s="0" t="s">
        <v>3276</v>
      </c>
      <c r="F1688" s="22" t="str">
        <f aca="false">"dossierComplet['"&amp;meta_dossier_complet[[#This Row],[COD_VAR]]&amp;"'][code_insee]"</f>
        <v>dossierComplet['ENNKZ20'][code_insee]</v>
      </c>
    </row>
    <row r="1689" customFormat="false" ht="15" hidden="true" customHeight="false" outlineLevel="0" collapsed="false">
      <c r="B1689" s="0" t="s">
        <v>8213</v>
      </c>
      <c r="C1689" s="0" t="s">
        <v>8214</v>
      </c>
      <c r="D1689" s="0" t="s">
        <v>8214</v>
      </c>
      <c r="E1689" s="0" t="s">
        <v>3276</v>
      </c>
      <c r="F1689" s="22" t="str">
        <f aca="false">"dossierComplet['"&amp;meta_dossier_complet[[#This Row],[COD_VAR]]&amp;"'][code_insee]"</f>
        <v>dossierComplet['ENNLZ20'][code_insee]</v>
      </c>
    </row>
    <row r="1690" customFormat="false" ht="15" hidden="true" customHeight="false" outlineLevel="0" collapsed="false">
      <c r="B1690" s="0" t="s">
        <v>8215</v>
      </c>
      <c r="C1690" s="0" t="s">
        <v>8216</v>
      </c>
      <c r="D1690" s="0" t="s">
        <v>8217</v>
      </c>
      <c r="E1690" s="0" t="s">
        <v>3276</v>
      </c>
      <c r="F1690" s="22" t="str">
        <f aca="false">"dossierComplet['"&amp;meta_dossier_complet[[#This Row],[COD_VAR]]&amp;"'][code_insee]"</f>
        <v>dossierComplet['ENNMN20'][code_insee]</v>
      </c>
    </row>
    <row r="1691" customFormat="false" ht="15" hidden="true" customHeight="false" outlineLevel="0" collapsed="false">
      <c r="B1691" s="0" t="s">
        <v>8218</v>
      </c>
      <c r="C1691" s="0" t="s">
        <v>8219</v>
      </c>
      <c r="D1691" s="0" t="s">
        <v>8220</v>
      </c>
      <c r="E1691" s="0" t="s">
        <v>3276</v>
      </c>
      <c r="F1691" s="22" t="str">
        <f aca="false">"dossierComplet['"&amp;meta_dossier_complet[[#This Row],[COD_VAR]]&amp;"'][code_insee]"</f>
        <v>dossierComplet['ENNOQ20'][code_insee]</v>
      </c>
    </row>
    <row r="1692" customFormat="false" ht="15" hidden="true" customHeight="false" outlineLevel="0" collapsed="false">
      <c r="B1692" s="0" t="s">
        <v>8221</v>
      </c>
      <c r="C1692" s="0" t="s">
        <v>8222</v>
      </c>
      <c r="D1692" s="0" t="s">
        <v>8222</v>
      </c>
      <c r="E1692" s="0" t="s">
        <v>3276</v>
      </c>
      <c r="F1692" s="22" t="str">
        <f aca="false">"dossierComplet['"&amp;meta_dossier_complet[[#This Row],[COD_VAR]]&amp;"'][code_insee]"</f>
        <v>dossierComplet['ENNRU20'][code_insee]</v>
      </c>
    </row>
    <row r="1693" customFormat="false" ht="15" hidden="true" customHeight="false" outlineLevel="0" collapsed="false">
      <c r="B1693" s="0" t="s">
        <v>8223</v>
      </c>
      <c r="C1693" s="0" t="s">
        <v>8224</v>
      </c>
      <c r="D1693" s="0" t="s">
        <v>8225</v>
      </c>
      <c r="E1693" s="0" t="s">
        <v>3276</v>
      </c>
      <c r="F1693" s="22" t="str">
        <f aca="false">"dossierComplet['"&amp;meta_dossier_complet[[#This Row],[COD_VAR]]&amp;"'][code_insee]"</f>
        <v>dossierComplet['ENCTOT20'][code_insee]</v>
      </c>
    </row>
    <row r="1694" customFormat="false" ht="15" hidden="true" customHeight="false" outlineLevel="0" collapsed="false">
      <c r="B1694" s="0" t="s">
        <v>8226</v>
      </c>
      <c r="C1694" s="0" t="s">
        <v>8227</v>
      </c>
      <c r="D1694" s="0" t="s">
        <v>8228</v>
      </c>
      <c r="E1694" s="0" t="s">
        <v>3276</v>
      </c>
      <c r="F1694" s="22" t="str">
        <f aca="false">"dossierComplet['"&amp;meta_dossier_complet[[#This Row],[COD_VAR]]&amp;"'][code_insee]"</f>
        <v>dossierComplet['ENCBE20'][code_insee]</v>
      </c>
    </row>
    <row r="1695" customFormat="false" ht="15" hidden="true" customHeight="false" outlineLevel="0" collapsed="false">
      <c r="B1695" s="0" t="s">
        <v>8229</v>
      </c>
      <c r="C1695" s="0" t="s">
        <v>8230</v>
      </c>
      <c r="D1695" s="0" t="s">
        <v>8231</v>
      </c>
      <c r="E1695" s="0" t="s">
        <v>3276</v>
      </c>
      <c r="F1695" s="22" t="str">
        <f aca="false">"dossierComplet['"&amp;meta_dossier_complet[[#This Row],[COD_VAR]]&amp;"'][code_insee]"</f>
        <v>dossierComplet['ENCFZ20'][code_insee]</v>
      </c>
    </row>
    <row r="1696" customFormat="false" ht="15" hidden="true" customHeight="false" outlineLevel="0" collapsed="false">
      <c r="B1696" s="0" t="s">
        <v>8232</v>
      </c>
      <c r="C1696" s="0" t="s">
        <v>8233</v>
      </c>
      <c r="D1696" s="0" t="s">
        <v>8234</v>
      </c>
      <c r="E1696" s="0" t="s">
        <v>3276</v>
      </c>
      <c r="F1696" s="22" t="str">
        <f aca="false">"dossierComplet['"&amp;meta_dossier_complet[[#This Row],[COD_VAR]]&amp;"'][code_insee]"</f>
        <v>dossierComplet['ENCGI20'][code_insee]</v>
      </c>
    </row>
    <row r="1697" customFormat="false" ht="15" hidden="true" customHeight="false" outlineLevel="0" collapsed="false">
      <c r="B1697" s="0" t="s">
        <v>8235</v>
      </c>
      <c r="C1697" s="0" t="s">
        <v>8236</v>
      </c>
      <c r="D1697" s="0" t="s">
        <v>8237</v>
      </c>
      <c r="E1697" s="0" t="s">
        <v>3276</v>
      </c>
      <c r="F1697" s="22" t="str">
        <f aca="false">"dossierComplet['"&amp;meta_dossier_complet[[#This Row],[COD_VAR]]&amp;"'][code_insee]"</f>
        <v>dossierComplet['ENCJZ20'][code_insee]</v>
      </c>
    </row>
    <row r="1698" customFormat="false" ht="15" hidden="true" customHeight="false" outlineLevel="0" collapsed="false">
      <c r="B1698" s="0" t="s">
        <v>8238</v>
      </c>
      <c r="C1698" s="0" t="s">
        <v>8239</v>
      </c>
      <c r="D1698" s="0" t="s">
        <v>8240</v>
      </c>
      <c r="E1698" s="0" t="s">
        <v>3276</v>
      </c>
      <c r="F1698" s="22" t="str">
        <f aca="false">"dossierComplet['"&amp;meta_dossier_complet[[#This Row],[COD_VAR]]&amp;"'][code_insee]"</f>
        <v>dossierComplet['ENCKZ20'][code_insee]</v>
      </c>
    </row>
    <row r="1699" customFormat="false" ht="15" hidden="true" customHeight="false" outlineLevel="0" collapsed="false">
      <c r="B1699" s="0" t="s">
        <v>8241</v>
      </c>
      <c r="C1699" s="0" t="s">
        <v>8242</v>
      </c>
      <c r="D1699" s="0" t="s">
        <v>8243</v>
      </c>
      <c r="E1699" s="0" t="s">
        <v>3276</v>
      </c>
      <c r="F1699" s="22" t="str">
        <f aca="false">"dossierComplet['"&amp;meta_dossier_complet[[#This Row],[COD_VAR]]&amp;"'][code_insee]"</f>
        <v>dossierComplet['ENCLZ20'][code_insee]</v>
      </c>
    </row>
    <row r="1700" customFormat="false" ht="15" hidden="true" customHeight="false" outlineLevel="0" collapsed="false">
      <c r="B1700" s="0" t="s">
        <v>8244</v>
      </c>
      <c r="C1700" s="0" t="s">
        <v>8245</v>
      </c>
      <c r="D1700" s="0" t="s">
        <v>8246</v>
      </c>
      <c r="E1700" s="0" t="s">
        <v>3276</v>
      </c>
      <c r="F1700" s="22" t="str">
        <f aca="false">"dossierComplet['"&amp;meta_dossier_complet[[#This Row],[COD_VAR]]&amp;"'][code_insee]"</f>
        <v>dossierComplet['ENCMN20'][code_insee]</v>
      </c>
    </row>
    <row r="1701" customFormat="false" ht="15" hidden="true" customHeight="false" outlineLevel="0" collapsed="false">
      <c r="B1701" s="0" t="s">
        <v>8247</v>
      </c>
      <c r="C1701" s="0" t="s">
        <v>8248</v>
      </c>
      <c r="D1701" s="0" t="s">
        <v>8249</v>
      </c>
      <c r="E1701" s="0" t="s">
        <v>3276</v>
      </c>
      <c r="F1701" s="22" t="str">
        <f aca="false">"dossierComplet['"&amp;meta_dossier_complet[[#This Row],[COD_VAR]]&amp;"'][code_insee]"</f>
        <v>dossierComplet['ENCOQ20'][code_insee]</v>
      </c>
    </row>
    <row r="1702" customFormat="false" ht="15" hidden="true" customHeight="false" outlineLevel="0" collapsed="false">
      <c r="B1702" s="0" t="s">
        <v>8250</v>
      </c>
      <c r="C1702" s="0" t="s">
        <v>8251</v>
      </c>
      <c r="D1702" s="0" t="s">
        <v>8252</v>
      </c>
      <c r="E1702" s="0" t="s">
        <v>3276</v>
      </c>
      <c r="F1702" s="22" t="str">
        <f aca="false">"dossierComplet['"&amp;meta_dossier_complet[[#This Row],[COD_VAR]]&amp;"'][code_insee]"</f>
        <v>dossierComplet['ENCRU20'][code_insee]</v>
      </c>
    </row>
    <row r="1703" customFormat="false" ht="15" hidden="true" customHeight="false" outlineLevel="0" collapsed="false">
      <c r="B1703" s="0" t="s">
        <v>8253</v>
      </c>
      <c r="C1703" s="0" t="s">
        <v>8254</v>
      </c>
      <c r="D1703" s="0" t="s">
        <v>8255</v>
      </c>
      <c r="E1703" s="0" t="s">
        <v>3276</v>
      </c>
      <c r="F1703" s="22" t="str">
        <f aca="false">"dossierComplet['"&amp;meta_dossier_complet[[#This Row],[COD_VAR]]&amp;"'][code_insee]"</f>
        <v>dossierComplet['ENCTOT19'][code_insee]</v>
      </c>
    </row>
    <row r="1704" customFormat="false" ht="15" hidden="true" customHeight="false" outlineLevel="0" collapsed="false">
      <c r="B1704" s="0" t="s">
        <v>8256</v>
      </c>
      <c r="C1704" s="0" t="s">
        <v>8257</v>
      </c>
      <c r="D1704" s="0" t="s">
        <v>8258</v>
      </c>
      <c r="E1704" s="0" t="s">
        <v>3276</v>
      </c>
      <c r="F1704" s="22" t="str">
        <f aca="false">"dossierComplet['"&amp;meta_dossier_complet[[#This Row],[COD_VAR]]&amp;"'][code_insee]"</f>
        <v>dossierComplet['ENCTOT18'][code_insee]</v>
      </c>
    </row>
    <row r="1705" customFormat="false" ht="15" hidden="true" customHeight="false" outlineLevel="0" collapsed="false">
      <c r="B1705" s="0" t="s">
        <v>8259</v>
      </c>
      <c r="C1705" s="0" t="s">
        <v>8260</v>
      </c>
      <c r="D1705" s="0" t="s">
        <v>8261</v>
      </c>
      <c r="E1705" s="0" t="s">
        <v>3276</v>
      </c>
      <c r="F1705" s="22" t="str">
        <f aca="false">"dossierComplet['"&amp;meta_dossier_complet[[#This Row],[COD_VAR]]&amp;"'][code_insee]"</f>
        <v>dossierComplet['ENCTOT17'][code_insee]</v>
      </c>
    </row>
    <row r="1706" customFormat="false" ht="15" hidden="true" customHeight="false" outlineLevel="0" collapsed="false">
      <c r="B1706" s="0" t="s">
        <v>8262</v>
      </c>
      <c r="C1706" s="0" t="s">
        <v>8263</v>
      </c>
      <c r="D1706" s="0" t="s">
        <v>8264</v>
      </c>
      <c r="E1706" s="0" t="s">
        <v>3276</v>
      </c>
      <c r="F1706" s="22" t="str">
        <f aca="false">"dossierComplet['"&amp;meta_dossier_complet[[#This Row],[COD_VAR]]&amp;"'][code_insee]"</f>
        <v>dossierComplet['ENCTOT16'][code_insee]</v>
      </c>
    </row>
    <row r="1707" customFormat="false" ht="15" hidden="true" customHeight="false" outlineLevel="0" collapsed="false">
      <c r="B1707" s="0" t="s">
        <v>8265</v>
      </c>
      <c r="C1707" s="0" t="s">
        <v>8266</v>
      </c>
      <c r="D1707" s="0" t="s">
        <v>8267</v>
      </c>
      <c r="E1707" s="0" t="s">
        <v>3276</v>
      </c>
      <c r="F1707" s="22" t="str">
        <f aca="false">"dossierComplet['"&amp;meta_dossier_complet[[#This Row],[COD_VAR]]&amp;"'][code_insee]"</f>
        <v>dossierComplet['ENCTOT15'][code_insee]</v>
      </c>
    </row>
    <row r="1708" customFormat="false" ht="15" hidden="true" customHeight="false" outlineLevel="0" collapsed="false">
      <c r="B1708" s="0" t="s">
        <v>8268</v>
      </c>
      <c r="C1708" s="0" t="s">
        <v>8269</v>
      </c>
      <c r="D1708" s="0" t="s">
        <v>8270</v>
      </c>
      <c r="E1708" s="0" t="s">
        <v>3276</v>
      </c>
      <c r="F1708" s="22" t="str">
        <f aca="false">"dossierComplet['"&amp;meta_dossier_complet[[#This Row],[COD_VAR]]&amp;"'][code_insee]"</f>
        <v>dossierComplet['ENCTOT14'][code_insee]</v>
      </c>
    </row>
    <row r="1709" customFormat="false" ht="15" hidden="true" customHeight="false" outlineLevel="0" collapsed="false">
      <c r="B1709" s="0" t="s">
        <v>8271</v>
      </c>
      <c r="C1709" s="0" t="s">
        <v>8272</v>
      </c>
      <c r="D1709" s="0" t="s">
        <v>8273</v>
      </c>
      <c r="E1709" s="0" t="s">
        <v>3276</v>
      </c>
      <c r="F1709" s="22" t="str">
        <f aca="false">"dossierComplet['"&amp;meta_dossier_complet[[#This Row],[COD_VAR]]&amp;"'][code_insee]"</f>
        <v>dossierComplet['ENCTOT13'][code_insee]</v>
      </c>
    </row>
    <row r="1710" customFormat="false" ht="15" hidden="true" customHeight="false" outlineLevel="0" collapsed="false">
      <c r="B1710" s="0" t="s">
        <v>8274</v>
      </c>
      <c r="C1710" s="0" t="s">
        <v>8275</v>
      </c>
      <c r="D1710" s="0" t="s">
        <v>8276</v>
      </c>
      <c r="E1710" s="0" t="s">
        <v>3276</v>
      </c>
      <c r="F1710" s="22" t="str">
        <f aca="false">"dossierComplet['"&amp;meta_dossier_complet[[#This Row],[COD_VAR]]&amp;"'][code_insee]"</f>
        <v>dossierComplet['ENCTOT12'][code_insee]</v>
      </c>
    </row>
    <row r="1711" customFormat="false" ht="15" hidden="true" customHeight="false" outlineLevel="0" collapsed="false">
      <c r="B1711" s="0" t="s">
        <v>8277</v>
      </c>
      <c r="C1711" s="0" t="s">
        <v>8278</v>
      </c>
      <c r="D1711" s="0" t="s">
        <v>8279</v>
      </c>
      <c r="E1711" s="0" t="s">
        <v>3276</v>
      </c>
      <c r="F1711" s="22" t="str">
        <f aca="false">"dossierComplet['"&amp;meta_dossier_complet[[#This Row],[COD_VAR]]&amp;"'][code_insee]"</f>
        <v>dossierComplet['ENCTOT11'][code_insee]</v>
      </c>
    </row>
    <row r="1712" customFormat="false" ht="15" hidden="true" customHeight="false" outlineLevel="0" collapsed="false">
      <c r="B1712" s="0" t="s">
        <v>8280</v>
      </c>
      <c r="C1712" s="0" t="s">
        <v>8281</v>
      </c>
      <c r="D1712" s="0" t="s">
        <v>8282</v>
      </c>
      <c r="E1712" s="0" t="s">
        <v>3276</v>
      </c>
      <c r="F1712" s="22" t="str">
        <f aca="false">"dossierComplet['"&amp;meta_dossier_complet[[#This Row],[COD_VAR]]&amp;"'][code_insee]"</f>
        <v>dossierComplet['ENCITOT20'][code_insee]</v>
      </c>
    </row>
    <row r="1713" customFormat="false" ht="15" hidden="true" customHeight="false" outlineLevel="0" collapsed="false">
      <c r="B1713" s="0" t="s">
        <v>8283</v>
      </c>
      <c r="C1713" s="0" t="s">
        <v>8284</v>
      </c>
      <c r="D1713" s="0" t="s">
        <v>8285</v>
      </c>
      <c r="E1713" s="0" t="s">
        <v>3276</v>
      </c>
      <c r="F1713" s="22" t="str">
        <f aca="false">"dossierComplet['"&amp;meta_dossier_complet[[#This Row],[COD_VAR]]&amp;"'][code_insee]"</f>
        <v>dossierComplet['ENCIBE20'][code_insee]</v>
      </c>
    </row>
    <row r="1714" customFormat="false" ht="15" hidden="true" customHeight="false" outlineLevel="0" collapsed="false">
      <c r="B1714" s="0" t="s">
        <v>8286</v>
      </c>
      <c r="C1714" s="0" t="s">
        <v>8287</v>
      </c>
      <c r="D1714" s="0" t="s">
        <v>8288</v>
      </c>
      <c r="E1714" s="0" t="s">
        <v>3276</v>
      </c>
      <c r="F1714" s="22" t="str">
        <f aca="false">"dossierComplet['"&amp;meta_dossier_complet[[#This Row],[COD_VAR]]&amp;"'][code_insee]"</f>
        <v>dossierComplet['ENCIFZ20'][code_insee]</v>
      </c>
    </row>
    <row r="1715" customFormat="false" ht="15" hidden="true" customHeight="false" outlineLevel="0" collapsed="false">
      <c r="B1715" s="0" t="s">
        <v>8289</v>
      </c>
      <c r="C1715" s="0" t="s">
        <v>8290</v>
      </c>
      <c r="D1715" s="0" t="s">
        <v>8291</v>
      </c>
      <c r="E1715" s="0" t="s">
        <v>3276</v>
      </c>
      <c r="F1715" s="22" t="str">
        <f aca="false">"dossierComplet['"&amp;meta_dossier_complet[[#This Row],[COD_VAR]]&amp;"'][code_insee]"</f>
        <v>dossierComplet['ENCIGI20'][code_insee]</v>
      </c>
    </row>
    <row r="1716" customFormat="false" ht="15" hidden="true" customHeight="false" outlineLevel="0" collapsed="false">
      <c r="B1716" s="0" t="s">
        <v>8292</v>
      </c>
      <c r="C1716" s="0" t="s">
        <v>8293</v>
      </c>
      <c r="D1716" s="0" t="s">
        <v>8294</v>
      </c>
      <c r="E1716" s="0" t="s">
        <v>3276</v>
      </c>
      <c r="F1716" s="22" t="str">
        <f aca="false">"dossierComplet['"&amp;meta_dossier_complet[[#This Row],[COD_VAR]]&amp;"'][code_insee]"</f>
        <v>dossierComplet['ENCIJZ20'][code_insee]</v>
      </c>
    </row>
    <row r="1717" customFormat="false" ht="15" hidden="true" customHeight="false" outlineLevel="0" collapsed="false">
      <c r="B1717" s="0" t="s">
        <v>8295</v>
      </c>
      <c r="C1717" s="0" t="s">
        <v>8296</v>
      </c>
      <c r="D1717" s="0" t="s">
        <v>8297</v>
      </c>
      <c r="E1717" s="0" t="s">
        <v>3276</v>
      </c>
      <c r="F1717" s="22" t="str">
        <f aca="false">"dossierComplet['"&amp;meta_dossier_complet[[#This Row],[COD_VAR]]&amp;"'][code_insee]"</f>
        <v>dossierComplet['ENCIKZ20'][code_insee]</v>
      </c>
    </row>
    <row r="1718" customFormat="false" ht="15" hidden="true" customHeight="false" outlineLevel="0" collapsed="false">
      <c r="B1718" s="0" t="s">
        <v>8298</v>
      </c>
      <c r="C1718" s="0" t="s">
        <v>8299</v>
      </c>
      <c r="D1718" s="0" t="s">
        <v>8300</v>
      </c>
      <c r="E1718" s="0" t="s">
        <v>3276</v>
      </c>
      <c r="F1718" s="22" t="str">
        <f aca="false">"dossierComplet['"&amp;meta_dossier_complet[[#This Row],[COD_VAR]]&amp;"'][code_insee]"</f>
        <v>dossierComplet['ENCILZ20'][code_insee]</v>
      </c>
    </row>
    <row r="1719" customFormat="false" ht="15" hidden="true" customHeight="false" outlineLevel="0" collapsed="false">
      <c r="B1719" s="0" t="s">
        <v>8301</v>
      </c>
      <c r="C1719" s="0" t="s">
        <v>8302</v>
      </c>
      <c r="D1719" s="0" t="s">
        <v>8303</v>
      </c>
      <c r="E1719" s="0" t="s">
        <v>3276</v>
      </c>
      <c r="F1719" s="22" t="str">
        <f aca="false">"dossierComplet['"&amp;meta_dossier_complet[[#This Row],[COD_VAR]]&amp;"'][code_insee]"</f>
        <v>dossierComplet['ENCIMN20'][code_insee]</v>
      </c>
    </row>
    <row r="1720" customFormat="false" ht="15" hidden="true" customHeight="false" outlineLevel="0" collapsed="false">
      <c r="B1720" s="0" t="s">
        <v>8304</v>
      </c>
      <c r="C1720" s="0" t="s">
        <v>8305</v>
      </c>
      <c r="D1720" s="0" t="s">
        <v>8306</v>
      </c>
      <c r="E1720" s="0" t="s">
        <v>3276</v>
      </c>
      <c r="F1720" s="22" t="str">
        <f aca="false">"dossierComplet['"&amp;meta_dossier_complet[[#This Row],[COD_VAR]]&amp;"'][code_insee]"</f>
        <v>dossierComplet['ENCIOQ20'][code_insee]</v>
      </c>
    </row>
    <row r="1721" customFormat="false" ht="15" hidden="true" customHeight="false" outlineLevel="0" collapsed="false">
      <c r="B1721" s="0" t="s">
        <v>8307</v>
      </c>
      <c r="C1721" s="0" t="s">
        <v>8308</v>
      </c>
      <c r="D1721" s="0" t="s">
        <v>8309</v>
      </c>
      <c r="E1721" s="0" t="s">
        <v>3276</v>
      </c>
      <c r="F1721" s="22" t="str">
        <f aca="false">"dossierComplet['"&amp;meta_dossier_complet[[#This Row],[COD_VAR]]&amp;"'][code_insee]"</f>
        <v>dossierComplet['ENCIRU20'][code_insee]</v>
      </c>
    </row>
    <row r="1722" customFormat="false" ht="15" hidden="true" customHeight="false" outlineLevel="0" collapsed="false">
      <c r="B1722" s="0" t="s">
        <v>8310</v>
      </c>
      <c r="C1722" s="0" t="s">
        <v>8311</v>
      </c>
      <c r="D1722" s="0" t="s">
        <v>8312</v>
      </c>
      <c r="E1722" s="0" t="s">
        <v>3276</v>
      </c>
      <c r="F1722" s="22" t="str">
        <f aca="false">"dossierComplet['"&amp;meta_dossier_complet[[#This Row],[COD_VAR]]&amp;"'][code_insee]"</f>
        <v>dossierComplet['ENCITOT19'][code_insee]</v>
      </c>
    </row>
    <row r="1723" customFormat="false" ht="15" hidden="true" customHeight="false" outlineLevel="0" collapsed="false">
      <c r="B1723" s="0" t="s">
        <v>8313</v>
      </c>
      <c r="C1723" s="0" t="s">
        <v>8314</v>
      </c>
      <c r="D1723" s="0" t="s">
        <v>8315</v>
      </c>
      <c r="E1723" s="0" t="s">
        <v>3276</v>
      </c>
      <c r="F1723" s="22" t="str">
        <f aca="false">"dossierComplet['"&amp;meta_dossier_complet[[#This Row],[COD_VAR]]&amp;"'][code_insee]"</f>
        <v>dossierComplet['ENCITOT18'][code_insee]</v>
      </c>
    </row>
    <row r="1724" customFormat="false" ht="15" hidden="true" customHeight="false" outlineLevel="0" collapsed="false">
      <c r="B1724" s="0" t="s">
        <v>8316</v>
      </c>
      <c r="C1724" s="0" t="s">
        <v>8317</v>
      </c>
      <c r="D1724" s="0" t="s">
        <v>8318</v>
      </c>
      <c r="E1724" s="0" t="s">
        <v>3276</v>
      </c>
      <c r="F1724" s="22" t="str">
        <f aca="false">"dossierComplet['"&amp;meta_dossier_complet[[#This Row],[COD_VAR]]&amp;"'][code_insee]"</f>
        <v>dossierComplet['ENCITOT17'][code_insee]</v>
      </c>
    </row>
    <row r="1725" customFormat="false" ht="15" hidden="true" customHeight="false" outlineLevel="0" collapsed="false">
      <c r="B1725" s="0" t="s">
        <v>8319</v>
      </c>
      <c r="C1725" s="0" t="s">
        <v>8320</v>
      </c>
      <c r="D1725" s="0" t="s">
        <v>8321</v>
      </c>
      <c r="E1725" s="0" t="s">
        <v>3276</v>
      </c>
      <c r="F1725" s="22" t="str">
        <f aca="false">"dossierComplet['"&amp;meta_dossier_complet[[#This Row],[COD_VAR]]&amp;"'][code_insee]"</f>
        <v>dossierComplet['ENCITOT16'][code_insee]</v>
      </c>
    </row>
    <row r="1726" customFormat="false" ht="15" hidden="true" customHeight="false" outlineLevel="0" collapsed="false">
      <c r="B1726" s="0" t="s">
        <v>8322</v>
      </c>
      <c r="C1726" s="0" t="s">
        <v>8323</v>
      </c>
      <c r="D1726" s="0" t="s">
        <v>8324</v>
      </c>
      <c r="E1726" s="0" t="s">
        <v>3276</v>
      </c>
      <c r="F1726" s="22" t="str">
        <f aca="false">"dossierComplet['"&amp;meta_dossier_complet[[#This Row],[COD_VAR]]&amp;"'][code_insee]"</f>
        <v>dossierComplet['ENCITOT15'][code_insee]</v>
      </c>
    </row>
    <row r="1727" customFormat="false" ht="15" hidden="true" customHeight="false" outlineLevel="0" collapsed="false">
      <c r="B1727" s="0" t="s">
        <v>8325</v>
      </c>
      <c r="C1727" s="0" t="s">
        <v>8326</v>
      </c>
      <c r="D1727" s="0" t="s">
        <v>8327</v>
      </c>
      <c r="E1727" s="0" t="s">
        <v>3276</v>
      </c>
      <c r="F1727" s="22" t="str">
        <f aca="false">"dossierComplet['"&amp;meta_dossier_complet[[#This Row],[COD_VAR]]&amp;"'][code_insee]"</f>
        <v>dossierComplet['ENCITOT14'][code_insee]</v>
      </c>
    </row>
    <row r="1728" customFormat="false" ht="15" hidden="true" customHeight="false" outlineLevel="0" collapsed="false">
      <c r="B1728" s="0" t="s">
        <v>8328</v>
      </c>
      <c r="C1728" s="0" t="s">
        <v>8329</v>
      </c>
      <c r="D1728" s="0" t="s">
        <v>8330</v>
      </c>
      <c r="E1728" s="0" t="s">
        <v>3276</v>
      </c>
      <c r="F1728" s="22" t="str">
        <f aca="false">"dossierComplet['"&amp;meta_dossier_complet[[#This Row],[COD_VAR]]&amp;"'][code_insee]"</f>
        <v>dossierComplet['ENCITOT13'][code_insee]</v>
      </c>
    </row>
    <row r="1729" customFormat="false" ht="15" hidden="true" customHeight="false" outlineLevel="0" collapsed="false">
      <c r="B1729" s="0" t="s">
        <v>8331</v>
      </c>
      <c r="C1729" s="0" t="s">
        <v>8332</v>
      </c>
      <c r="D1729" s="0" t="s">
        <v>8333</v>
      </c>
      <c r="E1729" s="0" t="s">
        <v>3276</v>
      </c>
      <c r="F1729" s="22" t="str">
        <f aca="false">"dossierComplet['"&amp;meta_dossier_complet[[#This Row],[COD_VAR]]&amp;"'][code_insee]"</f>
        <v>dossierComplet['ENCITOT12'][code_insee]</v>
      </c>
    </row>
    <row r="1730" customFormat="false" ht="15" hidden="true" customHeight="false" outlineLevel="0" collapsed="false">
      <c r="B1730" s="0" t="s">
        <v>8334</v>
      </c>
      <c r="C1730" s="0" t="s">
        <v>8335</v>
      </c>
      <c r="D1730" s="0" t="s">
        <v>8336</v>
      </c>
      <c r="E1730" s="0" t="s">
        <v>3276</v>
      </c>
      <c r="F1730" s="22" t="str">
        <f aca="false">"dossierComplet['"&amp;meta_dossier_complet[[#This Row],[COD_VAR]]&amp;"'][code_insee]"</f>
        <v>dossierComplet['ENCITOT11'][code_insee]</v>
      </c>
    </row>
    <row r="1731" customFormat="false" ht="15" hidden="true" customHeight="false" outlineLevel="0" collapsed="false">
      <c r="B1731" s="0" t="s">
        <v>8337</v>
      </c>
      <c r="C1731" s="0" t="s">
        <v>8338</v>
      </c>
      <c r="D1731" s="0" t="s">
        <v>8338</v>
      </c>
      <c r="E1731" s="0" t="s">
        <v>3276</v>
      </c>
      <c r="F1731" s="22" t="str">
        <f aca="false">"dossierComplet['"&amp;meta_dossier_complet[[#This Row],[COD_VAR]]&amp;"'][code_insee]"</f>
        <v>dossierComplet['ETNTOT20'][code_insee]</v>
      </c>
    </row>
    <row r="1732" customFormat="false" ht="15" hidden="true" customHeight="false" outlineLevel="0" collapsed="false">
      <c r="B1732" s="0" t="s">
        <v>8339</v>
      </c>
      <c r="C1732" s="0" t="s">
        <v>8340</v>
      </c>
      <c r="D1732" s="0" t="s">
        <v>8341</v>
      </c>
      <c r="E1732" s="0" t="s">
        <v>3276</v>
      </c>
      <c r="F1732" s="22" t="str">
        <f aca="false">"dossierComplet['"&amp;meta_dossier_complet[[#This Row],[COD_VAR]]&amp;"'][code_insee]"</f>
        <v>dossierComplet['ETNBE20'][code_insee]</v>
      </c>
    </row>
    <row r="1733" customFormat="false" ht="15" hidden="true" customHeight="false" outlineLevel="0" collapsed="false">
      <c r="B1733" s="0" t="s">
        <v>8342</v>
      </c>
      <c r="C1733" s="0" t="s">
        <v>8343</v>
      </c>
      <c r="D1733" s="0" t="s">
        <v>8344</v>
      </c>
      <c r="E1733" s="0" t="s">
        <v>3276</v>
      </c>
      <c r="F1733" s="22" t="str">
        <f aca="false">"dossierComplet['"&amp;meta_dossier_complet[[#This Row],[COD_VAR]]&amp;"'][code_insee]"</f>
        <v>dossierComplet['ETNFZ20'][code_insee]</v>
      </c>
    </row>
    <row r="1734" customFormat="false" ht="15" hidden="true" customHeight="false" outlineLevel="0" collapsed="false">
      <c r="B1734" s="0" t="s">
        <v>8345</v>
      </c>
      <c r="C1734" s="0" t="s">
        <v>8346</v>
      </c>
      <c r="D1734" s="0" t="s">
        <v>8347</v>
      </c>
      <c r="E1734" s="0" t="s">
        <v>3276</v>
      </c>
      <c r="F1734" s="22" t="str">
        <f aca="false">"dossierComplet['"&amp;meta_dossier_complet[[#This Row],[COD_VAR]]&amp;"'][code_insee]"</f>
        <v>dossierComplet['ETNGI20'][code_insee]</v>
      </c>
    </row>
    <row r="1735" customFormat="false" ht="15" hidden="true" customHeight="false" outlineLevel="0" collapsed="false">
      <c r="B1735" s="0" t="s">
        <v>8348</v>
      </c>
      <c r="C1735" s="0" t="s">
        <v>8349</v>
      </c>
      <c r="D1735" s="0" t="s">
        <v>8350</v>
      </c>
      <c r="E1735" s="0" t="s">
        <v>3276</v>
      </c>
      <c r="F1735" s="22" t="str">
        <f aca="false">"dossierComplet['"&amp;meta_dossier_complet[[#This Row],[COD_VAR]]&amp;"'][code_insee]"</f>
        <v>dossierComplet['ETNJZ20'][code_insee]</v>
      </c>
    </row>
    <row r="1736" customFormat="false" ht="15" hidden="true" customHeight="false" outlineLevel="0" collapsed="false">
      <c r="B1736" s="0" t="s">
        <v>8351</v>
      </c>
      <c r="C1736" s="0" t="s">
        <v>8352</v>
      </c>
      <c r="D1736" s="0" t="s">
        <v>8353</v>
      </c>
      <c r="E1736" s="0" t="s">
        <v>3276</v>
      </c>
      <c r="F1736" s="22" t="str">
        <f aca="false">"dossierComplet['"&amp;meta_dossier_complet[[#This Row],[COD_VAR]]&amp;"'][code_insee]"</f>
        <v>dossierComplet['ETNKZ20'][code_insee]</v>
      </c>
    </row>
    <row r="1737" customFormat="false" ht="15" hidden="true" customHeight="false" outlineLevel="0" collapsed="false">
      <c r="B1737" s="0" t="s">
        <v>8354</v>
      </c>
      <c r="C1737" s="0" t="s">
        <v>8355</v>
      </c>
      <c r="D1737" s="0" t="s">
        <v>8356</v>
      </c>
      <c r="E1737" s="0" t="s">
        <v>3276</v>
      </c>
      <c r="F1737" s="22" t="str">
        <f aca="false">"dossierComplet['"&amp;meta_dossier_complet[[#This Row],[COD_VAR]]&amp;"'][code_insee]"</f>
        <v>dossierComplet['ETNLZ20'][code_insee]</v>
      </c>
    </row>
    <row r="1738" customFormat="false" ht="15" hidden="true" customHeight="false" outlineLevel="0" collapsed="false">
      <c r="B1738" s="0" t="s">
        <v>8357</v>
      </c>
      <c r="C1738" s="0" t="s">
        <v>8358</v>
      </c>
      <c r="D1738" s="0" t="s">
        <v>8359</v>
      </c>
      <c r="E1738" s="0" t="s">
        <v>3276</v>
      </c>
      <c r="F1738" s="22" t="str">
        <f aca="false">"dossierComplet['"&amp;meta_dossier_complet[[#This Row],[COD_VAR]]&amp;"'][code_insee]"</f>
        <v>dossierComplet['ETNMN20'][code_insee]</v>
      </c>
    </row>
    <row r="1739" customFormat="false" ht="15" hidden="true" customHeight="false" outlineLevel="0" collapsed="false">
      <c r="B1739" s="0" t="s">
        <v>8360</v>
      </c>
      <c r="C1739" s="0" t="s">
        <v>8361</v>
      </c>
      <c r="D1739" s="0" t="s">
        <v>8362</v>
      </c>
      <c r="E1739" s="0" t="s">
        <v>3276</v>
      </c>
      <c r="F1739" s="22" t="str">
        <f aca="false">"dossierComplet['"&amp;meta_dossier_complet[[#This Row],[COD_VAR]]&amp;"'][code_insee]"</f>
        <v>dossierComplet['ETNOQ20'][code_insee]</v>
      </c>
    </row>
    <row r="1740" customFormat="false" ht="15" hidden="true" customHeight="false" outlineLevel="0" collapsed="false">
      <c r="B1740" s="0" t="s">
        <v>8363</v>
      </c>
      <c r="C1740" s="0" t="s">
        <v>8364</v>
      </c>
      <c r="D1740" s="0" t="s">
        <v>8365</v>
      </c>
      <c r="E1740" s="0" t="s">
        <v>3276</v>
      </c>
      <c r="F1740" s="22" t="str">
        <f aca="false">"dossierComplet['"&amp;meta_dossier_complet[[#This Row],[COD_VAR]]&amp;"'][code_insee]"</f>
        <v>dossierComplet['ETNRU20'][code_insee]</v>
      </c>
    </row>
    <row r="1741" customFormat="false" ht="15" hidden="true" customHeight="false" outlineLevel="0" collapsed="false">
      <c r="B1741" s="0" t="s">
        <v>8366</v>
      </c>
      <c r="C1741" s="0" t="s">
        <v>8367</v>
      </c>
      <c r="D1741" s="0" t="s">
        <v>8368</v>
      </c>
      <c r="E1741" s="0" t="s">
        <v>3276</v>
      </c>
      <c r="F1741" s="22" t="str">
        <f aca="false">"dossierComplet['"&amp;meta_dossier_complet[[#This Row],[COD_VAR]]&amp;"'][code_insee]"</f>
        <v>dossierComplet['ETCTOT20'][code_insee]</v>
      </c>
    </row>
    <row r="1742" customFormat="false" ht="15" hidden="true" customHeight="false" outlineLevel="0" collapsed="false">
      <c r="B1742" s="0" t="s">
        <v>8369</v>
      </c>
      <c r="C1742" s="0" t="s">
        <v>8370</v>
      </c>
      <c r="D1742" s="0" t="s">
        <v>8371</v>
      </c>
      <c r="E1742" s="0" t="s">
        <v>3276</v>
      </c>
      <c r="F1742" s="22" t="str">
        <f aca="false">"dossierComplet['"&amp;meta_dossier_complet[[#This Row],[COD_VAR]]&amp;"'][code_insee]"</f>
        <v>dossierComplet['ETCBE20'][code_insee]</v>
      </c>
    </row>
    <row r="1743" customFormat="false" ht="15" hidden="true" customHeight="false" outlineLevel="0" collapsed="false">
      <c r="B1743" s="0" t="s">
        <v>8372</v>
      </c>
      <c r="C1743" s="0" t="s">
        <v>8373</v>
      </c>
      <c r="D1743" s="0" t="s">
        <v>8374</v>
      </c>
      <c r="E1743" s="0" t="s">
        <v>3276</v>
      </c>
      <c r="F1743" s="22" t="str">
        <f aca="false">"dossierComplet['"&amp;meta_dossier_complet[[#This Row],[COD_VAR]]&amp;"'][code_insee]"</f>
        <v>dossierComplet['ETCFZ20'][code_insee]</v>
      </c>
    </row>
    <row r="1744" customFormat="false" ht="15" hidden="true" customHeight="false" outlineLevel="0" collapsed="false">
      <c r="B1744" s="0" t="s">
        <v>8375</v>
      </c>
      <c r="C1744" s="0" t="s">
        <v>8376</v>
      </c>
      <c r="D1744" s="0" t="s">
        <v>8377</v>
      </c>
      <c r="E1744" s="0" t="s">
        <v>3276</v>
      </c>
      <c r="F1744" s="22" t="str">
        <f aca="false">"dossierComplet['"&amp;meta_dossier_complet[[#This Row],[COD_VAR]]&amp;"'][code_insee]"</f>
        <v>dossierComplet['ETCGI20'][code_insee]</v>
      </c>
    </row>
    <row r="1745" customFormat="false" ht="15" hidden="true" customHeight="false" outlineLevel="0" collapsed="false">
      <c r="B1745" s="0" t="s">
        <v>8378</v>
      </c>
      <c r="C1745" s="0" t="s">
        <v>8379</v>
      </c>
      <c r="D1745" s="0" t="s">
        <v>8380</v>
      </c>
      <c r="E1745" s="0" t="s">
        <v>3276</v>
      </c>
      <c r="F1745" s="22" t="str">
        <f aca="false">"dossierComplet['"&amp;meta_dossier_complet[[#This Row],[COD_VAR]]&amp;"'][code_insee]"</f>
        <v>dossierComplet['ETCJZ20'][code_insee]</v>
      </c>
    </row>
    <row r="1746" customFormat="false" ht="15" hidden="true" customHeight="false" outlineLevel="0" collapsed="false">
      <c r="B1746" s="0" t="s">
        <v>8381</v>
      </c>
      <c r="C1746" s="0" t="s">
        <v>8382</v>
      </c>
      <c r="D1746" s="0" t="s">
        <v>8383</v>
      </c>
      <c r="E1746" s="0" t="s">
        <v>3276</v>
      </c>
      <c r="F1746" s="22" t="str">
        <f aca="false">"dossierComplet['"&amp;meta_dossier_complet[[#This Row],[COD_VAR]]&amp;"'][code_insee]"</f>
        <v>dossierComplet['ETCKZ20'][code_insee]</v>
      </c>
    </row>
    <row r="1747" customFormat="false" ht="15" hidden="true" customHeight="false" outlineLevel="0" collapsed="false">
      <c r="B1747" s="0" t="s">
        <v>8384</v>
      </c>
      <c r="C1747" s="0" t="s">
        <v>8385</v>
      </c>
      <c r="D1747" s="0" t="s">
        <v>8386</v>
      </c>
      <c r="E1747" s="0" t="s">
        <v>3276</v>
      </c>
      <c r="F1747" s="22" t="str">
        <f aca="false">"dossierComplet['"&amp;meta_dossier_complet[[#This Row],[COD_VAR]]&amp;"'][code_insee]"</f>
        <v>dossierComplet['ETCLZ20'][code_insee]</v>
      </c>
    </row>
    <row r="1748" customFormat="false" ht="15" hidden="true" customHeight="false" outlineLevel="0" collapsed="false">
      <c r="B1748" s="0" t="s">
        <v>8387</v>
      </c>
      <c r="C1748" s="0" t="s">
        <v>8388</v>
      </c>
      <c r="D1748" s="0" t="s">
        <v>8389</v>
      </c>
      <c r="E1748" s="0" t="s">
        <v>3276</v>
      </c>
      <c r="F1748" s="22" t="str">
        <f aca="false">"dossierComplet['"&amp;meta_dossier_complet[[#This Row],[COD_VAR]]&amp;"'][code_insee]"</f>
        <v>dossierComplet['ETCMN20'][code_insee]</v>
      </c>
    </row>
    <row r="1749" customFormat="false" ht="15" hidden="true" customHeight="false" outlineLevel="0" collapsed="false">
      <c r="B1749" s="0" t="s">
        <v>8390</v>
      </c>
      <c r="C1749" s="0" t="s">
        <v>8391</v>
      </c>
      <c r="D1749" s="0" t="s">
        <v>8392</v>
      </c>
      <c r="E1749" s="0" t="s">
        <v>3276</v>
      </c>
      <c r="F1749" s="22" t="str">
        <f aca="false">"dossierComplet['"&amp;meta_dossier_complet[[#This Row],[COD_VAR]]&amp;"'][code_insee]"</f>
        <v>dossierComplet['ETCOQ20'][code_insee]</v>
      </c>
    </row>
    <row r="1750" customFormat="false" ht="15" hidden="true" customHeight="false" outlineLevel="0" collapsed="false">
      <c r="B1750" s="0" t="s">
        <v>8393</v>
      </c>
      <c r="C1750" s="0" t="s">
        <v>8394</v>
      </c>
      <c r="D1750" s="0" t="s">
        <v>8395</v>
      </c>
      <c r="E1750" s="0" t="s">
        <v>3276</v>
      </c>
      <c r="F1750" s="22" t="str">
        <f aca="false">"dossierComplet['"&amp;meta_dossier_complet[[#This Row],[COD_VAR]]&amp;"'][code_insee]"</f>
        <v>dossierComplet['ETCRU20'][code_insee]</v>
      </c>
    </row>
    <row r="1751" customFormat="false" ht="15" hidden="true" customHeight="false" outlineLevel="0" collapsed="false">
      <c r="B1751" s="0" t="s">
        <v>8396</v>
      </c>
      <c r="C1751" s="0" t="s">
        <v>8397</v>
      </c>
      <c r="D1751" s="0" t="s">
        <v>8398</v>
      </c>
      <c r="E1751" s="0" t="s">
        <v>3276</v>
      </c>
      <c r="F1751" s="22" t="str">
        <f aca="false">"dossierComplet['"&amp;meta_dossier_complet[[#This Row],[COD_VAR]]&amp;"'][code_insee]"</f>
        <v>dossierComplet['ETCTOT19'][code_insee]</v>
      </c>
    </row>
    <row r="1752" customFormat="false" ht="15" hidden="true" customHeight="false" outlineLevel="0" collapsed="false">
      <c r="B1752" s="0" t="s">
        <v>8399</v>
      </c>
      <c r="C1752" s="0" t="s">
        <v>8400</v>
      </c>
      <c r="D1752" s="0" t="s">
        <v>8401</v>
      </c>
      <c r="E1752" s="0" t="s">
        <v>3276</v>
      </c>
      <c r="F1752" s="22" t="str">
        <f aca="false">"dossierComplet['"&amp;meta_dossier_complet[[#This Row],[COD_VAR]]&amp;"'][code_insee]"</f>
        <v>dossierComplet['ETCBE19'][code_insee]</v>
      </c>
    </row>
    <row r="1753" customFormat="false" ht="15" hidden="true" customHeight="false" outlineLevel="0" collapsed="false">
      <c r="B1753" s="0" t="s">
        <v>8402</v>
      </c>
      <c r="C1753" s="0" t="s">
        <v>8403</v>
      </c>
      <c r="D1753" s="0" t="s">
        <v>8404</v>
      </c>
      <c r="E1753" s="0" t="s">
        <v>3276</v>
      </c>
      <c r="F1753" s="22" t="str">
        <f aca="false">"dossierComplet['"&amp;meta_dossier_complet[[#This Row],[COD_VAR]]&amp;"'][code_insee]"</f>
        <v>dossierComplet['ETCFZ19'][code_insee]</v>
      </c>
    </row>
    <row r="1754" customFormat="false" ht="15" hidden="true" customHeight="false" outlineLevel="0" collapsed="false">
      <c r="B1754" s="0" t="s">
        <v>8405</v>
      </c>
      <c r="C1754" s="0" t="s">
        <v>8406</v>
      </c>
      <c r="D1754" s="0" t="s">
        <v>8407</v>
      </c>
      <c r="E1754" s="0" t="s">
        <v>3276</v>
      </c>
      <c r="F1754" s="22" t="str">
        <f aca="false">"dossierComplet['"&amp;meta_dossier_complet[[#This Row],[COD_VAR]]&amp;"'][code_insee]"</f>
        <v>dossierComplet['ETCGI19'][code_insee]</v>
      </c>
    </row>
    <row r="1755" customFormat="false" ht="15" hidden="true" customHeight="false" outlineLevel="0" collapsed="false">
      <c r="B1755" s="0" t="s">
        <v>8408</v>
      </c>
      <c r="C1755" s="0" t="s">
        <v>8409</v>
      </c>
      <c r="D1755" s="0" t="s">
        <v>8410</v>
      </c>
      <c r="E1755" s="0" t="s">
        <v>3276</v>
      </c>
      <c r="F1755" s="22" t="str">
        <f aca="false">"dossierComplet['"&amp;meta_dossier_complet[[#This Row],[COD_VAR]]&amp;"'][code_insee]"</f>
        <v>dossierComplet['ETCJZ19'][code_insee]</v>
      </c>
    </row>
    <row r="1756" customFormat="false" ht="15" hidden="true" customHeight="false" outlineLevel="0" collapsed="false">
      <c r="B1756" s="0" t="s">
        <v>8411</v>
      </c>
      <c r="C1756" s="0" t="s">
        <v>8412</v>
      </c>
      <c r="D1756" s="0" t="s">
        <v>8413</v>
      </c>
      <c r="E1756" s="0" t="s">
        <v>3276</v>
      </c>
      <c r="F1756" s="22" t="str">
        <f aca="false">"dossierComplet['"&amp;meta_dossier_complet[[#This Row],[COD_VAR]]&amp;"'][code_insee]"</f>
        <v>dossierComplet['ETCKZ19'][code_insee]</v>
      </c>
    </row>
    <row r="1757" customFormat="false" ht="15" hidden="true" customHeight="false" outlineLevel="0" collapsed="false">
      <c r="B1757" s="0" t="s">
        <v>8414</v>
      </c>
      <c r="C1757" s="0" t="s">
        <v>8415</v>
      </c>
      <c r="D1757" s="0" t="s">
        <v>8416</v>
      </c>
      <c r="E1757" s="0" t="s">
        <v>3276</v>
      </c>
      <c r="F1757" s="22" t="str">
        <f aca="false">"dossierComplet['"&amp;meta_dossier_complet[[#This Row],[COD_VAR]]&amp;"'][code_insee]"</f>
        <v>dossierComplet['ETCLZ19'][code_insee]</v>
      </c>
    </row>
    <row r="1758" customFormat="false" ht="15" hidden="true" customHeight="false" outlineLevel="0" collapsed="false">
      <c r="B1758" s="0" t="s">
        <v>8417</v>
      </c>
      <c r="C1758" s="0" t="s">
        <v>8418</v>
      </c>
      <c r="D1758" s="0" t="s">
        <v>8419</v>
      </c>
      <c r="E1758" s="0" t="s">
        <v>3276</v>
      </c>
      <c r="F1758" s="22" t="str">
        <f aca="false">"dossierComplet['"&amp;meta_dossier_complet[[#This Row],[COD_VAR]]&amp;"'][code_insee]"</f>
        <v>dossierComplet['ETCMN19'][code_insee]</v>
      </c>
    </row>
    <row r="1759" customFormat="false" ht="15" hidden="true" customHeight="false" outlineLevel="0" collapsed="false">
      <c r="B1759" s="0" t="s">
        <v>8420</v>
      </c>
      <c r="C1759" s="0" t="s">
        <v>8421</v>
      </c>
      <c r="D1759" s="0" t="s">
        <v>8422</v>
      </c>
      <c r="E1759" s="0" t="s">
        <v>3276</v>
      </c>
      <c r="F1759" s="22" t="str">
        <f aca="false">"dossierComplet['"&amp;meta_dossier_complet[[#This Row],[COD_VAR]]&amp;"'][code_insee]"</f>
        <v>dossierComplet['ETCOQ19'][code_insee]</v>
      </c>
    </row>
    <row r="1760" customFormat="false" ht="15" hidden="true" customHeight="false" outlineLevel="0" collapsed="false">
      <c r="B1760" s="0" t="s">
        <v>8423</v>
      </c>
      <c r="C1760" s="0" t="s">
        <v>8424</v>
      </c>
      <c r="D1760" s="0" t="s">
        <v>8425</v>
      </c>
      <c r="E1760" s="0" t="s">
        <v>3276</v>
      </c>
      <c r="F1760" s="22" t="str">
        <f aca="false">"dossierComplet['"&amp;meta_dossier_complet[[#This Row],[COD_VAR]]&amp;"'][code_insee]"</f>
        <v>dossierComplet['ETCRU19'][code_insee]</v>
      </c>
    </row>
    <row r="1761" customFormat="false" ht="15" hidden="true" customHeight="false" outlineLevel="0" collapsed="false">
      <c r="B1761" s="0" t="s">
        <v>8426</v>
      </c>
      <c r="C1761" s="0" t="s">
        <v>8427</v>
      </c>
      <c r="D1761" s="0" t="s">
        <v>8428</v>
      </c>
      <c r="E1761" s="0" t="s">
        <v>3276</v>
      </c>
      <c r="F1761" s="22" t="str">
        <f aca="false">"dossierComplet['"&amp;meta_dossier_complet[[#This Row],[COD_VAR]]&amp;"'][code_insee]"</f>
        <v>dossierComplet['ETCTOT18'][code_insee]</v>
      </c>
    </row>
    <row r="1762" customFormat="false" ht="15" hidden="true" customHeight="false" outlineLevel="0" collapsed="false">
      <c r="B1762" s="0" t="s">
        <v>8429</v>
      </c>
      <c r="C1762" s="0" t="s">
        <v>8430</v>
      </c>
      <c r="D1762" s="0" t="s">
        <v>8431</v>
      </c>
      <c r="E1762" s="0" t="s">
        <v>3276</v>
      </c>
      <c r="F1762" s="22" t="str">
        <f aca="false">"dossierComplet['"&amp;meta_dossier_complet[[#This Row],[COD_VAR]]&amp;"'][code_insee]"</f>
        <v>dossierComplet['ETCBE18'][code_insee]</v>
      </c>
    </row>
    <row r="1763" customFormat="false" ht="15" hidden="true" customHeight="false" outlineLevel="0" collapsed="false">
      <c r="B1763" s="0" t="s">
        <v>8432</v>
      </c>
      <c r="C1763" s="0" t="s">
        <v>8433</v>
      </c>
      <c r="D1763" s="0" t="s">
        <v>8434</v>
      </c>
      <c r="E1763" s="0" t="s">
        <v>3276</v>
      </c>
      <c r="F1763" s="22" t="str">
        <f aca="false">"dossierComplet['"&amp;meta_dossier_complet[[#This Row],[COD_VAR]]&amp;"'][code_insee]"</f>
        <v>dossierComplet['ETCFZ18'][code_insee]</v>
      </c>
    </row>
    <row r="1764" customFormat="false" ht="15" hidden="true" customHeight="false" outlineLevel="0" collapsed="false">
      <c r="B1764" s="0" t="s">
        <v>8435</v>
      </c>
      <c r="C1764" s="0" t="s">
        <v>8436</v>
      </c>
      <c r="D1764" s="0" t="s">
        <v>8437</v>
      </c>
      <c r="E1764" s="0" t="s">
        <v>3276</v>
      </c>
      <c r="F1764" s="22" t="str">
        <f aca="false">"dossierComplet['"&amp;meta_dossier_complet[[#This Row],[COD_VAR]]&amp;"'][code_insee]"</f>
        <v>dossierComplet['ETCGI18'][code_insee]</v>
      </c>
    </row>
    <row r="1765" customFormat="false" ht="15" hidden="true" customHeight="false" outlineLevel="0" collapsed="false">
      <c r="B1765" s="0" t="s">
        <v>8438</v>
      </c>
      <c r="C1765" s="0" t="s">
        <v>8439</v>
      </c>
      <c r="D1765" s="0" t="s">
        <v>8440</v>
      </c>
      <c r="E1765" s="0" t="s">
        <v>3276</v>
      </c>
      <c r="F1765" s="22" t="str">
        <f aca="false">"dossierComplet['"&amp;meta_dossier_complet[[#This Row],[COD_VAR]]&amp;"'][code_insee]"</f>
        <v>dossierComplet['ETCJZ18'][code_insee]</v>
      </c>
    </row>
    <row r="1766" customFormat="false" ht="15" hidden="true" customHeight="false" outlineLevel="0" collapsed="false">
      <c r="B1766" s="0" t="s">
        <v>8441</v>
      </c>
      <c r="C1766" s="0" t="s">
        <v>8442</v>
      </c>
      <c r="D1766" s="0" t="s">
        <v>8443</v>
      </c>
      <c r="E1766" s="0" t="s">
        <v>3276</v>
      </c>
      <c r="F1766" s="22" t="str">
        <f aca="false">"dossierComplet['"&amp;meta_dossier_complet[[#This Row],[COD_VAR]]&amp;"'][code_insee]"</f>
        <v>dossierComplet['ETCKZ18'][code_insee]</v>
      </c>
    </row>
    <row r="1767" customFormat="false" ht="15" hidden="true" customHeight="false" outlineLevel="0" collapsed="false">
      <c r="B1767" s="0" t="s">
        <v>8444</v>
      </c>
      <c r="C1767" s="0" t="s">
        <v>8445</v>
      </c>
      <c r="D1767" s="0" t="s">
        <v>8446</v>
      </c>
      <c r="E1767" s="0" t="s">
        <v>3276</v>
      </c>
      <c r="F1767" s="22" t="str">
        <f aca="false">"dossierComplet['"&amp;meta_dossier_complet[[#This Row],[COD_VAR]]&amp;"'][code_insee]"</f>
        <v>dossierComplet['ETCLZ18'][code_insee]</v>
      </c>
    </row>
    <row r="1768" customFormat="false" ht="15" hidden="true" customHeight="false" outlineLevel="0" collapsed="false">
      <c r="B1768" s="0" t="s">
        <v>8447</v>
      </c>
      <c r="C1768" s="0" t="s">
        <v>8448</v>
      </c>
      <c r="D1768" s="0" t="s">
        <v>8449</v>
      </c>
      <c r="E1768" s="0" t="s">
        <v>3276</v>
      </c>
      <c r="F1768" s="22" t="str">
        <f aca="false">"dossierComplet['"&amp;meta_dossier_complet[[#This Row],[COD_VAR]]&amp;"'][code_insee]"</f>
        <v>dossierComplet['ETCMN18'][code_insee]</v>
      </c>
    </row>
    <row r="1769" customFormat="false" ht="15" hidden="true" customHeight="false" outlineLevel="0" collapsed="false">
      <c r="B1769" s="0" t="s">
        <v>8450</v>
      </c>
      <c r="C1769" s="0" t="s">
        <v>8451</v>
      </c>
      <c r="D1769" s="0" t="s">
        <v>8452</v>
      </c>
      <c r="E1769" s="0" t="s">
        <v>3276</v>
      </c>
      <c r="F1769" s="22" t="str">
        <f aca="false">"dossierComplet['"&amp;meta_dossier_complet[[#This Row],[COD_VAR]]&amp;"'][code_insee]"</f>
        <v>dossierComplet['ETCOQ18'][code_insee]</v>
      </c>
    </row>
    <row r="1770" customFormat="false" ht="15" hidden="true" customHeight="false" outlineLevel="0" collapsed="false">
      <c r="B1770" s="0" t="s">
        <v>8453</v>
      </c>
      <c r="C1770" s="0" t="s">
        <v>8454</v>
      </c>
      <c r="D1770" s="0" t="s">
        <v>8455</v>
      </c>
      <c r="E1770" s="0" t="s">
        <v>3276</v>
      </c>
      <c r="F1770" s="22" t="str">
        <f aca="false">"dossierComplet['"&amp;meta_dossier_complet[[#This Row],[COD_VAR]]&amp;"'][code_insee]"</f>
        <v>dossierComplet['ETCRU18'][code_insee]</v>
      </c>
    </row>
    <row r="1771" customFormat="false" ht="15" hidden="true" customHeight="false" outlineLevel="0" collapsed="false">
      <c r="B1771" s="0" t="s">
        <v>8456</v>
      </c>
      <c r="C1771" s="0" t="s">
        <v>8457</v>
      </c>
      <c r="D1771" s="0" t="s">
        <v>8458</v>
      </c>
      <c r="E1771" s="0" t="s">
        <v>3276</v>
      </c>
      <c r="F1771" s="22" t="str">
        <f aca="false">"dossierComplet['"&amp;meta_dossier_complet[[#This Row],[COD_VAR]]&amp;"'][code_insee]"</f>
        <v>dossierComplet['ETCTOT17'][code_insee]</v>
      </c>
    </row>
    <row r="1772" customFormat="false" ht="15" hidden="true" customHeight="false" outlineLevel="0" collapsed="false">
      <c r="B1772" s="0" t="s">
        <v>8459</v>
      </c>
      <c r="C1772" s="0" t="s">
        <v>8460</v>
      </c>
      <c r="D1772" s="0" t="s">
        <v>8461</v>
      </c>
      <c r="E1772" s="0" t="s">
        <v>3276</v>
      </c>
      <c r="F1772" s="22" t="str">
        <f aca="false">"dossierComplet['"&amp;meta_dossier_complet[[#This Row],[COD_VAR]]&amp;"'][code_insee]"</f>
        <v>dossierComplet['ETCBE17'][code_insee]</v>
      </c>
    </row>
    <row r="1773" customFormat="false" ht="15" hidden="true" customHeight="false" outlineLevel="0" collapsed="false">
      <c r="B1773" s="0" t="s">
        <v>8462</v>
      </c>
      <c r="C1773" s="0" t="s">
        <v>8463</v>
      </c>
      <c r="D1773" s="0" t="s">
        <v>8464</v>
      </c>
      <c r="E1773" s="0" t="s">
        <v>3276</v>
      </c>
      <c r="F1773" s="22" t="str">
        <f aca="false">"dossierComplet['"&amp;meta_dossier_complet[[#This Row],[COD_VAR]]&amp;"'][code_insee]"</f>
        <v>dossierComplet['ETCFZ17'][code_insee]</v>
      </c>
    </row>
    <row r="1774" customFormat="false" ht="15" hidden="true" customHeight="false" outlineLevel="0" collapsed="false">
      <c r="B1774" s="0" t="s">
        <v>8465</v>
      </c>
      <c r="C1774" s="0" t="s">
        <v>8466</v>
      </c>
      <c r="D1774" s="0" t="s">
        <v>8467</v>
      </c>
      <c r="E1774" s="0" t="s">
        <v>3276</v>
      </c>
      <c r="F1774" s="22" t="str">
        <f aca="false">"dossierComplet['"&amp;meta_dossier_complet[[#This Row],[COD_VAR]]&amp;"'][code_insee]"</f>
        <v>dossierComplet['ETCGI17'][code_insee]</v>
      </c>
    </row>
    <row r="1775" customFormat="false" ht="15" hidden="true" customHeight="false" outlineLevel="0" collapsed="false">
      <c r="B1775" s="0" t="s">
        <v>8468</v>
      </c>
      <c r="C1775" s="0" t="s">
        <v>8469</v>
      </c>
      <c r="D1775" s="0" t="s">
        <v>8470</v>
      </c>
      <c r="E1775" s="0" t="s">
        <v>3276</v>
      </c>
      <c r="F1775" s="22" t="str">
        <f aca="false">"dossierComplet['"&amp;meta_dossier_complet[[#This Row],[COD_VAR]]&amp;"'][code_insee]"</f>
        <v>dossierComplet['ETCJZ17'][code_insee]</v>
      </c>
    </row>
    <row r="1776" customFormat="false" ht="15" hidden="true" customHeight="false" outlineLevel="0" collapsed="false">
      <c r="B1776" s="0" t="s">
        <v>8471</v>
      </c>
      <c r="C1776" s="0" t="s">
        <v>8472</v>
      </c>
      <c r="D1776" s="0" t="s">
        <v>8473</v>
      </c>
      <c r="E1776" s="0" t="s">
        <v>3276</v>
      </c>
      <c r="F1776" s="22" t="str">
        <f aca="false">"dossierComplet['"&amp;meta_dossier_complet[[#This Row],[COD_VAR]]&amp;"'][code_insee]"</f>
        <v>dossierComplet['ETCKZ17'][code_insee]</v>
      </c>
    </row>
    <row r="1777" customFormat="false" ht="15" hidden="true" customHeight="false" outlineLevel="0" collapsed="false">
      <c r="B1777" s="0" t="s">
        <v>8474</v>
      </c>
      <c r="C1777" s="0" t="s">
        <v>8475</v>
      </c>
      <c r="D1777" s="0" t="s">
        <v>8476</v>
      </c>
      <c r="E1777" s="0" t="s">
        <v>3276</v>
      </c>
      <c r="F1777" s="22" t="str">
        <f aca="false">"dossierComplet['"&amp;meta_dossier_complet[[#This Row],[COD_VAR]]&amp;"'][code_insee]"</f>
        <v>dossierComplet['ETCLZ17'][code_insee]</v>
      </c>
    </row>
    <row r="1778" customFormat="false" ht="15" hidden="true" customHeight="false" outlineLevel="0" collapsed="false">
      <c r="B1778" s="0" t="s">
        <v>8477</v>
      </c>
      <c r="C1778" s="0" t="s">
        <v>8478</v>
      </c>
      <c r="D1778" s="0" t="s">
        <v>8479</v>
      </c>
      <c r="E1778" s="0" t="s">
        <v>3276</v>
      </c>
      <c r="F1778" s="22" t="str">
        <f aca="false">"dossierComplet['"&amp;meta_dossier_complet[[#This Row],[COD_VAR]]&amp;"'][code_insee]"</f>
        <v>dossierComplet['ETCMN17'][code_insee]</v>
      </c>
    </row>
    <row r="1779" customFormat="false" ht="15" hidden="true" customHeight="false" outlineLevel="0" collapsed="false">
      <c r="B1779" s="0" t="s">
        <v>8480</v>
      </c>
      <c r="C1779" s="0" t="s">
        <v>8481</v>
      </c>
      <c r="D1779" s="0" t="s">
        <v>8482</v>
      </c>
      <c r="E1779" s="0" t="s">
        <v>3276</v>
      </c>
      <c r="F1779" s="22" t="str">
        <f aca="false">"dossierComplet['"&amp;meta_dossier_complet[[#This Row],[COD_VAR]]&amp;"'][code_insee]"</f>
        <v>dossierComplet['ETCOQ17'][code_insee]</v>
      </c>
    </row>
    <row r="1780" customFormat="false" ht="15" hidden="true" customHeight="false" outlineLevel="0" collapsed="false">
      <c r="B1780" s="0" t="s">
        <v>8483</v>
      </c>
      <c r="C1780" s="0" t="s">
        <v>8484</v>
      </c>
      <c r="D1780" s="0" t="s">
        <v>8485</v>
      </c>
      <c r="E1780" s="0" t="s">
        <v>3276</v>
      </c>
      <c r="F1780" s="22" t="str">
        <f aca="false">"dossierComplet['"&amp;meta_dossier_complet[[#This Row],[COD_VAR]]&amp;"'][code_insee]"</f>
        <v>dossierComplet['ETCRU17'][code_insee]</v>
      </c>
    </row>
    <row r="1781" customFormat="false" ht="15" hidden="true" customHeight="false" outlineLevel="0" collapsed="false">
      <c r="B1781" s="0" t="s">
        <v>8486</v>
      </c>
      <c r="C1781" s="0" t="s">
        <v>8487</v>
      </c>
      <c r="D1781" s="0" t="s">
        <v>8488</v>
      </c>
      <c r="E1781" s="0" t="s">
        <v>3276</v>
      </c>
      <c r="F1781" s="22" t="str">
        <f aca="false">"dossierComplet['"&amp;meta_dossier_complet[[#This Row],[COD_VAR]]&amp;"'][code_insee]"</f>
        <v>dossierComplet['ETCTOT16'][code_insee]</v>
      </c>
    </row>
    <row r="1782" customFormat="false" ht="15" hidden="true" customHeight="false" outlineLevel="0" collapsed="false">
      <c r="B1782" s="0" t="s">
        <v>8489</v>
      </c>
      <c r="C1782" s="0" t="s">
        <v>8490</v>
      </c>
      <c r="D1782" s="0" t="s">
        <v>8491</v>
      </c>
      <c r="E1782" s="0" t="s">
        <v>3276</v>
      </c>
      <c r="F1782" s="22" t="str">
        <f aca="false">"dossierComplet['"&amp;meta_dossier_complet[[#This Row],[COD_VAR]]&amp;"'][code_insee]"</f>
        <v>dossierComplet['ETCBE16'][code_insee]</v>
      </c>
    </row>
    <row r="1783" customFormat="false" ht="15" hidden="true" customHeight="false" outlineLevel="0" collapsed="false">
      <c r="B1783" s="0" t="s">
        <v>8492</v>
      </c>
      <c r="C1783" s="0" t="s">
        <v>8493</v>
      </c>
      <c r="D1783" s="0" t="s">
        <v>8494</v>
      </c>
      <c r="E1783" s="0" t="s">
        <v>3276</v>
      </c>
      <c r="F1783" s="22" t="str">
        <f aca="false">"dossierComplet['"&amp;meta_dossier_complet[[#This Row],[COD_VAR]]&amp;"'][code_insee]"</f>
        <v>dossierComplet['ETCFZ16'][code_insee]</v>
      </c>
    </row>
    <row r="1784" customFormat="false" ht="15" hidden="true" customHeight="false" outlineLevel="0" collapsed="false">
      <c r="B1784" s="0" t="s">
        <v>8495</v>
      </c>
      <c r="C1784" s="0" t="s">
        <v>8496</v>
      </c>
      <c r="D1784" s="0" t="s">
        <v>8497</v>
      </c>
      <c r="E1784" s="0" t="s">
        <v>3276</v>
      </c>
      <c r="F1784" s="22" t="str">
        <f aca="false">"dossierComplet['"&amp;meta_dossier_complet[[#This Row],[COD_VAR]]&amp;"'][code_insee]"</f>
        <v>dossierComplet['ETCGI16'][code_insee]</v>
      </c>
    </row>
    <row r="1785" customFormat="false" ht="15" hidden="true" customHeight="false" outlineLevel="0" collapsed="false">
      <c r="B1785" s="0" t="s">
        <v>8498</v>
      </c>
      <c r="C1785" s="0" t="s">
        <v>8499</v>
      </c>
      <c r="D1785" s="0" t="s">
        <v>8500</v>
      </c>
      <c r="E1785" s="0" t="s">
        <v>3276</v>
      </c>
      <c r="F1785" s="22" t="str">
        <f aca="false">"dossierComplet['"&amp;meta_dossier_complet[[#This Row],[COD_VAR]]&amp;"'][code_insee]"</f>
        <v>dossierComplet['ETCJZ16'][code_insee]</v>
      </c>
    </row>
    <row r="1786" customFormat="false" ht="15" hidden="true" customHeight="false" outlineLevel="0" collapsed="false">
      <c r="B1786" s="0" t="s">
        <v>8501</v>
      </c>
      <c r="C1786" s="0" t="s">
        <v>8502</v>
      </c>
      <c r="D1786" s="0" t="s">
        <v>8503</v>
      </c>
      <c r="E1786" s="0" t="s">
        <v>3276</v>
      </c>
      <c r="F1786" s="22" t="str">
        <f aca="false">"dossierComplet['"&amp;meta_dossier_complet[[#This Row],[COD_VAR]]&amp;"'][code_insee]"</f>
        <v>dossierComplet['ETCKZ16'][code_insee]</v>
      </c>
    </row>
    <row r="1787" customFormat="false" ht="15" hidden="true" customHeight="false" outlineLevel="0" collapsed="false">
      <c r="B1787" s="0" t="s">
        <v>8504</v>
      </c>
      <c r="C1787" s="0" t="s">
        <v>8505</v>
      </c>
      <c r="D1787" s="0" t="s">
        <v>8506</v>
      </c>
      <c r="E1787" s="0" t="s">
        <v>3276</v>
      </c>
      <c r="F1787" s="22" t="str">
        <f aca="false">"dossierComplet['"&amp;meta_dossier_complet[[#This Row],[COD_VAR]]&amp;"'][code_insee]"</f>
        <v>dossierComplet['ETCLZ16'][code_insee]</v>
      </c>
    </row>
    <row r="1788" customFormat="false" ht="15" hidden="true" customHeight="false" outlineLevel="0" collapsed="false">
      <c r="B1788" s="0" t="s">
        <v>8507</v>
      </c>
      <c r="C1788" s="0" t="s">
        <v>8508</v>
      </c>
      <c r="D1788" s="0" t="s">
        <v>8509</v>
      </c>
      <c r="E1788" s="0" t="s">
        <v>3276</v>
      </c>
      <c r="F1788" s="22" t="str">
        <f aca="false">"dossierComplet['"&amp;meta_dossier_complet[[#This Row],[COD_VAR]]&amp;"'][code_insee]"</f>
        <v>dossierComplet['ETCMN16'][code_insee]</v>
      </c>
    </row>
    <row r="1789" customFormat="false" ht="15" hidden="true" customHeight="false" outlineLevel="0" collapsed="false">
      <c r="B1789" s="0" t="s">
        <v>8510</v>
      </c>
      <c r="C1789" s="0" t="s">
        <v>8511</v>
      </c>
      <c r="D1789" s="0" t="s">
        <v>8512</v>
      </c>
      <c r="E1789" s="0" t="s">
        <v>3276</v>
      </c>
      <c r="F1789" s="22" t="str">
        <f aca="false">"dossierComplet['"&amp;meta_dossier_complet[[#This Row],[COD_VAR]]&amp;"'][code_insee]"</f>
        <v>dossierComplet['ETCOQ16'][code_insee]</v>
      </c>
    </row>
    <row r="1790" customFormat="false" ht="15" hidden="true" customHeight="false" outlineLevel="0" collapsed="false">
      <c r="B1790" s="0" t="s">
        <v>8513</v>
      </c>
      <c r="C1790" s="0" t="s">
        <v>8514</v>
      </c>
      <c r="D1790" s="0" t="s">
        <v>8515</v>
      </c>
      <c r="E1790" s="0" t="s">
        <v>3276</v>
      </c>
      <c r="F1790" s="22" t="str">
        <f aca="false">"dossierComplet['"&amp;meta_dossier_complet[[#This Row],[COD_VAR]]&amp;"'][code_insee]"</f>
        <v>dossierComplet['ETCRU16'][code_insee]</v>
      </c>
    </row>
    <row r="1791" customFormat="false" ht="15" hidden="true" customHeight="false" outlineLevel="0" collapsed="false">
      <c r="B1791" s="0" t="s">
        <v>8516</v>
      </c>
      <c r="C1791" s="0" t="s">
        <v>8517</v>
      </c>
      <c r="D1791" s="0" t="s">
        <v>8518</v>
      </c>
      <c r="E1791" s="0" t="s">
        <v>3276</v>
      </c>
      <c r="F1791" s="22" t="str">
        <f aca="false">"dossierComplet['"&amp;meta_dossier_complet[[#This Row],[COD_VAR]]&amp;"'][code_insee]"</f>
        <v>dossierComplet['ETCTOT15'][code_insee]</v>
      </c>
    </row>
    <row r="1792" customFormat="false" ht="15" hidden="true" customHeight="false" outlineLevel="0" collapsed="false">
      <c r="B1792" s="0" t="s">
        <v>8519</v>
      </c>
      <c r="C1792" s="0" t="s">
        <v>8520</v>
      </c>
      <c r="D1792" s="0" t="s">
        <v>8521</v>
      </c>
      <c r="E1792" s="0" t="s">
        <v>3276</v>
      </c>
      <c r="F1792" s="22" t="str">
        <f aca="false">"dossierComplet['"&amp;meta_dossier_complet[[#This Row],[COD_VAR]]&amp;"'][code_insee]"</f>
        <v>dossierComplet['ETCBE15'][code_insee]</v>
      </c>
    </row>
    <row r="1793" customFormat="false" ht="15" hidden="true" customHeight="false" outlineLevel="0" collapsed="false">
      <c r="B1793" s="0" t="s">
        <v>8522</v>
      </c>
      <c r="C1793" s="0" t="s">
        <v>8523</v>
      </c>
      <c r="D1793" s="0" t="s">
        <v>8524</v>
      </c>
      <c r="E1793" s="0" t="s">
        <v>3276</v>
      </c>
      <c r="F1793" s="22" t="str">
        <f aca="false">"dossierComplet['"&amp;meta_dossier_complet[[#This Row],[COD_VAR]]&amp;"'][code_insee]"</f>
        <v>dossierComplet['ETCFZ15'][code_insee]</v>
      </c>
    </row>
    <row r="1794" customFormat="false" ht="15" hidden="true" customHeight="false" outlineLevel="0" collapsed="false">
      <c r="B1794" s="0" t="s">
        <v>8525</v>
      </c>
      <c r="C1794" s="0" t="s">
        <v>8526</v>
      </c>
      <c r="D1794" s="0" t="s">
        <v>8527</v>
      </c>
      <c r="E1794" s="0" t="s">
        <v>3276</v>
      </c>
      <c r="F1794" s="22" t="str">
        <f aca="false">"dossierComplet['"&amp;meta_dossier_complet[[#This Row],[COD_VAR]]&amp;"'][code_insee]"</f>
        <v>dossierComplet['ETCGI15'][code_insee]</v>
      </c>
    </row>
    <row r="1795" customFormat="false" ht="15" hidden="true" customHeight="false" outlineLevel="0" collapsed="false">
      <c r="B1795" s="0" t="s">
        <v>8528</v>
      </c>
      <c r="C1795" s="0" t="s">
        <v>8529</v>
      </c>
      <c r="D1795" s="0" t="s">
        <v>8530</v>
      </c>
      <c r="E1795" s="0" t="s">
        <v>3276</v>
      </c>
      <c r="F1795" s="22" t="str">
        <f aca="false">"dossierComplet['"&amp;meta_dossier_complet[[#This Row],[COD_VAR]]&amp;"'][code_insee]"</f>
        <v>dossierComplet['ETCJZ15'][code_insee]</v>
      </c>
    </row>
    <row r="1796" customFormat="false" ht="15" hidden="true" customHeight="false" outlineLevel="0" collapsed="false">
      <c r="B1796" s="0" t="s">
        <v>8531</v>
      </c>
      <c r="C1796" s="0" t="s">
        <v>8532</v>
      </c>
      <c r="D1796" s="0" t="s">
        <v>8533</v>
      </c>
      <c r="E1796" s="0" t="s">
        <v>3276</v>
      </c>
      <c r="F1796" s="22" t="str">
        <f aca="false">"dossierComplet['"&amp;meta_dossier_complet[[#This Row],[COD_VAR]]&amp;"'][code_insee]"</f>
        <v>dossierComplet['ETCKZ15'][code_insee]</v>
      </c>
    </row>
    <row r="1797" customFormat="false" ht="15" hidden="true" customHeight="false" outlineLevel="0" collapsed="false">
      <c r="B1797" s="0" t="s">
        <v>8534</v>
      </c>
      <c r="C1797" s="0" t="s">
        <v>8535</v>
      </c>
      <c r="D1797" s="0" t="s">
        <v>8536</v>
      </c>
      <c r="E1797" s="0" t="s">
        <v>3276</v>
      </c>
      <c r="F1797" s="22" t="str">
        <f aca="false">"dossierComplet['"&amp;meta_dossier_complet[[#This Row],[COD_VAR]]&amp;"'][code_insee]"</f>
        <v>dossierComplet['ETCLZ15'][code_insee]</v>
      </c>
    </row>
    <row r="1798" customFormat="false" ht="15" hidden="true" customHeight="false" outlineLevel="0" collapsed="false">
      <c r="B1798" s="0" t="s">
        <v>8537</v>
      </c>
      <c r="C1798" s="0" t="s">
        <v>8538</v>
      </c>
      <c r="D1798" s="0" t="s">
        <v>8539</v>
      </c>
      <c r="E1798" s="0" t="s">
        <v>3276</v>
      </c>
      <c r="F1798" s="22" t="str">
        <f aca="false">"dossierComplet['"&amp;meta_dossier_complet[[#This Row],[COD_VAR]]&amp;"'][code_insee]"</f>
        <v>dossierComplet['ETCMN15'][code_insee]</v>
      </c>
    </row>
    <row r="1799" customFormat="false" ht="15" hidden="true" customHeight="false" outlineLevel="0" collapsed="false">
      <c r="B1799" s="0" t="s">
        <v>8540</v>
      </c>
      <c r="C1799" s="0" t="s">
        <v>8541</v>
      </c>
      <c r="D1799" s="0" t="s">
        <v>8542</v>
      </c>
      <c r="E1799" s="0" t="s">
        <v>3276</v>
      </c>
      <c r="F1799" s="22" t="str">
        <f aca="false">"dossierComplet['"&amp;meta_dossier_complet[[#This Row],[COD_VAR]]&amp;"'][code_insee]"</f>
        <v>dossierComplet['ETCOQ15'][code_insee]</v>
      </c>
    </row>
    <row r="1800" customFormat="false" ht="15" hidden="true" customHeight="false" outlineLevel="0" collapsed="false">
      <c r="B1800" s="0" t="s">
        <v>8543</v>
      </c>
      <c r="C1800" s="0" t="s">
        <v>8544</v>
      </c>
      <c r="D1800" s="0" t="s">
        <v>8545</v>
      </c>
      <c r="E1800" s="0" t="s">
        <v>3276</v>
      </c>
      <c r="F1800" s="22" t="str">
        <f aca="false">"dossierComplet['"&amp;meta_dossier_complet[[#This Row],[COD_VAR]]&amp;"'][code_insee]"</f>
        <v>dossierComplet['ETCRU15'][code_insee]</v>
      </c>
    </row>
    <row r="1801" customFormat="false" ht="15" hidden="true" customHeight="false" outlineLevel="0" collapsed="false">
      <c r="B1801" s="0" t="s">
        <v>8546</v>
      </c>
      <c r="C1801" s="0" t="s">
        <v>8547</v>
      </c>
      <c r="D1801" s="0" t="s">
        <v>8548</v>
      </c>
      <c r="E1801" s="0" t="s">
        <v>3276</v>
      </c>
      <c r="F1801" s="22" t="str">
        <f aca="false">"dossierComplet['"&amp;meta_dossier_complet[[#This Row],[COD_VAR]]&amp;"'][code_insee]"</f>
        <v>dossierComplet['ETCTOT14'][code_insee]</v>
      </c>
    </row>
    <row r="1802" customFormat="false" ht="15" hidden="true" customHeight="false" outlineLevel="0" collapsed="false">
      <c r="B1802" s="0" t="s">
        <v>8549</v>
      </c>
      <c r="C1802" s="0" t="s">
        <v>8550</v>
      </c>
      <c r="D1802" s="0" t="s">
        <v>8551</v>
      </c>
      <c r="E1802" s="0" t="s">
        <v>3276</v>
      </c>
      <c r="F1802" s="22" t="str">
        <f aca="false">"dossierComplet['"&amp;meta_dossier_complet[[#This Row],[COD_VAR]]&amp;"'][code_insee]"</f>
        <v>dossierComplet['ETCBE14'][code_insee]</v>
      </c>
    </row>
    <row r="1803" customFormat="false" ht="15" hidden="true" customHeight="false" outlineLevel="0" collapsed="false">
      <c r="B1803" s="0" t="s">
        <v>8552</v>
      </c>
      <c r="C1803" s="0" t="s">
        <v>8553</v>
      </c>
      <c r="D1803" s="0" t="s">
        <v>8554</v>
      </c>
      <c r="E1803" s="0" t="s">
        <v>3276</v>
      </c>
      <c r="F1803" s="22" t="str">
        <f aca="false">"dossierComplet['"&amp;meta_dossier_complet[[#This Row],[COD_VAR]]&amp;"'][code_insee]"</f>
        <v>dossierComplet['ETCFZ14'][code_insee]</v>
      </c>
    </row>
    <row r="1804" customFormat="false" ht="15" hidden="true" customHeight="false" outlineLevel="0" collapsed="false">
      <c r="B1804" s="0" t="s">
        <v>8555</v>
      </c>
      <c r="C1804" s="0" t="s">
        <v>8556</v>
      </c>
      <c r="D1804" s="0" t="s">
        <v>8557</v>
      </c>
      <c r="E1804" s="0" t="s">
        <v>3276</v>
      </c>
      <c r="F1804" s="22" t="str">
        <f aca="false">"dossierComplet['"&amp;meta_dossier_complet[[#This Row],[COD_VAR]]&amp;"'][code_insee]"</f>
        <v>dossierComplet['ETCGI14'][code_insee]</v>
      </c>
    </row>
    <row r="1805" customFormat="false" ht="15" hidden="true" customHeight="false" outlineLevel="0" collapsed="false">
      <c r="B1805" s="0" t="s">
        <v>8558</v>
      </c>
      <c r="C1805" s="0" t="s">
        <v>8559</v>
      </c>
      <c r="D1805" s="0" t="s">
        <v>8560</v>
      </c>
      <c r="E1805" s="0" t="s">
        <v>3276</v>
      </c>
      <c r="F1805" s="22" t="str">
        <f aca="false">"dossierComplet['"&amp;meta_dossier_complet[[#This Row],[COD_VAR]]&amp;"'][code_insee]"</f>
        <v>dossierComplet['ETCJZ14'][code_insee]</v>
      </c>
    </row>
    <row r="1806" customFormat="false" ht="15" hidden="true" customHeight="false" outlineLevel="0" collapsed="false">
      <c r="B1806" s="0" t="s">
        <v>8561</v>
      </c>
      <c r="C1806" s="0" t="s">
        <v>8562</v>
      </c>
      <c r="D1806" s="0" t="s">
        <v>8563</v>
      </c>
      <c r="E1806" s="0" t="s">
        <v>3276</v>
      </c>
      <c r="F1806" s="22" t="str">
        <f aca="false">"dossierComplet['"&amp;meta_dossier_complet[[#This Row],[COD_VAR]]&amp;"'][code_insee]"</f>
        <v>dossierComplet['ETCKZ14'][code_insee]</v>
      </c>
    </row>
    <row r="1807" customFormat="false" ht="15" hidden="true" customHeight="false" outlineLevel="0" collapsed="false">
      <c r="B1807" s="0" t="s">
        <v>8564</v>
      </c>
      <c r="C1807" s="0" t="s">
        <v>8565</v>
      </c>
      <c r="D1807" s="0" t="s">
        <v>8566</v>
      </c>
      <c r="E1807" s="0" t="s">
        <v>3276</v>
      </c>
      <c r="F1807" s="22" t="str">
        <f aca="false">"dossierComplet['"&amp;meta_dossier_complet[[#This Row],[COD_VAR]]&amp;"'][code_insee]"</f>
        <v>dossierComplet['ETCLZ14'][code_insee]</v>
      </c>
    </row>
    <row r="1808" customFormat="false" ht="15" hidden="true" customHeight="false" outlineLevel="0" collapsed="false">
      <c r="B1808" s="0" t="s">
        <v>8567</v>
      </c>
      <c r="C1808" s="0" t="s">
        <v>8568</v>
      </c>
      <c r="D1808" s="0" t="s">
        <v>8569</v>
      </c>
      <c r="E1808" s="0" t="s">
        <v>3276</v>
      </c>
      <c r="F1808" s="22" t="str">
        <f aca="false">"dossierComplet['"&amp;meta_dossier_complet[[#This Row],[COD_VAR]]&amp;"'][code_insee]"</f>
        <v>dossierComplet['ETCMN14'][code_insee]</v>
      </c>
    </row>
    <row r="1809" customFormat="false" ht="15" hidden="true" customHeight="false" outlineLevel="0" collapsed="false">
      <c r="B1809" s="0" t="s">
        <v>8570</v>
      </c>
      <c r="C1809" s="0" t="s">
        <v>8571</v>
      </c>
      <c r="D1809" s="0" t="s">
        <v>8572</v>
      </c>
      <c r="E1809" s="0" t="s">
        <v>3276</v>
      </c>
      <c r="F1809" s="22" t="str">
        <f aca="false">"dossierComplet['"&amp;meta_dossier_complet[[#This Row],[COD_VAR]]&amp;"'][code_insee]"</f>
        <v>dossierComplet['ETCOQ14'][code_insee]</v>
      </c>
    </row>
    <row r="1810" customFormat="false" ht="15" hidden="true" customHeight="false" outlineLevel="0" collapsed="false">
      <c r="B1810" s="0" t="s">
        <v>8573</v>
      </c>
      <c r="C1810" s="0" t="s">
        <v>8574</v>
      </c>
      <c r="D1810" s="0" t="s">
        <v>8575</v>
      </c>
      <c r="E1810" s="0" t="s">
        <v>3276</v>
      </c>
      <c r="F1810" s="22" t="str">
        <f aca="false">"dossierComplet['"&amp;meta_dossier_complet[[#This Row],[COD_VAR]]&amp;"'][code_insee]"</f>
        <v>dossierComplet['ETCRU14'][code_insee]</v>
      </c>
    </row>
    <row r="1811" customFormat="false" ht="15" hidden="true" customHeight="false" outlineLevel="0" collapsed="false">
      <c r="B1811" s="0" t="s">
        <v>8576</v>
      </c>
      <c r="C1811" s="0" t="s">
        <v>8577</v>
      </c>
      <c r="D1811" s="0" t="s">
        <v>8578</v>
      </c>
      <c r="E1811" s="0" t="s">
        <v>3276</v>
      </c>
      <c r="F1811" s="22" t="str">
        <f aca="false">"dossierComplet['"&amp;meta_dossier_complet[[#This Row],[COD_VAR]]&amp;"'][code_insee]"</f>
        <v>dossierComplet['ETCTOT13'][code_insee]</v>
      </c>
    </row>
    <row r="1812" customFormat="false" ht="15" hidden="true" customHeight="false" outlineLevel="0" collapsed="false">
      <c r="B1812" s="0" t="s">
        <v>8579</v>
      </c>
      <c r="C1812" s="0" t="s">
        <v>8580</v>
      </c>
      <c r="D1812" s="0" t="s">
        <v>8581</v>
      </c>
      <c r="E1812" s="0" t="s">
        <v>3276</v>
      </c>
      <c r="F1812" s="22" t="str">
        <f aca="false">"dossierComplet['"&amp;meta_dossier_complet[[#This Row],[COD_VAR]]&amp;"'][code_insee]"</f>
        <v>dossierComplet['ETCBE13'][code_insee]</v>
      </c>
    </row>
    <row r="1813" customFormat="false" ht="15" hidden="true" customHeight="false" outlineLevel="0" collapsed="false">
      <c r="B1813" s="0" t="s">
        <v>8582</v>
      </c>
      <c r="C1813" s="0" t="s">
        <v>8583</v>
      </c>
      <c r="D1813" s="0" t="s">
        <v>8584</v>
      </c>
      <c r="E1813" s="0" t="s">
        <v>3276</v>
      </c>
      <c r="F1813" s="22" t="str">
        <f aca="false">"dossierComplet['"&amp;meta_dossier_complet[[#This Row],[COD_VAR]]&amp;"'][code_insee]"</f>
        <v>dossierComplet['ETCFZ13'][code_insee]</v>
      </c>
    </row>
    <row r="1814" customFormat="false" ht="15" hidden="true" customHeight="false" outlineLevel="0" collapsed="false">
      <c r="B1814" s="0" t="s">
        <v>8585</v>
      </c>
      <c r="C1814" s="0" t="s">
        <v>8586</v>
      </c>
      <c r="D1814" s="0" t="s">
        <v>8587</v>
      </c>
      <c r="E1814" s="0" t="s">
        <v>3276</v>
      </c>
      <c r="F1814" s="22" t="str">
        <f aca="false">"dossierComplet['"&amp;meta_dossier_complet[[#This Row],[COD_VAR]]&amp;"'][code_insee]"</f>
        <v>dossierComplet['ETCGI13'][code_insee]</v>
      </c>
    </row>
    <row r="1815" customFormat="false" ht="15" hidden="true" customHeight="false" outlineLevel="0" collapsed="false">
      <c r="B1815" s="0" t="s">
        <v>8588</v>
      </c>
      <c r="C1815" s="0" t="s">
        <v>8589</v>
      </c>
      <c r="D1815" s="0" t="s">
        <v>8590</v>
      </c>
      <c r="E1815" s="0" t="s">
        <v>3276</v>
      </c>
      <c r="F1815" s="22" t="str">
        <f aca="false">"dossierComplet['"&amp;meta_dossier_complet[[#This Row],[COD_VAR]]&amp;"'][code_insee]"</f>
        <v>dossierComplet['ETCJZ13'][code_insee]</v>
      </c>
    </row>
    <row r="1816" customFormat="false" ht="15" hidden="true" customHeight="false" outlineLevel="0" collapsed="false">
      <c r="B1816" s="0" t="s">
        <v>8591</v>
      </c>
      <c r="C1816" s="0" t="s">
        <v>8592</v>
      </c>
      <c r="D1816" s="0" t="s">
        <v>8593</v>
      </c>
      <c r="E1816" s="0" t="s">
        <v>3276</v>
      </c>
      <c r="F1816" s="22" t="str">
        <f aca="false">"dossierComplet['"&amp;meta_dossier_complet[[#This Row],[COD_VAR]]&amp;"'][code_insee]"</f>
        <v>dossierComplet['ETCKZ13'][code_insee]</v>
      </c>
    </row>
    <row r="1817" customFormat="false" ht="15" hidden="true" customHeight="false" outlineLevel="0" collapsed="false">
      <c r="B1817" s="0" t="s">
        <v>8594</v>
      </c>
      <c r="C1817" s="0" t="s">
        <v>8595</v>
      </c>
      <c r="D1817" s="0" t="s">
        <v>8596</v>
      </c>
      <c r="E1817" s="0" t="s">
        <v>3276</v>
      </c>
      <c r="F1817" s="22" t="str">
        <f aca="false">"dossierComplet['"&amp;meta_dossier_complet[[#This Row],[COD_VAR]]&amp;"'][code_insee]"</f>
        <v>dossierComplet['ETCLZ13'][code_insee]</v>
      </c>
    </row>
    <row r="1818" customFormat="false" ht="15" hidden="true" customHeight="false" outlineLevel="0" collapsed="false">
      <c r="B1818" s="0" t="s">
        <v>8597</v>
      </c>
      <c r="C1818" s="0" t="s">
        <v>8598</v>
      </c>
      <c r="D1818" s="0" t="s">
        <v>8599</v>
      </c>
      <c r="E1818" s="0" t="s">
        <v>3276</v>
      </c>
      <c r="F1818" s="22" t="str">
        <f aca="false">"dossierComplet['"&amp;meta_dossier_complet[[#This Row],[COD_VAR]]&amp;"'][code_insee]"</f>
        <v>dossierComplet['ETCMN13'][code_insee]</v>
      </c>
    </row>
    <row r="1819" customFormat="false" ht="15" hidden="true" customHeight="false" outlineLevel="0" collapsed="false">
      <c r="B1819" s="0" t="s">
        <v>8600</v>
      </c>
      <c r="C1819" s="0" t="s">
        <v>8601</v>
      </c>
      <c r="D1819" s="0" t="s">
        <v>8602</v>
      </c>
      <c r="E1819" s="0" t="s">
        <v>3276</v>
      </c>
      <c r="F1819" s="22" t="str">
        <f aca="false">"dossierComplet['"&amp;meta_dossier_complet[[#This Row],[COD_VAR]]&amp;"'][code_insee]"</f>
        <v>dossierComplet['ETCOQ13'][code_insee]</v>
      </c>
    </row>
    <row r="1820" customFormat="false" ht="15" hidden="true" customHeight="false" outlineLevel="0" collapsed="false">
      <c r="B1820" s="0" t="s">
        <v>8603</v>
      </c>
      <c r="C1820" s="0" t="s">
        <v>8604</v>
      </c>
      <c r="D1820" s="0" t="s">
        <v>8605</v>
      </c>
      <c r="E1820" s="0" t="s">
        <v>3276</v>
      </c>
      <c r="F1820" s="22" t="str">
        <f aca="false">"dossierComplet['"&amp;meta_dossier_complet[[#This Row],[COD_VAR]]&amp;"'][code_insee]"</f>
        <v>dossierComplet['ETCRU13'][code_insee]</v>
      </c>
    </row>
    <row r="1821" customFormat="false" ht="15" hidden="true" customHeight="false" outlineLevel="0" collapsed="false">
      <c r="B1821" s="0" t="s">
        <v>8606</v>
      </c>
      <c r="C1821" s="0" t="s">
        <v>8607</v>
      </c>
      <c r="D1821" s="0" t="s">
        <v>8608</v>
      </c>
      <c r="E1821" s="0" t="s">
        <v>3276</v>
      </c>
      <c r="F1821" s="22" t="str">
        <f aca="false">"dossierComplet['"&amp;meta_dossier_complet[[#This Row],[COD_VAR]]&amp;"'][code_insee]"</f>
        <v>dossierComplet['ETCTOT12'][code_insee]</v>
      </c>
    </row>
    <row r="1822" customFormat="false" ht="15" hidden="true" customHeight="false" outlineLevel="0" collapsed="false">
      <c r="B1822" s="0" t="s">
        <v>8609</v>
      </c>
      <c r="C1822" s="0" t="s">
        <v>8610</v>
      </c>
      <c r="D1822" s="0" t="s">
        <v>8611</v>
      </c>
      <c r="E1822" s="0" t="s">
        <v>3276</v>
      </c>
      <c r="F1822" s="22" t="str">
        <f aca="false">"dossierComplet['"&amp;meta_dossier_complet[[#This Row],[COD_VAR]]&amp;"'][code_insee]"</f>
        <v>dossierComplet['ETCBE12'][code_insee]</v>
      </c>
    </row>
    <row r="1823" customFormat="false" ht="15" hidden="true" customHeight="false" outlineLevel="0" collapsed="false">
      <c r="B1823" s="0" t="s">
        <v>8612</v>
      </c>
      <c r="C1823" s="0" t="s">
        <v>8613</v>
      </c>
      <c r="D1823" s="0" t="s">
        <v>8614</v>
      </c>
      <c r="E1823" s="0" t="s">
        <v>3276</v>
      </c>
      <c r="F1823" s="22" t="str">
        <f aca="false">"dossierComplet['"&amp;meta_dossier_complet[[#This Row],[COD_VAR]]&amp;"'][code_insee]"</f>
        <v>dossierComplet['ETCFZ12'][code_insee]</v>
      </c>
    </row>
    <row r="1824" customFormat="false" ht="15" hidden="true" customHeight="false" outlineLevel="0" collapsed="false">
      <c r="B1824" s="0" t="s">
        <v>8615</v>
      </c>
      <c r="C1824" s="0" t="s">
        <v>8616</v>
      </c>
      <c r="D1824" s="0" t="s">
        <v>8617</v>
      </c>
      <c r="E1824" s="0" t="s">
        <v>3276</v>
      </c>
      <c r="F1824" s="22" t="str">
        <f aca="false">"dossierComplet['"&amp;meta_dossier_complet[[#This Row],[COD_VAR]]&amp;"'][code_insee]"</f>
        <v>dossierComplet['ETCGI12'][code_insee]</v>
      </c>
    </row>
    <row r="1825" customFormat="false" ht="15" hidden="true" customHeight="false" outlineLevel="0" collapsed="false">
      <c r="B1825" s="0" t="s">
        <v>8618</v>
      </c>
      <c r="C1825" s="0" t="s">
        <v>8619</v>
      </c>
      <c r="D1825" s="0" t="s">
        <v>8620</v>
      </c>
      <c r="E1825" s="0" t="s">
        <v>3276</v>
      </c>
      <c r="F1825" s="22" t="str">
        <f aca="false">"dossierComplet['"&amp;meta_dossier_complet[[#This Row],[COD_VAR]]&amp;"'][code_insee]"</f>
        <v>dossierComplet['ETCJZ12'][code_insee]</v>
      </c>
    </row>
    <row r="1826" customFormat="false" ht="15" hidden="true" customHeight="false" outlineLevel="0" collapsed="false">
      <c r="B1826" s="0" t="s">
        <v>8621</v>
      </c>
      <c r="C1826" s="0" t="s">
        <v>8622</v>
      </c>
      <c r="D1826" s="0" t="s">
        <v>8623</v>
      </c>
      <c r="E1826" s="0" t="s">
        <v>3276</v>
      </c>
      <c r="F1826" s="22" t="str">
        <f aca="false">"dossierComplet['"&amp;meta_dossier_complet[[#This Row],[COD_VAR]]&amp;"'][code_insee]"</f>
        <v>dossierComplet['ETCKZ12'][code_insee]</v>
      </c>
    </row>
    <row r="1827" customFormat="false" ht="15" hidden="true" customHeight="false" outlineLevel="0" collapsed="false">
      <c r="B1827" s="0" t="s">
        <v>8624</v>
      </c>
      <c r="C1827" s="0" t="s">
        <v>8625</v>
      </c>
      <c r="D1827" s="0" t="s">
        <v>8626</v>
      </c>
      <c r="E1827" s="0" t="s">
        <v>3276</v>
      </c>
      <c r="F1827" s="22" t="str">
        <f aca="false">"dossierComplet['"&amp;meta_dossier_complet[[#This Row],[COD_VAR]]&amp;"'][code_insee]"</f>
        <v>dossierComplet['ETCLZ12'][code_insee]</v>
      </c>
    </row>
    <row r="1828" customFormat="false" ht="15" hidden="true" customHeight="false" outlineLevel="0" collapsed="false">
      <c r="B1828" s="0" t="s">
        <v>8627</v>
      </c>
      <c r="C1828" s="0" t="s">
        <v>8628</v>
      </c>
      <c r="D1828" s="0" t="s">
        <v>8629</v>
      </c>
      <c r="E1828" s="0" t="s">
        <v>3276</v>
      </c>
      <c r="F1828" s="22" t="str">
        <f aca="false">"dossierComplet['"&amp;meta_dossier_complet[[#This Row],[COD_VAR]]&amp;"'][code_insee]"</f>
        <v>dossierComplet['ETCMN12'][code_insee]</v>
      </c>
    </row>
    <row r="1829" customFormat="false" ht="15" hidden="true" customHeight="false" outlineLevel="0" collapsed="false">
      <c r="B1829" s="0" t="s">
        <v>8630</v>
      </c>
      <c r="C1829" s="0" t="s">
        <v>8631</v>
      </c>
      <c r="D1829" s="0" t="s">
        <v>8632</v>
      </c>
      <c r="E1829" s="0" t="s">
        <v>3276</v>
      </c>
      <c r="F1829" s="22" t="str">
        <f aca="false">"dossierComplet['"&amp;meta_dossier_complet[[#This Row],[COD_VAR]]&amp;"'][code_insee]"</f>
        <v>dossierComplet['ETCOQ12'][code_insee]</v>
      </c>
    </row>
    <row r="1830" customFormat="false" ht="15" hidden="true" customHeight="false" outlineLevel="0" collapsed="false">
      <c r="B1830" s="0" t="s">
        <v>8633</v>
      </c>
      <c r="C1830" s="0" t="s">
        <v>8634</v>
      </c>
      <c r="D1830" s="0" t="s">
        <v>8635</v>
      </c>
      <c r="E1830" s="0" t="s">
        <v>3276</v>
      </c>
      <c r="F1830" s="22" t="str">
        <f aca="false">"dossierComplet['"&amp;meta_dossier_complet[[#This Row],[COD_VAR]]&amp;"'][code_insee]"</f>
        <v>dossierComplet['ETCRU12'][code_insee]</v>
      </c>
    </row>
    <row r="1831" customFormat="false" ht="15" hidden="true" customHeight="false" outlineLevel="0" collapsed="false">
      <c r="B1831" s="0" t="s">
        <v>8636</v>
      </c>
      <c r="C1831" s="0" t="s">
        <v>8637</v>
      </c>
      <c r="D1831" s="0" t="s">
        <v>8638</v>
      </c>
      <c r="E1831" s="0" t="s">
        <v>3276</v>
      </c>
      <c r="F1831" s="22" t="str">
        <f aca="false">"dossierComplet['"&amp;meta_dossier_complet[[#This Row],[COD_VAR]]&amp;"'][code_insee]"</f>
        <v>dossierComplet['ETCTOT11'][code_insee]</v>
      </c>
    </row>
    <row r="1832" customFormat="false" ht="15" hidden="true" customHeight="false" outlineLevel="0" collapsed="false">
      <c r="B1832" s="0" t="s">
        <v>8639</v>
      </c>
      <c r="C1832" s="0" t="s">
        <v>8640</v>
      </c>
      <c r="D1832" s="0" t="s">
        <v>8641</v>
      </c>
      <c r="E1832" s="0" t="s">
        <v>3276</v>
      </c>
      <c r="F1832" s="22" t="str">
        <f aca="false">"dossierComplet['"&amp;meta_dossier_complet[[#This Row],[COD_VAR]]&amp;"'][code_insee]"</f>
        <v>dossierComplet['ETCBE11'][code_insee]</v>
      </c>
    </row>
    <row r="1833" customFormat="false" ht="15" hidden="true" customHeight="false" outlineLevel="0" collapsed="false">
      <c r="B1833" s="0" t="s">
        <v>8642</v>
      </c>
      <c r="C1833" s="0" t="s">
        <v>8643</v>
      </c>
      <c r="D1833" s="0" t="s">
        <v>8644</v>
      </c>
      <c r="E1833" s="0" t="s">
        <v>3276</v>
      </c>
      <c r="F1833" s="22" t="str">
        <f aca="false">"dossierComplet['"&amp;meta_dossier_complet[[#This Row],[COD_VAR]]&amp;"'][code_insee]"</f>
        <v>dossierComplet['ETCFZ11'][code_insee]</v>
      </c>
    </row>
    <row r="1834" customFormat="false" ht="15" hidden="true" customHeight="false" outlineLevel="0" collapsed="false">
      <c r="B1834" s="0" t="s">
        <v>8645</v>
      </c>
      <c r="C1834" s="0" t="s">
        <v>8646</v>
      </c>
      <c r="D1834" s="0" t="s">
        <v>8647</v>
      </c>
      <c r="E1834" s="0" t="s">
        <v>3276</v>
      </c>
      <c r="F1834" s="22" t="str">
        <f aca="false">"dossierComplet['"&amp;meta_dossier_complet[[#This Row],[COD_VAR]]&amp;"'][code_insee]"</f>
        <v>dossierComplet['ETCGI11'][code_insee]</v>
      </c>
    </row>
    <row r="1835" customFormat="false" ht="15" hidden="true" customHeight="false" outlineLevel="0" collapsed="false">
      <c r="B1835" s="0" t="s">
        <v>8648</v>
      </c>
      <c r="C1835" s="0" t="s">
        <v>8649</v>
      </c>
      <c r="D1835" s="0" t="s">
        <v>8650</v>
      </c>
      <c r="E1835" s="0" t="s">
        <v>3276</v>
      </c>
      <c r="F1835" s="22" t="str">
        <f aca="false">"dossierComplet['"&amp;meta_dossier_complet[[#This Row],[COD_VAR]]&amp;"'][code_insee]"</f>
        <v>dossierComplet['ETCJZ11'][code_insee]</v>
      </c>
    </row>
    <row r="1836" customFormat="false" ht="15" hidden="true" customHeight="false" outlineLevel="0" collapsed="false">
      <c r="B1836" s="0" t="s">
        <v>8651</v>
      </c>
      <c r="C1836" s="0" t="s">
        <v>8652</v>
      </c>
      <c r="D1836" s="0" t="s">
        <v>8653</v>
      </c>
      <c r="E1836" s="0" t="s">
        <v>3276</v>
      </c>
      <c r="F1836" s="22" t="str">
        <f aca="false">"dossierComplet['"&amp;meta_dossier_complet[[#This Row],[COD_VAR]]&amp;"'][code_insee]"</f>
        <v>dossierComplet['ETCKZ11'][code_insee]</v>
      </c>
    </row>
    <row r="1837" customFormat="false" ht="15" hidden="true" customHeight="false" outlineLevel="0" collapsed="false">
      <c r="B1837" s="0" t="s">
        <v>8654</v>
      </c>
      <c r="C1837" s="0" t="s">
        <v>8655</v>
      </c>
      <c r="D1837" s="0" t="s">
        <v>8656</v>
      </c>
      <c r="E1837" s="0" t="s">
        <v>3276</v>
      </c>
      <c r="F1837" s="22" t="str">
        <f aca="false">"dossierComplet['"&amp;meta_dossier_complet[[#This Row],[COD_VAR]]&amp;"'][code_insee]"</f>
        <v>dossierComplet['ETCLZ11'][code_insee]</v>
      </c>
    </row>
    <row r="1838" customFormat="false" ht="15" hidden="true" customHeight="false" outlineLevel="0" collapsed="false">
      <c r="B1838" s="0" t="s">
        <v>8657</v>
      </c>
      <c r="C1838" s="0" t="s">
        <v>8658</v>
      </c>
      <c r="D1838" s="0" t="s">
        <v>8659</v>
      </c>
      <c r="E1838" s="0" t="s">
        <v>3276</v>
      </c>
      <c r="F1838" s="22" t="str">
        <f aca="false">"dossierComplet['"&amp;meta_dossier_complet[[#This Row],[COD_VAR]]&amp;"'][code_insee]"</f>
        <v>dossierComplet['ETCMN11'][code_insee]</v>
      </c>
    </row>
    <row r="1839" customFormat="false" ht="15" hidden="true" customHeight="false" outlineLevel="0" collapsed="false">
      <c r="B1839" s="0" t="s">
        <v>8660</v>
      </c>
      <c r="C1839" s="0" t="s">
        <v>8661</v>
      </c>
      <c r="D1839" s="0" t="s">
        <v>8662</v>
      </c>
      <c r="E1839" s="0" t="s">
        <v>3276</v>
      </c>
      <c r="F1839" s="22" t="str">
        <f aca="false">"dossierComplet['"&amp;meta_dossier_complet[[#This Row],[COD_VAR]]&amp;"'][code_insee]"</f>
        <v>dossierComplet['ETCOQ11'][code_insee]</v>
      </c>
    </row>
    <row r="1840" customFormat="false" ht="15" hidden="true" customHeight="false" outlineLevel="0" collapsed="false">
      <c r="B1840" s="0" t="s">
        <v>8663</v>
      </c>
      <c r="C1840" s="0" t="s">
        <v>8664</v>
      </c>
      <c r="D1840" s="0" t="s">
        <v>8665</v>
      </c>
      <c r="E1840" s="0" t="s">
        <v>3276</v>
      </c>
      <c r="F1840" s="22" t="str">
        <f aca="false">"dossierComplet['"&amp;meta_dossier_complet[[#This Row],[COD_VAR]]&amp;"'][code_insee]"</f>
        <v>dossierComplet['ETCRU11'][code_insee]</v>
      </c>
    </row>
    <row r="1841" customFormat="false" ht="15" hidden="true" customHeight="false" outlineLevel="0" collapsed="false">
      <c r="B1841" s="0" t="s">
        <v>8666</v>
      </c>
      <c r="C1841" s="0" t="s">
        <v>8667</v>
      </c>
      <c r="D1841" s="0" t="s">
        <v>8668</v>
      </c>
      <c r="E1841" s="0" t="s">
        <v>3276</v>
      </c>
      <c r="F1841" s="22" t="str">
        <f aca="false">"dossierComplet['"&amp;meta_dossier_complet[[#This Row],[COD_VAR]]&amp;"'][code_insee]"</f>
        <v>dossierComplet['HT21'][code_insee]</v>
      </c>
    </row>
    <row r="1842" customFormat="false" ht="15" hidden="true" customHeight="false" outlineLevel="0" collapsed="false">
      <c r="B1842" s="0" t="s">
        <v>8669</v>
      </c>
      <c r="C1842" s="0" t="s">
        <v>8670</v>
      </c>
      <c r="D1842" s="0" t="s">
        <v>8671</v>
      </c>
      <c r="E1842" s="0" t="s">
        <v>3276</v>
      </c>
      <c r="F1842" s="22" t="str">
        <f aca="false">"dossierComplet['"&amp;meta_dossier_complet[[#This Row],[COD_VAR]]&amp;"'][code_insee]"</f>
        <v>dossierComplet['HT021'][code_insee]</v>
      </c>
    </row>
    <row r="1843" customFormat="false" ht="15" hidden="true" customHeight="false" outlineLevel="0" collapsed="false">
      <c r="B1843" s="0" t="s">
        <v>8672</v>
      </c>
      <c r="C1843" s="0" t="s">
        <v>8673</v>
      </c>
      <c r="D1843" s="0" t="s">
        <v>8674</v>
      </c>
      <c r="E1843" s="0" t="s">
        <v>3276</v>
      </c>
      <c r="F1843" s="22" t="str">
        <f aca="false">"dossierComplet['"&amp;meta_dossier_complet[[#This Row],[COD_VAR]]&amp;"'][code_insee]"</f>
        <v>dossierComplet['HT121'][code_insee]</v>
      </c>
    </row>
    <row r="1844" customFormat="false" ht="15" hidden="true" customHeight="false" outlineLevel="0" collapsed="false">
      <c r="B1844" s="0" t="s">
        <v>8675</v>
      </c>
      <c r="C1844" s="0" t="s">
        <v>8676</v>
      </c>
      <c r="D1844" s="0" t="s">
        <v>8677</v>
      </c>
      <c r="E1844" s="0" t="s">
        <v>3276</v>
      </c>
      <c r="F1844" s="22" t="str">
        <f aca="false">"dossierComplet['"&amp;meta_dossier_complet[[#This Row],[COD_VAR]]&amp;"'][code_insee]"</f>
        <v>dossierComplet['HT221'][code_insee]</v>
      </c>
    </row>
    <row r="1845" customFormat="false" ht="15" hidden="true" customHeight="false" outlineLevel="0" collapsed="false">
      <c r="B1845" s="0" t="s">
        <v>8678</v>
      </c>
      <c r="C1845" s="0" t="s">
        <v>8679</v>
      </c>
      <c r="D1845" s="0" t="s">
        <v>8680</v>
      </c>
      <c r="E1845" s="0" t="s">
        <v>3276</v>
      </c>
      <c r="F1845" s="22" t="str">
        <f aca="false">"dossierComplet['"&amp;meta_dossier_complet[[#This Row],[COD_VAR]]&amp;"'][code_insee]"</f>
        <v>dossierComplet['HT321'][code_insee]</v>
      </c>
    </row>
    <row r="1846" customFormat="false" ht="15" hidden="true" customHeight="false" outlineLevel="0" collapsed="false">
      <c r="B1846" s="0" t="s">
        <v>8681</v>
      </c>
      <c r="C1846" s="0" t="s">
        <v>8682</v>
      </c>
      <c r="D1846" s="0" t="s">
        <v>8683</v>
      </c>
      <c r="E1846" s="0" t="s">
        <v>3276</v>
      </c>
      <c r="F1846" s="22" t="str">
        <f aca="false">"dossierComplet['"&amp;meta_dossier_complet[[#This Row],[COD_VAR]]&amp;"'][code_insee]"</f>
        <v>dossierComplet['HT421'][code_insee]</v>
      </c>
    </row>
    <row r="1847" customFormat="false" ht="15" hidden="true" customHeight="false" outlineLevel="0" collapsed="false">
      <c r="B1847" s="0" t="s">
        <v>8684</v>
      </c>
      <c r="C1847" s="0" t="s">
        <v>8685</v>
      </c>
      <c r="D1847" s="0" t="s">
        <v>8686</v>
      </c>
      <c r="E1847" s="0" t="s">
        <v>3276</v>
      </c>
      <c r="F1847" s="22" t="str">
        <f aca="false">"dossierComplet['"&amp;meta_dossier_complet[[#This Row],[COD_VAR]]&amp;"'][code_insee]"</f>
        <v>dossierComplet['HT521'][code_insee]</v>
      </c>
    </row>
    <row r="1848" customFormat="false" ht="15" hidden="true" customHeight="false" outlineLevel="0" collapsed="false">
      <c r="B1848" s="0" t="s">
        <v>8687</v>
      </c>
      <c r="C1848" s="0" t="s">
        <v>8688</v>
      </c>
      <c r="D1848" s="0" t="s">
        <v>8689</v>
      </c>
      <c r="E1848" s="0" t="s">
        <v>3276</v>
      </c>
      <c r="F1848" s="22" t="str">
        <f aca="false">"dossierComplet['"&amp;meta_dossier_complet[[#This Row],[COD_VAR]]&amp;"'][code_insee]"</f>
        <v>dossierComplet['HTCH21'][code_insee]</v>
      </c>
    </row>
    <row r="1849" customFormat="false" ht="15" hidden="true" customHeight="false" outlineLevel="0" collapsed="false">
      <c r="B1849" s="0" t="s">
        <v>8690</v>
      </c>
      <c r="C1849" s="0" t="s">
        <v>8691</v>
      </c>
      <c r="D1849" s="0" t="s">
        <v>8692</v>
      </c>
      <c r="E1849" s="0" t="s">
        <v>3276</v>
      </c>
      <c r="F1849" s="22" t="str">
        <f aca="false">"dossierComplet['"&amp;meta_dossier_complet[[#This Row],[COD_VAR]]&amp;"'][code_insee]"</f>
        <v>dossierComplet['HTCH021'][code_insee]</v>
      </c>
    </row>
    <row r="1850" customFormat="false" ht="15" hidden="true" customHeight="false" outlineLevel="0" collapsed="false">
      <c r="B1850" s="0" t="s">
        <v>8693</v>
      </c>
      <c r="C1850" s="0" t="s">
        <v>8694</v>
      </c>
      <c r="D1850" s="0" t="s">
        <v>8695</v>
      </c>
      <c r="E1850" s="0" t="s">
        <v>3276</v>
      </c>
      <c r="F1850" s="22" t="str">
        <f aca="false">"dossierComplet['"&amp;meta_dossier_complet[[#This Row],[COD_VAR]]&amp;"'][code_insee]"</f>
        <v>dossierComplet['HTCH121'][code_insee]</v>
      </c>
    </row>
    <row r="1851" customFormat="false" ht="15" hidden="true" customHeight="false" outlineLevel="0" collapsed="false">
      <c r="B1851" s="0" t="s">
        <v>8696</v>
      </c>
      <c r="C1851" s="0" t="s">
        <v>8697</v>
      </c>
      <c r="D1851" s="0" t="s">
        <v>8698</v>
      </c>
      <c r="E1851" s="0" t="s">
        <v>3276</v>
      </c>
      <c r="F1851" s="22" t="str">
        <f aca="false">"dossierComplet['"&amp;meta_dossier_complet[[#This Row],[COD_VAR]]&amp;"'][code_insee]"</f>
        <v>dossierComplet['HTCH221'][code_insee]</v>
      </c>
    </row>
    <row r="1852" customFormat="false" ht="15" hidden="true" customHeight="false" outlineLevel="0" collapsed="false">
      <c r="B1852" s="0" t="s">
        <v>8699</v>
      </c>
      <c r="C1852" s="0" t="s">
        <v>8700</v>
      </c>
      <c r="D1852" s="0" t="s">
        <v>8701</v>
      </c>
      <c r="E1852" s="0" t="s">
        <v>3276</v>
      </c>
      <c r="F1852" s="22" t="str">
        <f aca="false">"dossierComplet['"&amp;meta_dossier_complet[[#This Row],[COD_VAR]]&amp;"'][code_insee]"</f>
        <v>dossierComplet['HTCH321'][code_insee]</v>
      </c>
    </row>
    <row r="1853" customFormat="false" ht="15" hidden="true" customHeight="false" outlineLevel="0" collapsed="false">
      <c r="B1853" s="0" t="s">
        <v>8702</v>
      </c>
      <c r="C1853" s="0" t="s">
        <v>8703</v>
      </c>
      <c r="D1853" s="0" t="s">
        <v>8704</v>
      </c>
      <c r="E1853" s="0" t="s">
        <v>3276</v>
      </c>
      <c r="F1853" s="22" t="str">
        <f aca="false">"dossierComplet['"&amp;meta_dossier_complet[[#This Row],[COD_VAR]]&amp;"'][code_insee]"</f>
        <v>dossierComplet['HTCH421'][code_insee]</v>
      </c>
    </row>
    <row r="1854" customFormat="false" ht="15" hidden="true" customHeight="false" outlineLevel="0" collapsed="false">
      <c r="B1854" s="0" t="s">
        <v>8705</v>
      </c>
      <c r="C1854" s="0" t="s">
        <v>8706</v>
      </c>
      <c r="D1854" s="0" t="s">
        <v>8707</v>
      </c>
      <c r="E1854" s="0" t="s">
        <v>3276</v>
      </c>
      <c r="F1854" s="22" t="str">
        <f aca="false">"dossierComplet['"&amp;meta_dossier_complet[[#This Row],[COD_VAR]]&amp;"'][code_insee]"</f>
        <v>dossierComplet['HTCH521'][code_insee]</v>
      </c>
    </row>
    <row r="1855" customFormat="false" ht="15" hidden="true" customHeight="false" outlineLevel="0" collapsed="false">
      <c r="B1855" s="0" t="s">
        <v>8708</v>
      </c>
      <c r="C1855" s="0" t="s">
        <v>8709</v>
      </c>
      <c r="D1855" s="0" t="s">
        <v>8710</v>
      </c>
      <c r="E1855" s="0" t="s">
        <v>3276</v>
      </c>
      <c r="F1855" s="22" t="str">
        <f aca="false">"dossierComplet['"&amp;meta_dossier_complet[[#This Row],[COD_VAR]]&amp;"'][code_insee]"</f>
        <v>dossierComplet['CPG21'][code_insee]</v>
      </c>
    </row>
    <row r="1856" customFormat="false" ht="15" hidden="true" customHeight="false" outlineLevel="0" collapsed="false">
      <c r="B1856" s="0" t="s">
        <v>8711</v>
      </c>
      <c r="C1856" s="0" t="s">
        <v>8712</v>
      </c>
      <c r="D1856" s="0" t="s">
        <v>8713</v>
      </c>
      <c r="E1856" s="0" t="s">
        <v>3276</v>
      </c>
      <c r="F1856" s="22" t="str">
        <f aca="false">"dossierComplet['"&amp;meta_dossier_complet[[#This Row],[COD_VAR]]&amp;"'][code_insee]"</f>
        <v>dossierComplet['CPG021'][code_insee]</v>
      </c>
    </row>
    <row r="1857" customFormat="false" ht="15" hidden="true" customHeight="false" outlineLevel="0" collapsed="false">
      <c r="B1857" s="0" t="s">
        <v>8714</v>
      </c>
      <c r="C1857" s="0" t="s">
        <v>8715</v>
      </c>
      <c r="D1857" s="0" t="s">
        <v>8716</v>
      </c>
      <c r="E1857" s="0" t="s">
        <v>3276</v>
      </c>
      <c r="F1857" s="22" t="str">
        <f aca="false">"dossierComplet['"&amp;meta_dossier_complet[[#This Row],[COD_VAR]]&amp;"'][code_insee]"</f>
        <v>dossierComplet['CPG121'][code_insee]</v>
      </c>
    </row>
    <row r="1858" customFormat="false" ht="15" hidden="true" customHeight="false" outlineLevel="0" collapsed="false">
      <c r="B1858" s="0" t="s">
        <v>8717</v>
      </c>
      <c r="C1858" s="0" t="s">
        <v>8718</v>
      </c>
      <c r="D1858" s="0" t="s">
        <v>8719</v>
      </c>
      <c r="E1858" s="0" t="s">
        <v>3276</v>
      </c>
      <c r="F1858" s="22" t="str">
        <f aca="false">"dossierComplet['"&amp;meta_dossier_complet[[#This Row],[COD_VAR]]&amp;"'][code_insee]"</f>
        <v>dossierComplet['CPG221'][code_insee]</v>
      </c>
    </row>
    <row r="1859" customFormat="false" ht="15" hidden="true" customHeight="false" outlineLevel="0" collapsed="false">
      <c r="B1859" s="0" t="s">
        <v>8720</v>
      </c>
      <c r="C1859" s="0" t="s">
        <v>8721</v>
      </c>
      <c r="D1859" s="0" t="s">
        <v>8722</v>
      </c>
      <c r="E1859" s="0" t="s">
        <v>3276</v>
      </c>
      <c r="F1859" s="22" t="str">
        <f aca="false">"dossierComplet['"&amp;meta_dossier_complet[[#This Row],[COD_VAR]]&amp;"'][code_insee]"</f>
        <v>dossierComplet['CPG321'][code_insee]</v>
      </c>
    </row>
    <row r="1860" customFormat="false" ht="15" hidden="true" customHeight="false" outlineLevel="0" collapsed="false">
      <c r="B1860" s="0" t="s">
        <v>8723</v>
      </c>
      <c r="C1860" s="0" t="s">
        <v>8724</v>
      </c>
      <c r="D1860" s="0" t="s">
        <v>8725</v>
      </c>
      <c r="E1860" s="0" t="s">
        <v>3276</v>
      </c>
      <c r="F1860" s="22" t="str">
        <f aca="false">"dossierComplet['"&amp;meta_dossier_complet[[#This Row],[COD_VAR]]&amp;"'][code_insee]"</f>
        <v>dossierComplet['CPG421'][code_insee]</v>
      </c>
    </row>
    <row r="1861" customFormat="false" ht="15" hidden="true" customHeight="false" outlineLevel="0" collapsed="false">
      <c r="B1861" s="0" t="s">
        <v>8726</v>
      </c>
      <c r="C1861" s="0" t="s">
        <v>8727</v>
      </c>
      <c r="D1861" s="0" t="s">
        <v>8728</v>
      </c>
      <c r="E1861" s="0" t="s">
        <v>3276</v>
      </c>
      <c r="F1861" s="22" t="str">
        <f aca="false">"dossierComplet['"&amp;meta_dossier_complet[[#This Row],[COD_VAR]]&amp;"'][code_insee]"</f>
        <v>dossierComplet['CPG521'][code_insee]</v>
      </c>
    </row>
    <row r="1862" customFormat="false" ht="15" hidden="true" customHeight="false" outlineLevel="0" collapsed="false">
      <c r="B1862" s="0" t="s">
        <v>8729</v>
      </c>
      <c r="C1862" s="0" t="s">
        <v>8730</v>
      </c>
      <c r="D1862" s="0" t="s">
        <v>8731</v>
      </c>
      <c r="E1862" s="0" t="s">
        <v>3276</v>
      </c>
      <c r="F1862" s="22" t="str">
        <f aca="false">"dossierComplet['"&amp;meta_dossier_complet[[#This Row],[COD_VAR]]&amp;"'][code_insee]"</f>
        <v>dossierComplet['CPGE21'][code_insee]</v>
      </c>
    </row>
    <row r="1863" customFormat="false" ht="15" hidden="true" customHeight="false" outlineLevel="0" collapsed="false">
      <c r="B1863" s="0" t="s">
        <v>8732</v>
      </c>
      <c r="C1863" s="0" t="s">
        <v>8733</v>
      </c>
      <c r="D1863" s="0" t="s">
        <v>8734</v>
      </c>
      <c r="E1863" s="0" t="s">
        <v>3276</v>
      </c>
      <c r="F1863" s="22" t="str">
        <f aca="false">"dossierComplet['"&amp;meta_dossier_complet[[#This Row],[COD_VAR]]&amp;"'][code_insee]"</f>
        <v>dossierComplet['CPGE021'][code_insee]</v>
      </c>
    </row>
    <row r="1864" customFormat="false" ht="15" hidden="true" customHeight="false" outlineLevel="0" collapsed="false">
      <c r="B1864" s="0" t="s">
        <v>8735</v>
      </c>
      <c r="C1864" s="0" t="s">
        <v>8736</v>
      </c>
      <c r="D1864" s="0" t="s">
        <v>8737</v>
      </c>
      <c r="E1864" s="0" t="s">
        <v>3276</v>
      </c>
      <c r="F1864" s="22" t="str">
        <f aca="false">"dossierComplet['"&amp;meta_dossier_complet[[#This Row],[COD_VAR]]&amp;"'][code_insee]"</f>
        <v>dossierComplet['CPGE121'][code_insee]</v>
      </c>
    </row>
    <row r="1865" customFormat="false" ht="15" hidden="true" customHeight="false" outlineLevel="0" collapsed="false">
      <c r="B1865" s="0" t="s">
        <v>8738</v>
      </c>
      <c r="C1865" s="0" t="s">
        <v>8739</v>
      </c>
      <c r="D1865" s="0" t="s">
        <v>8740</v>
      </c>
      <c r="E1865" s="0" t="s">
        <v>3276</v>
      </c>
      <c r="F1865" s="22" t="str">
        <f aca="false">"dossierComplet['"&amp;meta_dossier_complet[[#This Row],[COD_VAR]]&amp;"'][code_insee]"</f>
        <v>dossierComplet['CPGE221'][code_insee]</v>
      </c>
    </row>
    <row r="1866" customFormat="false" ht="15" hidden="true" customHeight="false" outlineLevel="0" collapsed="false">
      <c r="B1866" s="0" t="s">
        <v>8741</v>
      </c>
      <c r="C1866" s="0" t="s">
        <v>8742</v>
      </c>
      <c r="D1866" s="0" t="s">
        <v>8743</v>
      </c>
      <c r="E1866" s="0" t="s">
        <v>3276</v>
      </c>
      <c r="F1866" s="22" t="str">
        <f aca="false">"dossierComplet['"&amp;meta_dossier_complet[[#This Row],[COD_VAR]]&amp;"'][code_insee]"</f>
        <v>dossierComplet['CPGE321'][code_insee]</v>
      </c>
    </row>
    <row r="1867" customFormat="false" ht="15" hidden="true" customHeight="false" outlineLevel="0" collapsed="false">
      <c r="B1867" s="0" t="s">
        <v>8744</v>
      </c>
      <c r="C1867" s="0" t="s">
        <v>8745</v>
      </c>
      <c r="D1867" s="0" t="s">
        <v>8746</v>
      </c>
      <c r="E1867" s="0" t="s">
        <v>3276</v>
      </c>
      <c r="F1867" s="22" t="str">
        <f aca="false">"dossierComplet['"&amp;meta_dossier_complet[[#This Row],[COD_VAR]]&amp;"'][code_insee]"</f>
        <v>dossierComplet['CPGE421'][code_insee]</v>
      </c>
    </row>
    <row r="1868" customFormat="false" ht="15" hidden="true" customHeight="false" outlineLevel="0" collapsed="false">
      <c r="B1868" s="0" t="s">
        <v>8747</v>
      </c>
      <c r="C1868" s="0" t="s">
        <v>8748</v>
      </c>
      <c r="D1868" s="0" t="s">
        <v>8749</v>
      </c>
      <c r="E1868" s="0" t="s">
        <v>3276</v>
      </c>
      <c r="F1868" s="22" t="str">
        <f aca="false">"dossierComplet['"&amp;meta_dossier_complet[[#This Row],[COD_VAR]]&amp;"'][code_insee]"</f>
        <v>dossierComplet['CPGE521'][code_insee]</v>
      </c>
    </row>
    <row r="1869" customFormat="false" ht="15" hidden="true" customHeight="false" outlineLevel="0" collapsed="false">
      <c r="B1869" s="0" t="s">
        <v>8750</v>
      </c>
      <c r="C1869" s="0" t="s">
        <v>8751</v>
      </c>
      <c r="D1869" s="0" t="s">
        <v>8752</v>
      </c>
      <c r="E1869" s="0" t="s">
        <v>3276</v>
      </c>
      <c r="F1869" s="22" t="str">
        <f aca="false">"dossierComplet['"&amp;meta_dossier_complet[[#This Row],[COD_VAR]]&amp;"'][code_insee]"</f>
        <v>dossierComplet['CPGEL21'][code_insee]</v>
      </c>
    </row>
    <row r="1870" customFormat="false" ht="15" hidden="true" customHeight="false" outlineLevel="0" collapsed="false">
      <c r="B1870" s="0" t="s">
        <v>8753</v>
      </c>
      <c r="C1870" s="0" t="s">
        <v>8754</v>
      </c>
      <c r="D1870" s="0" t="s">
        <v>8755</v>
      </c>
      <c r="E1870" s="0" t="s">
        <v>3276</v>
      </c>
      <c r="F1870" s="22" t="str">
        <f aca="false">"dossierComplet['"&amp;meta_dossier_complet[[#This Row],[COD_VAR]]&amp;"'][code_insee]"</f>
        <v>dossierComplet['CPGEL021'][code_insee]</v>
      </c>
    </row>
    <row r="1871" customFormat="false" ht="15" hidden="true" customHeight="false" outlineLevel="0" collapsed="false">
      <c r="B1871" s="0" t="s">
        <v>8756</v>
      </c>
      <c r="C1871" s="0" t="s">
        <v>8757</v>
      </c>
      <c r="D1871" s="0" t="s">
        <v>8758</v>
      </c>
      <c r="E1871" s="0" t="s">
        <v>3276</v>
      </c>
      <c r="F1871" s="22" t="str">
        <f aca="false">"dossierComplet['"&amp;meta_dossier_complet[[#This Row],[COD_VAR]]&amp;"'][code_insee]"</f>
        <v>dossierComplet['CPGEL121'][code_insee]</v>
      </c>
    </row>
    <row r="1872" customFormat="false" ht="15" hidden="true" customHeight="false" outlineLevel="0" collapsed="false">
      <c r="B1872" s="0" t="s">
        <v>8759</v>
      </c>
      <c r="C1872" s="0" t="s">
        <v>8760</v>
      </c>
      <c r="D1872" s="0" t="s">
        <v>8761</v>
      </c>
      <c r="E1872" s="0" t="s">
        <v>3276</v>
      </c>
      <c r="F1872" s="22" t="str">
        <f aca="false">"dossierComplet['"&amp;meta_dossier_complet[[#This Row],[COD_VAR]]&amp;"'][code_insee]"</f>
        <v>dossierComplet['CPGEL221'][code_insee]</v>
      </c>
    </row>
    <row r="1873" customFormat="false" ht="15" hidden="true" customHeight="false" outlineLevel="0" collapsed="false">
      <c r="B1873" s="0" t="s">
        <v>8762</v>
      </c>
      <c r="C1873" s="0" t="s">
        <v>8763</v>
      </c>
      <c r="D1873" s="0" t="s">
        <v>8764</v>
      </c>
      <c r="E1873" s="0" t="s">
        <v>3276</v>
      </c>
      <c r="F1873" s="22" t="str">
        <f aca="false">"dossierComplet['"&amp;meta_dossier_complet[[#This Row],[COD_VAR]]&amp;"'][code_insee]"</f>
        <v>dossierComplet['CPGEL321'][code_insee]</v>
      </c>
    </row>
    <row r="1874" customFormat="false" ht="15" hidden="true" customHeight="false" outlineLevel="0" collapsed="false">
      <c r="B1874" s="0" t="s">
        <v>8765</v>
      </c>
      <c r="C1874" s="0" t="s">
        <v>8766</v>
      </c>
      <c r="D1874" s="0" t="s">
        <v>8767</v>
      </c>
      <c r="E1874" s="0" t="s">
        <v>3276</v>
      </c>
      <c r="F1874" s="22" t="str">
        <f aca="false">"dossierComplet['"&amp;meta_dossier_complet[[#This Row],[COD_VAR]]&amp;"'][code_insee]"</f>
        <v>dossierComplet['CPGEL421'][code_insee]</v>
      </c>
    </row>
    <row r="1875" customFormat="false" ht="15" hidden="true" customHeight="false" outlineLevel="0" collapsed="false">
      <c r="B1875" s="0" t="s">
        <v>8768</v>
      </c>
      <c r="C1875" s="0" t="s">
        <v>8769</v>
      </c>
      <c r="D1875" s="0" t="s">
        <v>8770</v>
      </c>
      <c r="E1875" s="0" t="s">
        <v>3276</v>
      </c>
      <c r="F1875" s="22" t="str">
        <f aca="false">"dossierComplet['"&amp;meta_dossier_complet[[#This Row],[COD_VAR]]&amp;"'][code_insee]"</f>
        <v>dossierComplet['CPGEL521'][code_insee]</v>
      </c>
    </row>
    <row r="1876" customFormat="false" ht="15" hidden="true" customHeight="false" outlineLevel="0" collapsed="false">
      <c r="B1876" s="0" t="s">
        <v>8771</v>
      </c>
      <c r="C1876" s="0" t="s">
        <v>8772</v>
      </c>
      <c r="D1876" s="0" t="s">
        <v>8773</v>
      </c>
      <c r="E1876" s="0" t="s">
        <v>3276</v>
      </c>
      <c r="F1876" s="22" t="str">
        <f aca="false">"dossierComplet['"&amp;meta_dossier_complet[[#This Row],[COD_VAR]]&amp;"'][code_insee]"</f>
        <v>dossierComplet['CPGEO21'][code_insee]</v>
      </c>
    </row>
    <row r="1877" customFormat="false" ht="15" hidden="true" customHeight="false" outlineLevel="0" collapsed="false">
      <c r="B1877" s="0" t="s">
        <v>8774</v>
      </c>
      <c r="C1877" s="0" t="s">
        <v>8775</v>
      </c>
      <c r="D1877" s="0" t="s">
        <v>8776</v>
      </c>
      <c r="E1877" s="0" t="s">
        <v>3276</v>
      </c>
      <c r="F1877" s="22" t="str">
        <f aca="false">"dossierComplet['"&amp;meta_dossier_complet[[#This Row],[COD_VAR]]&amp;"'][code_insee]"</f>
        <v>dossierComplet['CPGEO021'][code_insee]</v>
      </c>
    </row>
    <row r="1878" customFormat="false" ht="15" hidden="true" customHeight="false" outlineLevel="0" collapsed="false">
      <c r="B1878" s="0" t="s">
        <v>8777</v>
      </c>
      <c r="C1878" s="0" t="s">
        <v>8778</v>
      </c>
      <c r="D1878" s="0" t="s">
        <v>8779</v>
      </c>
      <c r="E1878" s="0" t="s">
        <v>3276</v>
      </c>
      <c r="F1878" s="22" t="str">
        <f aca="false">"dossierComplet['"&amp;meta_dossier_complet[[#This Row],[COD_VAR]]&amp;"'][code_insee]"</f>
        <v>dossierComplet['CPGEO121'][code_insee]</v>
      </c>
    </row>
    <row r="1879" customFormat="false" ht="15" hidden="true" customHeight="false" outlineLevel="0" collapsed="false">
      <c r="B1879" s="0" t="s">
        <v>8780</v>
      </c>
      <c r="C1879" s="0" t="s">
        <v>8781</v>
      </c>
      <c r="D1879" s="0" t="s">
        <v>8782</v>
      </c>
      <c r="E1879" s="0" t="s">
        <v>3276</v>
      </c>
      <c r="F1879" s="22" t="str">
        <f aca="false">"dossierComplet['"&amp;meta_dossier_complet[[#This Row],[COD_VAR]]&amp;"'][code_insee]"</f>
        <v>dossierComplet['CPGEO221'][code_insee]</v>
      </c>
    </row>
    <row r="1880" customFormat="false" ht="15" hidden="true" customHeight="false" outlineLevel="0" collapsed="false">
      <c r="B1880" s="0" t="s">
        <v>8783</v>
      </c>
      <c r="C1880" s="0" t="s">
        <v>8784</v>
      </c>
      <c r="D1880" s="0" t="s">
        <v>8785</v>
      </c>
      <c r="E1880" s="0" t="s">
        <v>3276</v>
      </c>
      <c r="F1880" s="22" t="str">
        <f aca="false">"dossierComplet['"&amp;meta_dossier_complet[[#This Row],[COD_VAR]]&amp;"'][code_insee]"</f>
        <v>dossierComplet['CPGEO321'][code_insee]</v>
      </c>
    </row>
    <row r="1881" customFormat="false" ht="15" hidden="true" customHeight="false" outlineLevel="0" collapsed="false">
      <c r="B1881" s="0" t="s">
        <v>8786</v>
      </c>
      <c r="C1881" s="0" t="s">
        <v>8787</v>
      </c>
      <c r="D1881" s="0" t="s">
        <v>8788</v>
      </c>
      <c r="E1881" s="0" t="s">
        <v>3276</v>
      </c>
      <c r="F1881" s="22" t="str">
        <f aca="false">"dossierComplet['"&amp;meta_dossier_complet[[#This Row],[COD_VAR]]&amp;"'][code_insee]"</f>
        <v>dossierComplet['CPGEO421'][code_insee]</v>
      </c>
    </row>
    <row r="1882" customFormat="false" ht="15" hidden="true" customHeight="false" outlineLevel="0" collapsed="false">
      <c r="B1882" s="0" t="s">
        <v>8789</v>
      </c>
      <c r="C1882" s="0" t="s">
        <v>8790</v>
      </c>
      <c r="D1882" s="0" t="s">
        <v>8791</v>
      </c>
      <c r="E1882" s="0" t="s">
        <v>3276</v>
      </c>
      <c r="F1882" s="22" t="str">
        <f aca="false">"dossierComplet['"&amp;meta_dossier_complet[[#This Row],[COD_VAR]]&amp;"'][code_insee]"</f>
        <v>dossierComplet['CPGEO521'][code_insee]</v>
      </c>
    </row>
    <row r="1883" customFormat="false" ht="15" hidden="true" customHeight="false" outlineLevel="0" collapsed="false">
      <c r="B1883" s="0" t="s">
        <v>8792</v>
      </c>
      <c r="C1883" s="0" t="s">
        <v>8793</v>
      </c>
      <c r="D1883" s="0" t="s">
        <v>8794</v>
      </c>
      <c r="E1883" s="0" t="s">
        <v>3276</v>
      </c>
      <c r="F1883" s="22" t="str">
        <f aca="false">"dossierComplet['"&amp;meta_dossier_complet[[#This Row],[COD_VAR]]&amp;"'][code_insee]"</f>
        <v>dossierComplet['VV21'][code_insee]</v>
      </c>
    </row>
    <row r="1884" customFormat="false" ht="15" hidden="true" customHeight="false" outlineLevel="0" collapsed="false">
      <c r="B1884" s="0" t="s">
        <v>8795</v>
      </c>
      <c r="C1884" s="0" t="s">
        <v>8796</v>
      </c>
      <c r="D1884" s="0" t="s">
        <v>8797</v>
      </c>
      <c r="E1884" s="0" t="s">
        <v>3276</v>
      </c>
      <c r="F1884" s="22" t="str">
        <f aca="false">"dossierComplet['"&amp;meta_dossier_complet[[#This Row],[COD_VAR]]&amp;"'][code_insee]"</f>
        <v>dossierComplet['VVUH21'][code_insee]</v>
      </c>
    </row>
    <row r="1885" customFormat="false" ht="15" hidden="true" customHeight="false" outlineLevel="0" collapsed="false">
      <c r="B1885" s="0" t="s">
        <v>8798</v>
      </c>
      <c r="C1885" s="0" t="s">
        <v>8799</v>
      </c>
      <c r="D1885" s="0" t="s">
        <v>8800</v>
      </c>
      <c r="E1885" s="0" t="s">
        <v>3276</v>
      </c>
      <c r="F1885" s="22" t="str">
        <f aca="false">"dossierComplet['"&amp;meta_dossier_complet[[#This Row],[COD_VAR]]&amp;"'][code_insee]"</f>
        <v>dossierComplet['VVLIT21'][code_insee]</v>
      </c>
    </row>
    <row r="1886" customFormat="false" ht="15" hidden="true" customHeight="false" outlineLevel="0" collapsed="false">
      <c r="B1886" s="0" t="s">
        <v>8801</v>
      </c>
      <c r="C1886" s="0" t="s">
        <v>8802</v>
      </c>
      <c r="D1886" s="0" t="s">
        <v>8803</v>
      </c>
      <c r="E1886" s="0" t="s">
        <v>3276</v>
      </c>
      <c r="F1886" s="22" t="str">
        <f aca="false">"dossierComplet['"&amp;meta_dossier_complet[[#This Row],[COD_VAR]]&amp;"'][code_insee]"</f>
        <v>dossierComplet['RT21'][code_insee]</v>
      </c>
    </row>
    <row r="1887" customFormat="false" ht="15" hidden="true" customHeight="false" outlineLevel="0" collapsed="false">
      <c r="B1887" s="0" t="s">
        <v>8804</v>
      </c>
      <c r="C1887" s="0" t="s">
        <v>8805</v>
      </c>
      <c r="D1887" s="0" t="s">
        <v>8806</v>
      </c>
      <c r="E1887" s="0" t="s">
        <v>3276</v>
      </c>
      <c r="F1887" s="22" t="str">
        <f aca="false">"dossierComplet['"&amp;meta_dossier_complet[[#This Row],[COD_VAR]]&amp;"'][code_insee]"</f>
        <v>dossierComplet['RTUH21'][code_insee]</v>
      </c>
    </row>
    <row r="1888" customFormat="false" ht="15" hidden="true" customHeight="false" outlineLevel="0" collapsed="false">
      <c r="B1888" s="0" t="s">
        <v>8807</v>
      </c>
      <c r="C1888" s="0" t="s">
        <v>8808</v>
      </c>
      <c r="D1888" s="0" t="s">
        <v>8809</v>
      </c>
      <c r="E1888" s="0" t="s">
        <v>3276</v>
      </c>
      <c r="F1888" s="22" t="str">
        <f aca="false">"dossierComplet['"&amp;meta_dossier_complet[[#This Row],[COD_VAR]]&amp;"'][code_insee]"</f>
        <v>dossierComplet['RTLIT21'][code_insee]</v>
      </c>
    </row>
    <row r="1889" customFormat="false" ht="15" hidden="true" customHeight="false" outlineLevel="0" collapsed="false">
      <c r="B1889" s="0" t="s">
        <v>8810</v>
      </c>
      <c r="C1889" s="0" t="s">
        <v>8811</v>
      </c>
      <c r="D1889" s="0" t="s">
        <v>8812</v>
      </c>
      <c r="E1889" s="0" t="s">
        <v>3276</v>
      </c>
      <c r="F1889" s="22" t="str">
        <f aca="false">"dossierComplet['"&amp;meta_dossier_complet[[#This Row],[COD_VAR]]&amp;"'][code_insee]"</f>
        <v>dossierComplet['AJCS21'][code_insee]</v>
      </c>
    </row>
    <row r="1890" customFormat="false" ht="15" hidden="true" customHeight="false" outlineLevel="0" collapsed="false">
      <c r="B1890" s="0" t="s">
        <v>8813</v>
      </c>
      <c r="C1890" s="0" t="s">
        <v>8814</v>
      </c>
      <c r="D1890" s="0" t="s">
        <v>8815</v>
      </c>
      <c r="E1890" s="0" t="s">
        <v>3276</v>
      </c>
      <c r="F1890" s="22" t="str">
        <f aca="false">"dossierComplet['"&amp;meta_dossier_complet[[#This Row],[COD_VAR]]&amp;"'][code_insee]"</f>
        <v>dossierComplet['AJCSUH21'][code_insee]</v>
      </c>
    </row>
    <row r="1891" customFormat="false" ht="15" hidden="true" customHeight="false" outlineLevel="0" collapsed="false">
      <c r="B1891" s="0" t="s">
        <v>8816</v>
      </c>
      <c r="C1891" s="0" t="s">
        <v>8817</v>
      </c>
      <c r="D1891" s="0" t="s">
        <v>8818</v>
      </c>
      <c r="E1891" s="0" t="s">
        <v>3276</v>
      </c>
      <c r="F1891" s="22" t="str">
        <f aca="false">"dossierComplet['"&amp;meta_dossier_complet[[#This Row],[COD_VAR]]&amp;"'][code_insee]"</f>
        <v>dossierComplet['AJCSLIT21'][code_insee]</v>
      </c>
    </row>
  </sheetData>
  <autoFilter ref="A1:A1891">
    <filterColumn colId="0">
      <customFilters and="true">
        <customFilter operator="**none**" val=""/>
      </customFilters>
    </filterColumn>
  </autoFilter>
  <conditionalFormatting sqref="A1:A1048576">
    <cfRule type="cellIs" priority="2" operator="equal" aboveAverage="0" equalAverage="0" bottom="0" percent="0" rank="0" text="" dxfId="5">
      <formula>"X"</formula>
    </cfRule>
    <cfRule type="cellIs" priority="3" operator="notEqual" aboveAverage="0" equalAverage="0" bottom="0" percent="0" rank="0" text="" dxfId="6">
      <formula>""""""</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2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9" activeCellId="0" sqref="C59"/>
    </sheetView>
  </sheetViews>
  <sheetFormatPr defaultColWidth="8.6875" defaultRowHeight="15" zeroHeight="false" outlineLevelRow="0" outlineLevelCol="0"/>
  <cols>
    <col collapsed="false" customWidth="true" hidden="false" outlineLevel="0" max="3" min="3" style="0" width="22.86"/>
    <col collapsed="false" customWidth="true" hidden="false" outlineLevel="0" max="4" min="4" style="0" width="50.29"/>
  </cols>
  <sheetData>
    <row r="3" customFormat="false" ht="15" hidden="false" customHeight="false" outlineLevel="0" collapsed="false">
      <c r="C3" s="1" t="s">
        <v>0</v>
      </c>
      <c r="D3" s="1" t="s">
        <v>1</v>
      </c>
      <c r="E3" s="1" t="s">
        <v>2</v>
      </c>
      <c r="F3" s="1" t="s">
        <v>3</v>
      </c>
      <c r="G3" s="1" t="s">
        <v>8819</v>
      </c>
      <c r="H3" s="1" t="s">
        <v>5</v>
      </c>
      <c r="I3" s="1" t="s">
        <v>6</v>
      </c>
    </row>
    <row r="6" customFormat="false" ht="15" hidden="false" customHeight="false" outlineLevel="0" collapsed="false">
      <c r="D6" s="0" t="s">
        <v>8820</v>
      </c>
      <c r="E6" s="0" t="s">
        <v>8821</v>
      </c>
      <c r="F6" s="0" t="s">
        <v>8822</v>
      </c>
      <c r="G6" s="0" t="s">
        <v>8823</v>
      </c>
      <c r="H6" s="0" t="s">
        <v>8824</v>
      </c>
      <c r="I6" s="0" t="s">
        <v>8825</v>
      </c>
    </row>
    <row r="7" customFormat="false" ht="15" hidden="false" customHeight="false" outlineLevel="0" collapsed="false">
      <c r="C7" s="0" t="s">
        <v>51</v>
      </c>
      <c r="D7" s="0" t="s">
        <v>52</v>
      </c>
      <c r="E7" s="0" t="s">
        <v>53</v>
      </c>
      <c r="F7" s="0" t="s">
        <v>10</v>
      </c>
      <c r="G7" s="0" t="s">
        <v>8826</v>
      </c>
      <c r="H7" s="0" t="s">
        <v>55</v>
      </c>
      <c r="I7" s="0" t="n">
        <v>5001</v>
      </c>
    </row>
    <row r="8" customFormat="false" ht="15" hidden="false" customHeight="false" outlineLevel="0" collapsed="false">
      <c r="C8" s="0" t="s">
        <v>57</v>
      </c>
      <c r="D8" s="0" t="s">
        <v>58</v>
      </c>
      <c r="E8" s="0" t="s">
        <v>53</v>
      </c>
      <c r="F8" s="0" t="s">
        <v>10</v>
      </c>
      <c r="G8" s="0" t="s">
        <v>8826</v>
      </c>
      <c r="H8" s="0" t="s">
        <v>12</v>
      </c>
      <c r="I8" s="0" t="n">
        <v>5460</v>
      </c>
    </row>
    <row r="9" customFormat="false" ht="15" hidden="false" customHeight="false" outlineLevel="0" collapsed="false">
      <c r="C9" s="0" t="s">
        <v>60</v>
      </c>
      <c r="D9" s="0" t="s">
        <v>61</v>
      </c>
      <c r="E9" s="0" t="s">
        <v>53</v>
      </c>
      <c r="F9" s="0" t="s">
        <v>10</v>
      </c>
      <c r="G9" s="0" t="s">
        <v>8826</v>
      </c>
      <c r="H9" s="0" t="s">
        <v>55</v>
      </c>
      <c r="I9" s="0" t="n">
        <v>1</v>
      </c>
    </row>
    <row r="10" customFormat="false" ht="15" hidden="false" customHeight="false" outlineLevel="0" collapsed="false">
      <c r="C10" s="0" t="s">
        <v>64</v>
      </c>
      <c r="D10" s="0" t="s">
        <v>65</v>
      </c>
      <c r="E10" s="0" t="s">
        <v>53</v>
      </c>
      <c r="F10" s="0" t="s">
        <v>10</v>
      </c>
      <c r="G10" s="0" t="s">
        <v>8826</v>
      </c>
      <c r="H10" s="0" t="s">
        <v>55</v>
      </c>
      <c r="I10" s="0" t="s">
        <v>8827</v>
      </c>
    </row>
    <row r="11" customFormat="false" ht="15" hidden="false" customHeight="false" outlineLevel="0" collapsed="false">
      <c r="C11" s="0" t="s">
        <v>67</v>
      </c>
      <c r="D11" s="0" t="s">
        <v>8828</v>
      </c>
      <c r="E11" s="0" t="s">
        <v>53</v>
      </c>
      <c r="F11" s="0" t="s">
        <v>10</v>
      </c>
      <c r="G11" s="0" t="s">
        <v>8826</v>
      </c>
      <c r="H11" s="0" t="s">
        <v>70</v>
      </c>
      <c r="I11" s="0" t="s">
        <v>8829</v>
      </c>
    </row>
    <row r="12" customFormat="false" ht="15" hidden="false" customHeight="false" outlineLevel="0" collapsed="false">
      <c r="C12" s="0" t="s">
        <v>72</v>
      </c>
      <c r="D12" s="0" t="s">
        <v>8830</v>
      </c>
      <c r="E12" s="0" t="s">
        <v>74</v>
      </c>
      <c r="F12" s="0" t="s">
        <v>10</v>
      </c>
      <c r="G12" s="0" t="s">
        <v>8826</v>
      </c>
      <c r="H12" s="0" t="s">
        <v>55</v>
      </c>
      <c r="I12" s="0" t="n">
        <v>1</v>
      </c>
    </row>
    <row r="13" customFormat="false" ht="15" hidden="false" customHeight="false" outlineLevel="0" collapsed="false">
      <c r="C13" s="0" t="s">
        <v>76</v>
      </c>
      <c r="D13" s="0" t="s">
        <v>8831</v>
      </c>
      <c r="E13" s="0" t="s">
        <v>74</v>
      </c>
      <c r="F13" s="0" t="s">
        <v>10</v>
      </c>
      <c r="G13" s="0" t="s">
        <v>8826</v>
      </c>
      <c r="H13" s="0" t="s">
        <v>55</v>
      </c>
      <c r="I13" s="0" t="n">
        <v>1</v>
      </c>
    </row>
    <row r="14" customFormat="false" ht="15" hidden="false" customHeight="false" outlineLevel="0" collapsed="false">
      <c r="C14" s="0" t="s">
        <v>79</v>
      </c>
      <c r="D14" s="0" t="s">
        <v>80</v>
      </c>
      <c r="E14" s="0" t="s">
        <v>74</v>
      </c>
      <c r="F14" s="0" t="s">
        <v>10</v>
      </c>
      <c r="G14" s="0" t="s">
        <v>8826</v>
      </c>
      <c r="H14" s="0" t="s">
        <v>55</v>
      </c>
      <c r="I14" s="0" t="s">
        <v>8832</v>
      </c>
    </row>
    <row r="15" customFormat="false" ht="15" hidden="false" customHeight="false" outlineLevel="0" collapsed="false">
      <c r="C15" s="0" t="s">
        <v>82</v>
      </c>
      <c r="D15" s="0" t="s">
        <v>83</v>
      </c>
      <c r="E15" s="0" t="s">
        <v>74</v>
      </c>
      <c r="F15" s="0" t="s">
        <v>13</v>
      </c>
      <c r="G15" s="0" t="s">
        <v>8826</v>
      </c>
      <c r="H15" s="0" t="s">
        <v>55</v>
      </c>
      <c r="I15" s="0" t="n">
        <v>1</v>
      </c>
    </row>
    <row r="16" customFormat="false" ht="15" hidden="false" customHeight="false" outlineLevel="0" collapsed="false">
      <c r="C16" s="0" t="s">
        <v>85</v>
      </c>
      <c r="D16" s="0" t="s">
        <v>86</v>
      </c>
      <c r="E16" s="0" t="s">
        <v>74</v>
      </c>
      <c r="F16" s="0" t="s">
        <v>10</v>
      </c>
      <c r="G16" s="0" t="s">
        <v>8826</v>
      </c>
      <c r="H16" s="0" t="s">
        <v>55</v>
      </c>
      <c r="I16" s="0" t="n">
        <v>1</v>
      </c>
    </row>
    <row r="17" customFormat="false" ht="15" hidden="false" customHeight="false" outlineLevel="0" collapsed="false">
      <c r="C17" s="0" t="s">
        <v>88</v>
      </c>
      <c r="D17" s="0" t="s">
        <v>89</v>
      </c>
      <c r="E17" s="0" t="s">
        <v>74</v>
      </c>
      <c r="F17" s="0" t="s">
        <v>10</v>
      </c>
      <c r="G17" s="0" t="s">
        <v>8826</v>
      </c>
      <c r="H17" s="0" t="s">
        <v>55</v>
      </c>
      <c r="I17" s="0" t="n">
        <v>1</v>
      </c>
    </row>
    <row r="18" customFormat="false" ht="15" hidden="false" customHeight="false" outlineLevel="0" collapsed="false">
      <c r="C18" s="0" t="s">
        <v>91</v>
      </c>
      <c r="D18" s="0" t="s">
        <v>92</v>
      </c>
      <c r="E18" s="0" t="s">
        <v>74</v>
      </c>
      <c r="F18" s="0" t="s">
        <v>10</v>
      </c>
      <c r="G18" s="0" t="s">
        <v>8826</v>
      </c>
      <c r="H18" s="0" t="s">
        <v>55</v>
      </c>
      <c r="I18" s="0" t="n">
        <v>1</v>
      </c>
    </row>
    <row r="19" customFormat="false" ht="15" hidden="false" customHeight="false" outlineLevel="0" collapsed="false">
      <c r="C19" s="0" t="s">
        <v>94</v>
      </c>
      <c r="D19" s="0" t="s">
        <v>8833</v>
      </c>
      <c r="E19" s="0" t="s">
        <v>74</v>
      </c>
      <c r="F19" s="0" t="s">
        <v>10</v>
      </c>
      <c r="G19" s="0" t="s">
        <v>8826</v>
      </c>
      <c r="H19" s="0" t="s">
        <v>55</v>
      </c>
      <c r="I19" s="0" t="n">
        <v>1</v>
      </c>
    </row>
    <row r="20" customFormat="false" ht="15" hidden="false" customHeight="false" outlineLevel="0" collapsed="false">
      <c r="C20" s="0" t="s">
        <v>97</v>
      </c>
      <c r="D20" s="0" t="s">
        <v>98</v>
      </c>
      <c r="E20" s="0" t="s">
        <v>99</v>
      </c>
      <c r="F20" s="0" t="s">
        <v>10</v>
      </c>
      <c r="G20" s="0" t="s">
        <v>8826</v>
      </c>
      <c r="H20" s="0" t="s">
        <v>70</v>
      </c>
      <c r="I20" s="0" t="s">
        <v>8834</v>
      </c>
    </row>
    <row r="21" customFormat="false" ht="15" hidden="false" customHeight="false" outlineLevel="0" collapsed="false">
      <c r="C21" s="0" t="s">
        <v>145</v>
      </c>
      <c r="D21" s="0" t="s">
        <v>146</v>
      </c>
      <c r="E21" s="0" t="s">
        <v>99</v>
      </c>
      <c r="F21" s="0" t="s">
        <v>13</v>
      </c>
      <c r="G21" s="0" t="s">
        <v>8826</v>
      </c>
      <c r="H21" s="0" t="s">
        <v>16</v>
      </c>
      <c r="I21" s="0" t="n">
        <v>468</v>
      </c>
    </row>
    <row r="22" customFormat="false" ht="15" hidden="false" customHeight="false" outlineLevel="0" collapsed="false">
      <c r="C22" s="0" t="s">
        <v>142</v>
      </c>
      <c r="D22" s="0" t="s">
        <v>143</v>
      </c>
      <c r="E22" s="0" t="s">
        <v>99</v>
      </c>
      <c r="F22" s="0" t="s">
        <v>13</v>
      </c>
      <c r="G22" s="0" t="s">
        <v>8826</v>
      </c>
      <c r="H22" s="0" t="s">
        <v>16</v>
      </c>
      <c r="I22" s="0" t="n">
        <v>391</v>
      </c>
    </row>
    <row r="23" customFormat="false" ht="15" hidden="false" customHeight="false" outlineLevel="0" collapsed="false">
      <c r="C23" s="0" t="s">
        <v>139</v>
      </c>
      <c r="D23" s="0" t="s">
        <v>140</v>
      </c>
      <c r="E23" s="0" t="s">
        <v>99</v>
      </c>
      <c r="F23" s="0" t="s">
        <v>13</v>
      </c>
      <c r="G23" s="0" t="s">
        <v>8826</v>
      </c>
      <c r="H23" s="0" t="s">
        <v>16</v>
      </c>
      <c r="I23" s="0" t="n">
        <v>384</v>
      </c>
    </row>
    <row r="24" customFormat="false" ht="15" hidden="false" customHeight="false" outlineLevel="0" collapsed="false">
      <c r="C24" s="0" t="s">
        <v>220</v>
      </c>
      <c r="D24" s="0" t="s">
        <v>221</v>
      </c>
      <c r="E24" s="0" t="s">
        <v>99</v>
      </c>
      <c r="F24" s="0" t="s">
        <v>13</v>
      </c>
      <c r="G24" s="0" t="s">
        <v>8826</v>
      </c>
      <c r="H24" s="0" t="s">
        <v>16</v>
      </c>
      <c r="I24" s="0" t="n">
        <v>730</v>
      </c>
    </row>
    <row r="25" customFormat="false" ht="15" hidden="false" customHeight="false" outlineLevel="0" collapsed="false">
      <c r="C25" s="0" t="s">
        <v>193</v>
      </c>
      <c r="D25" s="0" t="s">
        <v>194</v>
      </c>
      <c r="E25" s="0" t="s">
        <v>99</v>
      </c>
      <c r="F25" s="0" t="s">
        <v>13</v>
      </c>
      <c r="G25" s="0" t="s">
        <v>8826</v>
      </c>
      <c r="H25" s="0" t="s">
        <v>16</v>
      </c>
      <c r="I25" s="0" t="n">
        <v>820</v>
      </c>
    </row>
    <row r="26" customFormat="false" ht="15" hidden="false" customHeight="false" outlineLevel="0" collapsed="false">
      <c r="C26" s="0" t="s">
        <v>166</v>
      </c>
      <c r="D26" s="0" t="s">
        <v>167</v>
      </c>
      <c r="E26" s="0" t="s">
        <v>99</v>
      </c>
      <c r="F26" s="0" t="s">
        <v>13</v>
      </c>
      <c r="G26" s="0" t="s">
        <v>8826</v>
      </c>
      <c r="H26" s="0" t="s">
        <v>16</v>
      </c>
      <c r="I26" s="0" t="n">
        <v>899</v>
      </c>
    </row>
    <row r="27" customFormat="false" ht="15" hidden="false" customHeight="false" outlineLevel="0" collapsed="false">
      <c r="C27" s="0" t="s">
        <v>223</v>
      </c>
      <c r="D27" s="0" t="s">
        <v>5380</v>
      </c>
      <c r="E27" s="0" t="s">
        <v>99</v>
      </c>
      <c r="F27" s="0" t="s">
        <v>13</v>
      </c>
      <c r="G27" s="0" t="s">
        <v>8826</v>
      </c>
      <c r="H27" s="0" t="s">
        <v>16</v>
      </c>
      <c r="I27" s="0" t="n">
        <v>200</v>
      </c>
    </row>
    <row r="28" customFormat="false" ht="15" hidden="false" customHeight="false" outlineLevel="0" collapsed="false">
      <c r="C28" s="0" t="s">
        <v>196</v>
      </c>
      <c r="D28" s="0" t="s">
        <v>5142</v>
      </c>
      <c r="E28" s="0" t="s">
        <v>99</v>
      </c>
      <c r="F28" s="0" t="s">
        <v>13</v>
      </c>
      <c r="G28" s="0" t="s">
        <v>8826</v>
      </c>
      <c r="H28" s="0" t="s">
        <v>16</v>
      </c>
      <c r="I28" s="0" t="n">
        <v>196</v>
      </c>
    </row>
    <row r="29" customFormat="false" ht="15" hidden="false" customHeight="false" outlineLevel="0" collapsed="false">
      <c r="C29" s="0" t="s">
        <v>169</v>
      </c>
      <c r="D29" s="0" t="s">
        <v>4898</v>
      </c>
      <c r="E29" s="0" t="s">
        <v>99</v>
      </c>
      <c r="F29" s="0" t="s">
        <v>13</v>
      </c>
      <c r="G29" s="0" t="s">
        <v>8826</v>
      </c>
      <c r="H29" s="0" t="s">
        <v>16</v>
      </c>
      <c r="I29" s="0" t="n">
        <v>198</v>
      </c>
    </row>
    <row r="30" customFormat="false" ht="15" hidden="false" customHeight="false" outlineLevel="0" collapsed="false">
      <c r="C30" s="0" t="s">
        <v>226</v>
      </c>
      <c r="D30" s="0" t="s">
        <v>5382</v>
      </c>
      <c r="E30" s="0" t="s">
        <v>99</v>
      </c>
      <c r="F30" s="0" t="s">
        <v>13</v>
      </c>
      <c r="G30" s="0" t="s">
        <v>8826</v>
      </c>
      <c r="H30" s="0" t="s">
        <v>16</v>
      </c>
      <c r="I30" s="0" t="n">
        <v>514</v>
      </c>
    </row>
    <row r="31" customFormat="false" ht="15" hidden="false" customHeight="false" outlineLevel="0" collapsed="false">
      <c r="C31" s="0" t="s">
        <v>199</v>
      </c>
      <c r="D31" s="0" t="s">
        <v>5144</v>
      </c>
      <c r="E31" s="0" t="s">
        <v>99</v>
      </c>
      <c r="F31" s="0" t="s">
        <v>13</v>
      </c>
      <c r="G31" s="0" t="s">
        <v>8826</v>
      </c>
      <c r="H31" s="0" t="s">
        <v>16</v>
      </c>
      <c r="I31" s="0" t="n">
        <v>589</v>
      </c>
    </row>
    <row r="32" customFormat="false" ht="15" hidden="false" customHeight="false" outlineLevel="0" collapsed="false">
      <c r="C32" s="0" t="s">
        <v>172</v>
      </c>
      <c r="D32" s="0" t="s">
        <v>4900</v>
      </c>
      <c r="E32" s="0" t="s">
        <v>99</v>
      </c>
      <c r="F32" s="0" t="s">
        <v>13</v>
      </c>
      <c r="G32" s="0" t="s">
        <v>8826</v>
      </c>
      <c r="H32" s="0" t="s">
        <v>16</v>
      </c>
      <c r="I32" s="0" t="n">
        <v>674</v>
      </c>
    </row>
    <row r="33" customFormat="false" ht="15" hidden="false" customHeight="false" outlineLevel="0" collapsed="false">
      <c r="C33" s="0" t="s">
        <v>229</v>
      </c>
      <c r="D33" s="0" t="s">
        <v>230</v>
      </c>
      <c r="E33" s="0" t="s">
        <v>99</v>
      </c>
      <c r="F33" s="0" t="s">
        <v>13</v>
      </c>
      <c r="G33" s="0" t="s">
        <v>8826</v>
      </c>
      <c r="H33" s="0" t="s">
        <v>16</v>
      </c>
      <c r="I33" s="0" t="n">
        <v>16</v>
      </c>
    </row>
    <row r="34" customFormat="false" ht="15" hidden="false" customHeight="false" outlineLevel="0" collapsed="false">
      <c r="C34" s="0" t="s">
        <v>202</v>
      </c>
      <c r="D34" s="0" t="s">
        <v>203</v>
      </c>
      <c r="E34" s="0" t="s">
        <v>99</v>
      </c>
      <c r="F34" s="0" t="s">
        <v>13</v>
      </c>
      <c r="G34" s="0" t="s">
        <v>8826</v>
      </c>
      <c r="H34" s="0" t="s">
        <v>16</v>
      </c>
      <c r="I34" s="0" t="n">
        <v>35</v>
      </c>
    </row>
    <row r="35" customFormat="false" ht="15" hidden="false" customHeight="false" outlineLevel="0" collapsed="false">
      <c r="C35" s="0" t="s">
        <v>175</v>
      </c>
      <c r="D35" s="0" t="s">
        <v>176</v>
      </c>
      <c r="E35" s="0" t="s">
        <v>99</v>
      </c>
      <c r="F35" s="0" t="s">
        <v>13</v>
      </c>
      <c r="G35" s="0" t="s">
        <v>8826</v>
      </c>
      <c r="H35" s="0" t="s">
        <v>16</v>
      </c>
      <c r="I35" s="0" t="n">
        <v>27</v>
      </c>
    </row>
    <row r="36" customFormat="false" ht="15" hidden="false" customHeight="false" outlineLevel="0" collapsed="false">
      <c r="C36" s="0" t="s">
        <v>232</v>
      </c>
      <c r="D36" s="0" t="s">
        <v>233</v>
      </c>
      <c r="E36" s="0" t="s">
        <v>99</v>
      </c>
      <c r="F36" s="0" t="s">
        <v>13</v>
      </c>
      <c r="G36" s="0" t="s">
        <v>8826</v>
      </c>
      <c r="H36" s="0" t="s">
        <v>16</v>
      </c>
      <c r="I36" s="0" t="n">
        <v>317</v>
      </c>
    </row>
    <row r="37" customFormat="false" ht="15" hidden="false" customHeight="false" outlineLevel="0" collapsed="false">
      <c r="C37" s="0" t="s">
        <v>205</v>
      </c>
      <c r="D37" s="0" t="s">
        <v>206</v>
      </c>
      <c r="E37" s="0" t="s">
        <v>99</v>
      </c>
      <c r="F37" s="0" t="s">
        <v>13</v>
      </c>
      <c r="G37" s="0" t="s">
        <v>8826</v>
      </c>
      <c r="H37" s="0" t="s">
        <v>16</v>
      </c>
      <c r="I37" s="0" t="n">
        <v>249</v>
      </c>
    </row>
    <row r="38" customFormat="false" ht="15" hidden="false" customHeight="false" outlineLevel="0" collapsed="false">
      <c r="C38" s="0" t="s">
        <v>178</v>
      </c>
      <c r="D38" s="0" t="s">
        <v>179</v>
      </c>
      <c r="E38" s="0" t="s">
        <v>99</v>
      </c>
      <c r="F38" s="0" t="s">
        <v>13</v>
      </c>
      <c r="G38" s="0" t="s">
        <v>8826</v>
      </c>
      <c r="H38" s="0" t="s">
        <v>16</v>
      </c>
      <c r="I38" s="0" t="n">
        <v>281</v>
      </c>
    </row>
    <row r="39" customFormat="false" ht="15" hidden="false" customHeight="false" outlineLevel="0" collapsed="false">
      <c r="C39" s="0" t="s">
        <v>235</v>
      </c>
      <c r="D39" s="0" t="s">
        <v>236</v>
      </c>
      <c r="E39" s="0" t="s">
        <v>99</v>
      </c>
      <c r="F39" s="0" t="s">
        <v>13</v>
      </c>
      <c r="G39" s="0" t="s">
        <v>8826</v>
      </c>
      <c r="H39" s="0" t="s">
        <v>16</v>
      </c>
      <c r="I39" s="0" t="n">
        <v>411</v>
      </c>
    </row>
    <row r="40" customFormat="false" ht="15" hidden="false" customHeight="false" outlineLevel="0" collapsed="false">
      <c r="C40" s="0" t="s">
        <v>208</v>
      </c>
      <c r="D40" s="0" t="s">
        <v>209</v>
      </c>
      <c r="E40" s="0" t="s">
        <v>99</v>
      </c>
      <c r="F40" s="0" t="s">
        <v>13</v>
      </c>
      <c r="G40" s="0" t="s">
        <v>8826</v>
      </c>
      <c r="H40" s="0" t="s">
        <v>16</v>
      </c>
      <c r="I40" s="0" t="n">
        <v>556</v>
      </c>
    </row>
    <row r="41" customFormat="false" ht="15" hidden="false" customHeight="false" outlineLevel="0" collapsed="false">
      <c r="C41" s="0" t="s">
        <v>181</v>
      </c>
      <c r="D41" s="0" t="s">
        <v>182</v>
      </c>
      <c r="E41" s="0" t="s">
        <v>99</v>
      </c>
      <c r="F41" s="0" t="s">
        <v>13</v>
      </c>
      <c r="G41" s="0" t="s">
        <v>8826</v>
      </c>
      <c r="H41" s="0" t="s">
        <v>16</v>
      </c>
      <c r="I41" s="0" t="n">
        <v>598</v>
      </c>
    </row>
    <row r="42" customFormat="false" ht="15" hidden="false" customHeight="false" outlineLevel="0" collapsed="false">
      <c r="C42" s="0" t="s">
        <v>160</v>
      </c>
      <c r="D42" s="0" t="s">
        <v>4666</v>
      </c>
      <c r="E42" s="0" t="s">
        <v>99</v>
      </c>
      <c r="F42" s="0" t="s">
        <v>13</v>
      </c>
      <c r="G42" s="0" t="s">
        <v>8826</v>
      </c>
      <c r="H42" s="0" t="s">
        <v>16</v>
      </c>
      <c r="I42" s="0" t="n">
        <v>198</v>
      </c>
    </row>
    <row r="43" customFormat="false" ht="15" hidden="false" customHeight="false" outlineLevel="0" collapsed="false">
      <c r="C43" s="0" t="s">
        <v>154</v>
      </c>
      <c r="D43" s="0" t="s">
        <v>4441</v>
      </c>
      <c r="E43" s="0" t="s">
        <v>99</v>
      </c>
      <c r="F43" s="0" t="s">
        <v>13</v>
      </c>
      <c r="G43" s="0" t="s">
        <v>8826</v>
      </c>
      <c r="H43" s="0" t="s">
        <v>16</v>
      </c>
      <c r="I43" s="0" t="n">
        <v>198</v>
      </c>
    </row>
    <row r="44" customFormat="false" ht="15" hidden="false" customHeight="false" outlineLevel="0" collapsed="false">
      <c r="C44" s="0" t="s">
        <v>148</v>
      </c>
      <c r="D44" s="0" t="s">
        <v>4204</v>
      </c>
      <c r="E44" s="0" t="s">
        <v>99</v>
      </c>
      <c r="F44" s="0" t="s">
        <v>13</v>
      </c>
      <c r="G44" s="0" t="s">
        <v>8826</v>
      </c>
      <c r="H44" s="0" t="s">
        <v>16</v>
      </c>
      <c r="I44" s="0" t="n">
        <v>193</v>
      </c>
    </row>
    <row r="45" customFormat="false" ht="15" hidden="false" customHeight="false" outlineLevel="0" collapsed="false">
      <c r="C45" s="0" t="s">
        <v>163</v>
      </c>
      <c r="D45" s="0" t="s">
        <v>4692</v>
      </c>
      <c r="E45" s="0" t="s">
        <v>99</v>
      </c>
      <c r="F45" s="0" t="s">
        <v>13</v>
      </c>
      <c r="G45" s="0" t="s">
        <v>8826</v>
      </c>
      <c r="H45" s="0" t="s">
        <v>16</v>
      </c>
      <c r="I45" s="0" t="n">
        <v>429</v>
      </c>
    </row>
    <row r="46" customFormat="false" ht="15" hidden="false" customHeight="false" outlineLevel="0" collapsed="false">
      <c r="C46" s="0" t="s">
        <v>157</v>
      </c>
      <c r="D46" s="0" t="s">
        <v>4467</v>
      </c>
      <c r="E46" s="0" t="s">
        <v>99</v>
      </c>
      <c r="F46" s="0" t="s">
        <v>13</v>
      </c>
      <c r="G46" s="0" t="s">
        <v>8826</v>
      </c>
      <c r="H46" s="0" t="s">
        <v>16</v>
      </c>
      <c r="I46" s="0" t="n">
        <v>386</v>
      </c>
    </row>
    <row r="47" customFormat="false" ht="15" hidden="false" customHeight="false" outlineLevel="0" collapsed="false">
      <c r="C47" s="0" t="s">
        <v>151</v>
      </c>
      <c r="D47" s="0" t="s">
        <v>4230</v>
      </c>
      <c r="E47" s="0" t="s">
        <v>99</v>
      </c>
      <c r="F47" s="0" t="s">
        <v>13</v>
      </c>
      <c r="G47" s="0" t="s">
        <v>8826</v>
      </c>
      <c r="H47" s="0" t="s">
        <v>16</v>
      </c>
      <c r="I47" s="0" t="n">
        <v>371</v>
      </c>
    </row>
    <row r="48" customFormat="false" ht="15" hidden="false" customHeight="false" outlineLevel="0" collapsed="false">
      <c r="C48" s="0" t="s">
        <v>238</v>
      </c>
      <c r="D48" s="0" t="s">
        <v>5506</v>
      </c>
      <c r="E48" s="0" t="s">
        <v>99</v>
      </c>
      <c r="F48" s="0" t="s">
        <v>13</v>
      </c>
      <c r="G48" s="0" t="s">
        <v>8826</v>
      </c>
      <c r="H48" s="0" t="s">
        <v>16</v>
      </c>
      <c r="I48" s="0" t="n">
        <v>113</v>
      </c>
    </row>
    <row r="49" customFormat="false" ht="15" hidden="false" customHeight="false" outlineLevel="0" collapsed="false">
      <c r="C49" s="0" t="s">
        <v>211</v>
      </c>
      <c r="D49" s="0" t="s">
        <v>5286</v>
      </c>
      <c r="E49" s="0" t="s">
        <v>99</v>
      </c>
      <c r="F49" s="0" t="s">
        <v>13</v>
      </c>
      <c r="G49" s="0" t="s">
        <v>8826</v>
      </c>
      <c r="H49" s="0" t="s">
        <v>16</v>
      </c>
      <c r="I49" s="0" t="n">
        <v>113</v>
      </c>
    </row>
    <row r="50" customFormat="false" ht="15" hidden="false" customHeight="false" outlineLevel="0" collapsed="false">
      <c r="C50" s="0" t="s">
        <v>184</v>
      </c>
      <c r="D50" s="0" t="s">
        <v>5048</v>
      </c>
      <c r="E50" s="0" t="s">
        <v>99</v>
      </c>
      <c r="F50" s="0" t="s">
        <v>13</v>
      </c>
      <c r="G50" s="0" t="s">
        <v>8826</v>
      </c>
      <c r="H50" s="0" t="s">
        <v>16</v>
      </c>
      <c r="I50" s="0" t="n">
        <v>119</v>
      </c>
    </row>
    <row r="51" customFormat="false" ht="15" hidden="false" customHeight="false" outlineLevel="0" collapsed="false">
      <c r="C51" s="0" t="s">
        <v>241</v>
      </c>
      <c r="D51" s="0" t="s">
        <v>5508</v>
      </c>
      <c r="E51" s="0" t="s">
        <v>99</v>
      </c>
      <c r="F51" s="0" t="s">
        <v>13</v>
      </c>
      <c r="G51" s="0" t="s">
        <v>8826</v>
      </c>
      <c r="H51" s="0" t="s">
        <v>16</v>
      </c>
      <c r="I51" s="0" t="n">
        <v>71</v>
      </c>
    </row>
    <row r="52" customFormat="false" ht="15" hidden="false" customHeight="false" outlineLevel="0" collapsed="false">
      <c r="C52" s="0" t="s">
        <v>214</v>
      </c>
      <c r="D52" s="0" t="s">
        <v>5288</v>
      </c>
      <c r="E52" s="0" t="s">
        <v>99</v>
      </c>
      <c r="F52" s="0" t="s">
        <v>13</v>
      </c>
      <c r="G52" s="0" t="s">
        <v>8826</v>
      </c>
      <c r="H52" s="0" t="s">
        <v>16</v>
      </c>
      <c r="I52" s="0" t="n">
        <v>74</v>
      </c>
    </row>
    <row r="53" customFormat="false" ht="15" hidden="false" customHeight="false" outlineLevel="0" collapsed="false">
      <c r="C53" s="0" t="s">
        <v>187</v>
      </c>
      <c r="D53" s="0" t="s">
        <v>5050</v>
      </c>
      <c r="E53" s="0" t="s">
        <v>99</v>
      </c>
      <c r="F53" s="0" t="s">
        <v>13</v>
      </c>
      <c r="G53" s="0" t="s">
        <v>8826</v>
      </c>
      <c r="H53" s="0" t="s">
        <v>16</v>
      </c>
      <c r="I53" s="0" t="n">
        <v>61</v>
      </c>
    </row>
    <row r="54" customFormat="false" ht="15" hidden="false" customHeight="false" outlineLevel="0" collapsed="false">
      <c r="C54" s="0" t="s">
        <v>250</v>
      </c>
      <c r="D54" s="0" t="s">
        <v>251</v>
      </c>
      <c r="E54" s="0" t="s">
        <v>99</v>
      </c>
      <c r="F54" s="0" t="s">
        <v>13</v>
      </c>
      <c r="G54" s="0" t="s">
        <v>8826</v>
      </c>
      <c r="H54" s="0" t="s">
        <v>16</v>
      </c>
      <c r="I54" s="0" t="n">
        <v>30</v>
      </c>
    </row>
    <row r="55" customFormat="false" ht="15" hidden="false" customHeight="false" outlineLevel="0" collapsed="false">
      <c r="C55" s="0" t="s">
        <v>247</v>
      </c>
      <c r="D55" s="0" t="s">
        <v>248</v>
      </c>
      <c r="E55" s="0" t="s">
        <v>99</v>
      </c>
      <c r="F55" s="0" t="s">
        <v>13</v>
      </c>
      <c r="G55" s="0" t="s">
        <v>8826</v>
      </c>
      <c r="H55" s="0" t="s">
        <v>16</v>
      </c>
      <c r="I55" s="0" t="n">
        <v>23</v>
      </c>
    </row>
    <row r="56" customFormat="false" ht="15" hidden="false" customHeight="false" outlineLevel="0" collapsed="false">
      <c r="C56" s="0" t="s">
        <v>256</v>
      </c>
      <c r="D56" s="0" t="s">
        <v>7668</v>
      </c>
      <c r="E56" s="0" t="s">
        <v>99</v>
      </c>
      <c r="F56" s="0" t="s">
        <v>13</v>
      </c>
      <c r="G56" s="0" t="s">
        <v>8826</v>
      </c>
      <c r="H56" s="0" t="s">
        <v>16</v>
      </c>
      <c r="I56" s="0" t="n">
        <v>11</v>
      </c>
    </row>
    <row r="57" customFormat="false" ht="15" hidden="false" customHeight="false" outlineLevel="0" collapsed="false">
      <c r="C57" s="0" t="s">
        <v>253</v>
      </c>
      <c r="D57" s="0" t="s">
        <v>7666</v>
      </c>
      <c r="E57" s="0" t="s">
        <v>99</v>
      </c>
      <c r="F57" s="0" t="s">
        <v>13</v>
      </c>
      <c r="G57" s="0" t="s">
        <v>8826</v>
      </c>
      <c r="H57" s="0" t="s">
        <v>16</v>
      </c>
      <c r="I57" s="0" t="n">
        <v>9</v>
      </c>
    </row>
    <row r="58" customFormat="false" ht="15" hidden="false" customHeight="false" outlineLevel="0" collapsed="false">
      <c r="C58" s="0" t="s">
        <v>260</v>
      </c>
      <c r="D58" s="0" t="s">
        <v>261</v>
      </c>
      <c r="E58" s="0" t="s">
        <v>99</v>
      </c>
      <c r="F58" s="0" t="s">
        <v>262</v>
      </c>
      <c r="G58" s="0" t="s">
        <v>8826</v>
      </c>
      <c r="H58" s="0" t="s">
        <v>70</v>
      </c>
      <c r="I58" s="0" t="n">
        <v>-1.959</v>
      </c>
    </row>
    <row r="59" customFormat="false" ht="15" hidden="false" customHeight="false" outlineLevel="0" collapsed="false">
      <c r="C59" s="0" t="s">
        <v>265</v>
      </c>
      <c r="D59" s="0" t="s">
        <v>266</v>
      </c>
      <c r="E59" s="0" t="s">
        <v>99</v>
      </c>
      <c r="F59" s="0" t="s">
        <v>262</v>
      </c>
      <c r="G59" s="0" t="s">
        <v>8826</v>
      </c>
      <c r="H59" s="0" t="s">
        <v>70</v>
      </c>
      <c r="I59" s="0" t="n">
        <v>-3.531</v>
      </c>
    </row>
    <row r="60" customFormat="false" ht="15" hidden="false" customHeight="false" outlineLevel="0" collapsed="false">
      <c r="C60" s="0" t="s">
        <v>269</v>
      </c>
      <c r="D60" s="0" t="s">
        <v>270</v>
      </c>
      <c r="E60" s="0" t="s">
        <v>99</v>
      </c>
      <c r="F60" s="0" t="s">
        <v>262</v>
      </c>
      <c r="G60" s="0" t="s">
        <v>8826</v>
      </c>
      <c r="H60" s="0" t="s">
        <v>70</v>
      </c>
      <c r="I60" s="0" t="n">
        <v>-0.361</v>
      </c>
    </row>
    <row r="61" customFormat="false" ht="15" hidden="false" customHeight="false" outlineLevel="0" collapsed="false">
      <c r="C61" s="0" t="s">
        <v>273</v>
      </c>
      <c r="D61" s="0" t="s">
        <v>8835</v>
      </c>
      <c r="E61" s="0" t="s">
        <v>99</v>
      </c>
      <c r="F61" s="0" t="s">
        <v>275</v>
      </c>
      <c r="G61" s="0" t="s">
        <v>8826</v>
      </c>
      <c r="H61" s="0" t="s">
        <v>70</v>
      </c>
      <c r="I61" s="0" t="n">
        <v>2.167</v>
      </c>
    </row>
    <row r="62" customFormat="false" ht="15" hidden="false" customHeight="false" outlineLevel="0" collapsed="false">
      <c r="C62" s="0" t="s">
        <v>277</v>
      </c>
      <c r="D62" s="0" t="s">
        <v>8836</v>
      </c>
      <c r="E62" s="0" t="s">
        <v>99</v>
      </c>
      <c r="F62" s="0" t="s">
        <v>275</v>
      </c>
      <c r="G62" s="0" t="s">
        <v>8826</v>
      </c>
      <c r="H62" s="0" t="s">
        <v>70</v>
      </c>
      <c r="I62" s="0" t="n">
        <v>1.949</v>
      </c>
    </row>
    <row r="63" customFormat="false" ht="15" hidden="false" customHeight="false" outlineLevel="0" collapsed="false">
      <c r="C63" s="0" t="s">
        <v>280</v>
      </c>
      <c r="D63" s="0" t="s">
        <v>8837</v>
      </c>
      <c r="E63" s="0" t="s">
        <v>99</v>
      </c>
      <c r="F63" s="0" t="s">
        <v>275</v>
      </c>
      <c r="G63" s="0" t="s">
        <v>8826</v>
      </c>
      <c r="H63" s="0" t="s">
        <v>70</v>
      </c>
      <c r="I63" s="0" t="n">
        <v>1.922</v>
      </c>
    </row>
    <row r="64" customFormat="false" ht="15" hidden="false" customHeight="false" outlineLevel="0" collapsed="false">
      <c r="C64" s="0" t="s">
        <v>283</v>
      </c>
      <c r="D64" s="0" t="s">
        <v>8838</v>
      </c>
      <c r="E64" s="0" t="s">
        <v>99</v>
      </c>
      <c r="F64" s="0" t="s">
        <v>262</v>
      </c>
      <c r="G64" s="0" t="s">
        <v>8826</v>
      </c>
      <c r="H64" s="0" t="s">
        <v>70</v>
      </c>
      <c r="I64" s="0" t="n">
        <v>-2.098</v>
      </c>
    </row>
    <row r="65" customFormat="false" ht="15" hidden="false" customHeight="false" outlineLevel="0" collapsed="false">
      <c r="C65" s="0" t="s">
        <v>287</v>
      </c>
      <c r="D65" s="0" t="s">
        <v>8839</v>
      </c>
      <c r="E65" s="0" t="s">
        <v>99</v>
      </c>
      <c r="F65" s="0" t="s">
        <v>262</v>
      </c>
      <c r="G65" s="0" t="s">
        <v>8826</v>
      </c>
      <c r="H65" s="0" t="s">
        <v>70</v>
      </c>
      <c r="I65" s="0" t="n">
        <v>-0.279</v>
      </c>
    </row>
    <row r="66" customFormat="false" ht="15" hidden="false" customHeight="false" outlineLevel="0" collapsed="false">
      <c r="C66" s="0" t="s">
        <v>291</v>
      </c>
      <c r="D66" s="0" t="s">
        <v>8840</v>
      </c>
      <c r="E66" s="0" t="s">
        <v>99</v>
      </c>
      <c r="F66" s="0" t="s">
        <v>262</v>
      </c>
      <c r="G66" s="0" t="s">
        <v>8826</v>
      </c>
      <c r="H66" s="0" t="s">
        <v>70</v>
      </c>
      <c r="I66" s="0" t="n">
        <v>-1.193</v>
      </c>
    </row>
    <row r="67" customFormat="false" ht="15" hidden="false" customHeight="false" outlineLevel="0" collapsed="false">
      <c r="C67" s="0" t="s">
        <v>315</v>
      </c>
      <c r="D67" s="0" t="s">
        <v>316</v>
      </c>
      <c r="E67" s="0" t="s">
        <v>114</v>
      </c>
      <c r="F67" s="0" t="s">
        <v>13</v>
      </c>
      <c r="G67" s="0" t="s">
        <v>8826</v>
      </c>
      <c r="H67" s="0" t="s">
        <v>16</v>
      </c>
      <c r="I67" s="0" t="n">
        <v>0</v>
      </c>
    </row>
    <row r="68" customFormat="false" ht="15" hidden="false" customHeight="false" outlineLevel="0" collapsed="false">
      <c r="C68" s="0" t="s">
        <v>318</v>
      </c>
      <c r="D68" s="0" t="s">
        <v>8841</v>
      </c>
      <c r="E68" s="0" t="s">
        <v>114</v>
      </c>
      <c r="F68" s="0" t="s">
        <v>13</v>
      </c>
      <c r="G68" s="0" t="s">
        <v>8826</v>
      </c>
      <c r="H68" s="0" t="s">
        <v>16</v>
      </c>
      <c r="I68" s="0" t="n">
        <v>0</v>
      </c>
    </row>
    <row r="69" customFormat="false" ht="15" hidden="false" customHeight="false" outlineLevel="0" collapsed="false">
      <c r="C69" s="0" t="s">
        <v>324</v>
      </c>
      <c r="D69" s="0" t="s">
        <v>325</v>
      </c>
      <c r="E69" s="0" t="s">
        <v>114</v>
      </c>
      <c r="F69" s="0" t="s">
        <v>326</v>
      </c>
      <c r="G69" s="0" t="s">
        <v>8826</v>
      </c>
      <c r="H69" s="0" t="s">
        <v>70</v>
      </c>
      <c r="I69" s="0" t="n">
        <v>0</v>
      </c>
    </row>
    <row r="70" customFormat="false" ht="15" hidden="false" customHeight="false" outlineLevel="0" collapsed="false">
      <c r="C70" s="0" t="s">
        <v>321</v>
      </c>
      <c r="D70" s="0" t="s">
        <v>8842</v>
      </c>
      <c r="E70" s="0" t="s">
        <v>114</v>
      </c>
      <c r="F70" s="0" t="s">
        <v>13</v>
      </c>
      <c r="G70" s="0" t="s">
        <v>8826</v>
      </c>
      <c r="H70" s="0" t="s">
        <v>16</v>
      </c>
      <c r="I70" s="0" t="n">
        <v>0</v>
      </c>
    </row>
    <row r="71" customFormat="false" ht="15" hidden="false" customHeight="false" outlineLevel="0" collapsed="false">
      <c r="C71" s="0" t="s">
        <v>329</v>
      </c>
      <c r="D71" s="0" t="s">
        <v>8843</v>
      </c>
      <c r="E71" s="0" t="s">
        <v>114</v>
      </c>
      <c r="F71" s="0" t="s">
        <v>326</v>
      </c>
      <c r="G71" s="0" t="s">
        <v>8844</v>
      </c>
      <c r="H71" s="0" t="s">
        <v>399</v>
      </c>
      <c r="I71" s="0" t="s">
        <v>399</v>
      </c>
    </row>
    <row r="72" customFormat="false" ht="15" hidden="false" customHeight="false" outlineLevel="0" collapsed="false">
      <c r="C72" s="0" t="s">
        <v>332</v>
      </c>
      <c r="D72" s="0" t="s">
        <v>333</v>
      </c>
      <c r="E72" s="0" t="s">
        <v>114</v>
      </c>
      <c r="F72" s="0" t="s">
        <v>13</v>
      </c>
      <c r="G72" s="0" t="s">
        <v>8826</v>
      </c>
      <c r="H72" s="0" t="s">
        <v>16</v>
      </c>
      <c r="I72" s="0" t="n">
        <v>0</v>
      </c>
    </row>
    <row r="73" customFormat="false" ht="15" hidden="false" customHeight="false" outlineLevel="0" collapsed="false">
      <c r="C73" s="0" t="s">
        <v>335</v>
      </c>
      <c r="D73" s="0" t="s">
        <v>8845</v>
      </c>
      <c r="E73" s="0" t="s">
        <v>114</v>
      </c>
      <c r="F73" s="0" t="s">
        <v>13</v>
      </c>
      <c r="G73" s="0" t="s">
        <v>8826</v>
      </c>
      <c r="H73" s="0" t="s">
        <v>16</v>
      </c>
      <c r="I73" s="0" t="n">
        <v>0</v>
      </c>
    </row>
    <row r="74" customFormat="false" ht="15" hidden="false" customHeight="false" outlineLevel="0" collapsed="false">
      <c r="C74" s="0" t="s">
        <v>341</v>
      </c>
      <c r="D74" s="0" t="s">
        <v>342</v>
      </c>
      <c r="E74" s="0" t="s">
        <v>114</v>
      </c>
      <c r="F74" s="0" t="s">
        <v>326</v>
      </c>
      <c r="G74" s="0" t="s">
        <v>8826</v>
      </c>
      <c r="H74" s="0" t="s">
        <v>70</v>
      </c>
      <c r="I74" s="0" t="n">
        <v>0</v>
      </c>
    </row>
    <row r="75" customFormat="false" ht="15" hidden="false" customHeight="false" outlineLevel="0" collapsed="false">
      <c r="C75" s="0" t="s">
        <v>338</v>
      </c>
      <c r="D75" s="0" t="s">
        <v>8846</v>
      </c>
      <c r="E75" s="0" t="s">
        <v>114</v>
      </c>
      <c r="F75" s="0" t="s">
        <v>13</v>
      </c>
      <c r="G75" s="0" t="s">
        <v>8826</v>
      </c>
      <c r="H75" s="0" t="s">
        <v>16</v>
      </c>
      <c r="I75" s="0" t="n">
        <v>0</v>
      </c>
    </row>
    <row r="76" customFormat="false" ht="15" hidden="false" customHeight="false" outlineLevel="0" collapsed="false">
      <c r="C76" s="0" t="s">
        <v>346</v>
      </c>
      <c r="D76" s="0" t="s">
        <v>347</v>
      </c>
      <c r="E76" s="0" t="s">
        <v>114</v>
      </c>
      <c r="F76" s="0" t="s">
        <v>13</v>
      </c>
      <c r="G76" s="0" t="s">
        <v>348</v>
      </c>
      <c r="H76" s="0" t="s">
        <v>16</v>
      </c>
      <c r="I76" s="0" t="n">
        <v>0</v>
      </c>
    </row>
    <row r="77" customFormat="false" ht="15" hidden="false" customHeight="false" outlineLevel="0" collapsed="false">
      <c r="C77" s="0" t="s">
        <v>349</v>
      </c>
      <c r="D77" s="0" t="s">
        <v>350</v>
      </c>
      <c r="E77" s="0" t="s">
        <v>114</v>
      </c>
      <c r="F77" s="0" t="s">
        <v>13</v>
      </c>
      <c r="G77" s="0" t="s">
        <v>351</v>
      </c>
      <c r="H77" s="0" t="s">
        <v>16</v>
      </c>
      <c r="I77" s="0" t="n">
        <v>0</v>
      </c>
    </row>
    <row r="78" customFormat="false" ht="15" hidden="false" customHeight="false" outlineLevel="0" collapsed="false">
      <c r="C78" s="0" t="s">
        <v>8847</v>
      </c>
      <c r="D78" s="0" t="s">
        <v>8848</v>
      </c>
      <c r="E78" s="0" t="s">
        <v>114</v>
      </c>
      <c r="F78" s="0" t="s">
        <v>13</v>
      </c>
      <c r="G78" s="0" t="s">
        <v>8826</v>
      </c>
      <c r="H78" s="0" t="s">
        <v>16</v>
      </c>
      <c r="I78" s="0" t="n">
        <v>0</v>
      </c>
    </row>
    <row r="79" customFormat="false" ht="15" hidden="false" customHeight="false" outlineLevel="0" collapsed="false">
      <c r="C79" s="0" t="s">
        <v>8849</v>
      </c>
      <c r="D79" s="0" t="s">
        <v>8850</v>
      </c>
      <c r="E79" s="0" t="s">
        <v>114</v>
      </c>
      <c r="F79" s="0" t="s">
        <v>13</v>
      </c>
      <c r="G79" s="0" t="s">
        <v>8826</v>
      </c>
      <c r="H79" s="0" t="s">
        <v>16</v>
      </c>
      <c r="I79" s="0" t="n">
        <v>0</v>
      </c>
    </row>
    <row r="80" customFormat="false" ht="15" hidden="false" customHeight="false" outlineLevel="0" collapsed="false">
      <c r="C80" s="0" t="s">
        <v>8851</v>
      </c>
      <c r="D80" s="0" t="s">
        <v>8852</v>
      </c>
      <c r="E80" s="0" t="s">
        <v>114</v>
      </c>
      <c r="F80" s="0" t="s">
        <v>13</v>
      </c>
      <c r="G80" s="0" t="s">
        <v>8826</v>
      </c>
      <c r="H80" s="0" t="s">
        <v>16</v>
      </c>
      <c r="I80" s="0" t="n">
        <v>0</v>
      </c>
    </row>
    <row r="81" customFormat="false" ht="15" hidden="false" customHeight="false" outlineLevel="0" collapsed="false">
      <c r="C81" s="0" t="s">
        <v>8853</v>
      </c>
      <c r="D81" s="0" t="s">
        <v>8854</v>
      </c>
      <c r="E81" s="0" t="s">
        <v>114</v>
      </c>
      <c r="F81" s="0" t="s">
        <v>13</v>
      </c>
      <c r="G81" s="0" t="s">
        <v>8826</v>
      </c>
      <c r="H81" s="0" t="s">
        <v>16</v>
      </c>
      <c r="I81" s="0" t="n">
        <v>0</v>
      </c>
    </row>
    <row r="82" customFormat="false" ht="15" hidden="false" customHeight="false" outlineLevel="0" collapsed="false">
      <c r="C82" s="0" t="s">
        <v>8855</v>
      </c>
      <c r="D82" s="0" t="s">
        <v>8856</v>
      </c>
      <c r="E82" s="0" t="s">
        <v>114</v>
      </c>
      <c r="F82" s="0" t="s">
        <v>13</v>
      </c>
      <c r="G82" s="0" t="s">
        <v>8826</v>
      </c>
      <c r="H82" s="0" t="s">
        <v>16</v>
      </c>
      <c r="I82" s="0" t="n">
        <v>0</v>
      </c>
    </row>
    <row r="83" customFormat="false" ht="15" hidden="false" customHeight="false" outlineLevel="0" collapsed="false">
      <c r="C83" s="0" t="s">
        <v>8857</v>
      </c>
      <c r="D83" s="0" t="s">
        <v>8858</v>
      </c>
      <c r="E83" s="0" t="s">
        <v>114</v>
      </c>
      <c r="F83" s="0" t="s">
        <v>13</v>
      </c>
      <c r="G83" s="0" t="s">
        <v>8826</v>
      </c>
      <c r="H83" s="0" t="s">
        <v>16</v>
      </c>
      <c r="I83" s="0" t="n">
        <v>0</v>
      </c>
    </row>
    <row r="84" customFormat="false" ht="15" hidden="false" customHeight="false" outlineLevel="0" collapsed="false">
      <c r="C84" s="0" t="s">
        <v>374</v>
      </c>
      <c r="D84" s="0" t="s">
        <v>8859</v>
      </c>
      <c r="E84" s="0" t="s">
        <v>110</v>
      </c>
      <c r="F84" s="0" t="s">
        <v>13</v>
      </c>
      <c r="G84" s="0" t="s">
        <v>8826</v>
      </c>
      <c r="H84" s="0" t="s">
        <v>16</v>
      </c>
      <c r="I84" s="0" t="n">
        <v>8872</v>
      </c>
    </row>
    <row r="85" customFormat="false" ht="15" hidden="false" customHeight="false" outlineLevel="0" collapsed="false">
      <c r="C85" s="0" t="s">
        <v>377</v>
      </c>
      <c r="D85" s="0" t="s">
        <v>8860</v>
      </c>
      <c r="E85" s="0" t="s">
        <v>110</v>
      </c>
      <c r="F85" s="0" t="s">
        <v>13</v>
      </c>
      <c r="G85" s="0" t="s">
        <v>8826</v>
      </c>
      <c r="H85" s="0" t="s">
        <v>16</v>
      </c>
      <c r="I85" s="0" t="n">
        <v>5136</v>
      </c>
    </row>
    <row r="86" customFormat="false" ht="15" hidden="false" customHeight="false" outlineLevel="0" collapsed="false">
      <c r="C86" s="0" t="s">
        <v>380</v>
      </c>
      <c r="D86" s="0" t="s">
        <v>8861</v>
      </c>
      <c r="E86" s="0" t="s">
        <v>110</v>
      </c>
      <c r="F86" s="0" t="s">
        <v>13</v>
      </c>
      <c r="G86" s="0" t="s">
        <v>8826</v>
      </c>
      <c r="H86" s="0" t="s">
        <v>16</v>
      </c>
      <c r="I86" s="0" t="n">
        <v>1216</v>
      </c>
    </row>
    <row r="87" customFormat="false" ht="15" hidden="false" customHeight="false" outlineLevel="0" collapsed="false">
      <c r="C87" s="0" t="s">
        <v>383</v>
      </c>
      <c r="D87" s="0" t="s">
        <v>8862</v>
      </c>
      <c r="E87" s="0" t="s">
        <v>110</v>
      </c>
      <c r="F87" s="0" t="s">
        <v>13</v>
      </c>
      <c r="G87" s="0" t="s">
        <v>8826</v>
      </c>
      <c r="H87" s="0" t="s">
        <v>16</v>
      </c>
      <c r="I87" s="0" t="n">
        <v>2520</v>
      </c>
    </row>
    <row r="88" customFormat="false" ht="15" hidden="false" customHeight="false" outlineLevel="0" collapsed="false">
      <c r="C88" s="0" t="s">
        <v>386</v>
      </c>
      <c r="D88" s="0" t="s">
        <v>8863</v>
      </c>
      <c r="E88" s="0" t="s">
        <v>110</v>
      </c>
      <c r="F88" s="0" t="s">
        <v>13</v>
      </c>
      <c r="G88" s="0" t="s">
        <v>8826</v>
      </c>
      <c r="H88" s="0" t="s">
        <v>16</v>
      </c>
      <c r="I88" s="0" t="n">
        <v>0</v>
      </c>
    </row>
    <row r="89" customFormat="false" ht="15" hidden="false" customHeight="false" outlineLevel="0" collapsed="false">
      <c r="C89" s="0" t="s">
        <v>389</v>
      </c>
      <c r="D89" s="0" t="s">
        <v>8864</v>
      </c>
      <c r="E89" s="0" t="s">
        <v>110</v>
      </c>
      <c r="F89" s="0" t="s">
        <v>275</v>
      </c>
      <c r="G89" s="0" t="s">
        <v>8826</v>
      </c>
      <c r="H89" s="0" t="s">
        <v>16</v>
      </c>
      <c r="I89" s="0" t="n">
        <v>160936458</v>
      </c>
    </row>
    <row r="90" customFormat="false" ht="15" hidden="false" customHeight="false" outlineLevel="0" collapsed="false">
      <c r="C90" s="0" t="s">
        <v>392</v>
      </c>
      <c r="D90" s="0" t="s">
        <v>8865</v>
      </c>
      <c r="E90" s="0" t="s">
        <v>110</v>
      </c>
      <c r="F90" s="0" t="s">
        <v>262</v>
      </c>
      <c r="G90" s="0" t="s">
        <v>8826</v>
      </c>
      <c r="H90" s="0" t="s">
        <v>70</v>
      </c>
      <c r="I90" s="0" t="n">
        <v>0.006</v>
      </c>
    </row>
    <row r="91" customFormat="false" ht="15" hidden="false" customHeight="false" outlineLevel="0" collapsed="false">
      <c r="C91" s="0" t="s">
        <v>396</v>
      </c>
      <c r="D91" s="0" t="s">
        <v>8866</v>
      </c>
      <c r="E91" s="0" t="s">
        <v>110</v>
      </c>
      <c r="F91" s="0" t="s">
        <v>13</v>
      </c>
      <c r="G91" s="0" t="s">
        <v>8826</v>
      </c>
      <c r="H91" s="0" t="s">
        <v>399</v>
      </c>
      <c r="I91" s="0" t="s">
        <v>399</v>
      </c>
    </row>
    <row r="92" customFormat="false" ht="15" hidden="false" customHeight="false" outlineLevel="0" collapsed="false">
      <c r="C92" s="0" t="s">
        <v>400</v>
      </c>
      <c r="D92" s="0" t="s">
        <v>8867</v>
      </c>
      <c r="E92" s="0" t="s">
        <v>110</v>
      </c>
      <c r="F92" s="0" t="s">
        <v>13</v>
      </c>
      <c r="G92" s="0" t="s">
        <v>8826</v>
      </c>
      <c r="H92" s="0" t="s">
        <v>399</v>
      </c>
      <c r="I92" s="0" t="s">
        <v>399</v>
      </c>
    </row>
    <row r="93" customFormat="false" ht="15" hidden="false" customHeight="false" outlineLevel="0" collapsed="false">
      <c r="C93" s="0" t="s">
        <v>403</v>
      </c>
      <c r="D93" s="0" t="s">
        <v>8868</v>
      </c>
      <c r="E93" s="0" t="s">
        <v>110</v>
      </c>
      <c r="F93" s="0" t="s">
        <v>13</v>
      </c>
      <c r="G93" s="0" t="s">
        <v>8826</v>
      </c>
      <c r="H93" s="0" t="s">
        <v>399</v>
      </c>
      <c r="I93" s="0" t="s">
        <v>399</v>
      </c>
    </row>
    <row r="94" customFormat="false" ht="15" hidden="false" customHeight="false" outlineLevel="0" collapsed="false">
      <c r="C94" s="0" t="s">
        <v>406</v>
      </c>
      <c r="D94" s="0" t="s">
        <v>8869</v>
      </c>
      <c r="E94" s="0" t="s">
        <v>110</v>
      </c>
      <c r="F94" s="0" t="s">
        <v>13</v>
      </c>
      <c r="G94" s="0" t="s">
        <v>8826</v>
      </c>
      <c r="H94" s="0" t="s">
        <v>16</v>
      </c>
      <c r="I94" s="0" t="n">
        <v>169</v>
      </c>
    </row>
    <row r="95" customFormat="false" ht="15" hidden="false" customHeight="false" outlineLevel="0" collapsed="false">
      <c r="C95" s="0" t="s">
        <v>409</v>
      </c>
      <c r="D95" s="0" t="s">
        <v>8870</v>
      </c>
      <c r="E95" s="0" t="s">
        <v>110</v>
      </c>
      <c r="F95" s="0" t="s">
        <v>13</v>
      </c>
      <c r="G95" s="0" t="s">
        <v>8826</v>
      </c>
      <c r="H95" s="0" t="s">
        <v>16</v>
      </c>
      <c r="I95" s="0" t="n">
        <v>164</v>
      </c>
    </row>
    <row r="96" customFormat="false" ht="15" hidden="false" customHeight="false" outlineLevel="0" collapsed="false">
      <c r="C96" s="0" t="s">
        <v>412</v>
      </c>
      <c r="D96" s="0" t="s">
        <v>8871</v>
      </c>
      <c r="E96" s="0" t="s">
        <v>110</v>
      </c>
      <c r="F96" s="0" t="s">
        <v>13</v>
      </c>
      <c r="G96" s="0" t="s">
        <v>8826</v>
      </c>
      <c r="H96" s="0" t="s">
        <v>16</v>
      </c>
      <c r="I96" s="0" t="n">
        <v>-5</v>
      </c>
    </row>
    <row r="97" customFormat="false" ht="15" hidden="false" customHeight="false" outlineLevel="0" collapsed="false">
      <c r="C97" s="0" t="s">
        <v>415</v>
      </c>
      <c r="D97" s="0" t="s">
        <v>8872</v>
      </c>
      <c r="E97" s="0" t="s">
        <v>110</v>
      </c>
      <c r="F97" s="0" t="s">
        <v>13</v>
      </c>
      <c r="G97" s="0" t="s">
        <v>8826</v>
      </c>
      <c r="H97" s="0" t="s">
        <v>16</v>
      </c>
      <c r="I97" s="0" t="n">
        <v>199</v>
      </c>
    </row>
    <row r="98" customFormat="false" ht="15" hidden="false" customHeight="false" outlineLevel="0" collapsed="false">
      <c r="C98" s="0" t="s">
        <v>418</v>
      </c>
      <c r="D98" s="0" t="s">
        <v>8873</v>
      </c>
      <c r="E98" s="0" t="s">
        <v>110</v>
      </c>
      <c r="F98" s="0" t="s">
        <v>13</v>
      </c>
      <c r="G98" s="0" t="s">
        <v>8826</v>
      </c>
      <c r="H98" s="0" t="s">
        <v>16</v>
      </c>
      <c r="I98" s="0" t="n">
        <v>194</v>
      </c>
    </row>
    <row r="99" customFormat="false" ht="15" hidden="false" customHeight="false" outlineLevel="0" collapsed="false">
      <c r="C99" s="0" t="s">
        <v>421</v>
      </c>
      <c r="D99" s="0" t="s">
        <v>8874</v>
      </c>
      <c r="E99" s="0" t="s">
        <v>110</v>
      </c>
      <c r="F99" s="0" t="s">
        <v>13</v>
      </c>
      <c r="G99" s="0" t="s">
        <v>8826</v>
      </c>
      <c r="H99" s="0" t="s">
        <v>16</v>
      </c>
      <c r="I99" s="0" t="n">
        <v>-6</v>
      </c>
    </row>
    <row r="100" customFormat="false" ht="15" hidden="false" customHeight="false" outlineLevel="0" collapsed="false">
      <c r="C100" s="0" t="s">
        <v>424</v>
      </c>
      <c r="D100" s="0" t="s">
        <v>8875</v>
      </c>
      <c r="E100" s="0" t="s">
        <v>110</v>
      </c>
      <c r="F100" s="0" t="s">
        <v>13</v>
      </c>
      <c r="G100" s="0" t="s">
        <v>8826</v>
      </c>
      <c r="H100" s="0" t="s">
        <v>16</v>
      </c>
      <c r="I100" s="0" t="n">
        <v>404</v>
      </c>
    </row>
    <row r="101" customFormat="false" ht="15" hidden="false" customHeight="false" outlineLevel="0" collapsed="false">
      <c r="C101" s="0" t="s">
        <v>426</v>
      </c>
      <c r="D101" s="0" t="s">
        <v>8876</v>
      </c>
      <c r="E101" s="0" t="s">
        <v>110</v>
      </c>
      <c r="F101" s="0" t="s">
        <v>13</v>
      </c>
      <c r="G101" s="0" t="s">
        <v>8826</v>
      </c>
      <c r="H101" s="0" t="s">
        <v>16</v>
      </c>
      <c r="I101" s="0" t="n">
        <v>385</v>
      </c>
    </row>
    <row r="102" customFormat="false" ht="15" hidden="false" customHeight="false" outlineLevel="0" collapsed="false">
      <c r="C102" s="0" t="s">
        <v>428</v>
      </c>
      <c r="D102" s="0" t="s">
        <v>8877</v>
      </c>
      <c r="E102" s="0" t="s">
        <v>110</v>
      </c>
      <c r="F102" s="0" t="s">
        <v>13</v>
      </c>
      <c r="G102" s="0" t="s">
        <v>8826</v>
      </c>
      <c r="H102" s="0" t="s">
        <v>16</v>
      </c>
      <c r="I102" s="0" t="n">
        <v>-19</v>
      </c>
    </row>
    <row r="103" customFormat="false" ht="15" hidden="false" customHeight="false" outlineLevel="0" collapsed="false">
      <c r="C103" s="0" t="s">
        <v>1221</v>
      </c>
      <c r="D103" s="0" t="s">
        <v>1222</v>
      </c>
      <c r="E103" s="0" t="s">
        <v>1198</v>
      </c>
      <c r="F103" s="0" t="s">
        <v>10</v>
      </c>
      <c r="G103" s="0" t="s">
        <v>8826</v>
      </c>
      <c r="H103" s="0" t="s">
        <v>12</v>
      </c>
      <c r="I103" s="0" t="n">
        <v>200067452</v>
      </c>
    </row>
    <row r="104" customFormat="false" ht="15" hidden="false" customHeight="false" outlineLevel="0" collapsed="false">
      <c r="C104" s="0" t="s">
        <v>1225</v>
      </c>
      <c r="D104" s="0" t="s">
        <v>1226</v>
      </c>
      <c r="E104" s="0" t="s">
        <v>1198</v>
      </c>
      <c r="F104" s="0" t="s">
        <v>13</v>
      </c>
      <c r="G104" s="0" t="s">
        <v>8826</v>
      </c>
      <c r="H104" s="0" t="s">
        <v>12</v>
      </c>
      <c r="I104" s="0" t="n">
        <v>0</v>
      </c>
    </row>
    <row r="105" customFormat="false" ht="15" hidden="false" customHeight="false" outlineLevel="0" collapsed="false">
      <c r="C105" s="0" t="s">
        <v>1228</v>
      </c>
      <c r="D105" s="0" t="s">
        <v>1229</v>
      </c>
      <c r="E105" s="0" t="s">
        <v>1198</v>
      </c>
      <c r="F105" s="0" t="s">
        <v>13</v>
      </c>
      <c r="G105" s="0" t="s">
        <v>8826</v>
      </c>
      <c r="H105" s="0" t="s">
        <v>12</v>
      </c>
      <c r="I105" s="0" t="n">
        <v>0</v>
      </c>
    </row>
    <row r="106" customFormat="false" ht="15" hidden="false" customHeight="false" outlineLevel="0" collapsed="false">
      <c r="C106" s="0" t="s">
        <v>1231</v>
      </c>
      <c r="D106" s="0" t="s">
        <v>1232</v>
      </c>
      <c r="E106" s="0" t="s">
        <v>1198</v>
      </c>
      <c r="F106" s="0" t="s">
        <v>13</v>
      </c>
      <c r="G106" s="0" t="s">
        <v>8826</v>
      </c>
      <c r="H106" s="0" t="s">
        <v>12</v>
      </c>
      <c r="I106" s="0" t="n">
        <v>0</v>
      </c>
    </row>
    <row r="107" customFormat="false" ht="15" hidden="false" customHeight="false" outlineLevel="0" collapsed="false">
      <c r="C107" s="0" t="s">
        <v>1234</v>
      </c>
      <c r="D107" s="0" t="s">
        <v>1235</v>
      </c>
      <c r="E107" s="0" t="s">
        <v>1198</v>
      </c>
      <c r="F107" s="0" t="s">
        <v>13</v>
      </c>
      <c r="G107" s="0" t="s">
        <v>8826</v>
      </c>
      <c r="H107" s="0" t="s">
        <v>12</v>
      </c>
      <c r="I107" s="0" t="n">
        <v>0</v>
      </c>
    </row>
    <row r="108" customFormat="false" ht="15" hidden="false" customHeight="false" outlineLevel="0" collapsed="false">
      <c r="C108" s="0" t="s">
        <v>1237</v>
      </c>
      <c r="D108" s="0" t="s">
        <v>1238</v>
      </c>
      <c r="E108" s="0" t="s">
        <v>1198</v>
      </c>
      <c r="F108" s="0" t="s">
        <v>13</v>
      </c>
      <c r="G108" s="0" t="s">
        <v>8826</v>
      </c>
      <c r="H108" s="0" t="s">
        <v>12</v>
      </c>
      <c r="I108" s="0" t="n">
        <v>0</v>
      </c>
    </row>
    <row r="109" customFormat="false" ht="15" hidden="false" customHeight="false" outlineLevel="0" collapsed="false">
      <c r="C109" s="0" t="s">
        <v>1241</v>
      </c>
      <c r="D109" s="0" t="s">
        <v>1242</v>
      </c>
      <c r="E109" s="0" t="s">
        <v>1198</v>
      </c>
      <c r="F109" s="0" t="s">
        <v>10</v>
      </c>
      <c r="G109" s="0" t="s">
        <v>1243</v>
      </c>
      <c r="H109" s="0" t="s">
        <v>12</v>
      </c>
      <c r="I109" s="0" t="n">
        <v>200067452</v>
      </c>
    </row>
    <row r="110" customFormat="false" ht="15" hidden="false" customHeight="false" outlineLevel="0" collapsed="false">
      <c r="C110" s="0" t="s">
        <v>1244</v>
      </c>
      <c r="D110" s="0" t="s">
        <v>8878</v>
      </c>
      <c r="E110" s="0" t="s">
        <v>1198</v>
      </c>
      <c r="F110" s="0" t="s">
        <v>13</v>
      </c>
      <c r="G110" s="0" t="s">
        <v>8826</v>
      </c>
      <c r="H110" s="0" t="s">
        <v>12</v>
      </c>
      <c r="I110" s="0" t="n">
        <v>0</v>
      </c>
    </row>
    <row r="111" customFormat="false" ht="15" hidden="false" customHeight="false" outlineLevel="0" collapsed="false">
      <c r="C111" s="0" t="s">
        <v>1247</v>
      </c>
      <c r="D111" s="0" t="s">
        <v>8879</v>
      </c>
      <c r="E111" s="0" t="s">
        <v>1198</v>
      </c>
      <c r="F111" s="0" t="s">
        <v>13</v>
      </c>
      <c r="G111" s="0" t="s">
        <v>8826</v>
      </c>
      <c r="H111" s="0" t="s">
        <v>12</v>
      </c>
      <c r="I111" s="0" t="n">
        <v>0</v>
      </c>
    </row>
    <row r="112" customFormat="false" ht="15" hidden="false" customHeight="false" outlineLevel="0" collapsed="false">
      <c r="C112" s="0" t="s">
        <v>1250</v>
      </c>
      <c r="D112" s="0" t="s">
        <v>8880</v>
      </c>
      <c r="E112" s="0" t="s">
        <v>1198</v>
      </c>
      <c r="F112" s="0" t="s">
        <v>13</v>
      </c>
      <c r="G112" s="0" t="s">
        <v>8826</v>
      </c>
      <c r="H112" s="0" t="s">
        <v>12</v>
      </c>
      <c r="I112" s="0" t="n">
        <v>0</v>
      </c>
    </row>
    <row r="113" customFormat="false" ht="15" hidden="false" customHeight="false" outlineLevel="0" collapsed="false">
      <c r="C113" s="0" t="s">
        <v>1253</v>
      </c>
      <c r="D113" s="0" t="s">
        <v>8881</v>
      </c>
      <c r="E113" s="0" t="s">
        <v>1198</v>
      </c>
      <c r="F113" s="0" t="s">
        <v>13</v>
      </c>
      <c r="G113" s="0" t="s">
        <v>8826</v>
      </c>
      <c r="H113" s="0" t="s">
        <v>12</v>
      </c>
      <c r="I113" s="0" t="n">
        <v>0</v>
      </c>
    </row>
    <row r="114" customFormat="false" ht="15" hidden="false" customHeight="false" outlineLevel="0" collapsed="false">
      <c r="C114" s="0" t="s">
        <v>1256</v>
      </c>
      <c r="D114" s="0" t="s">
        <v>8882</v>
      </c>
      <c r="E114" s="0" t="s">
        <v>1198</v>
      </c>
      <c r="F114" s="0" t="s">
        <v>13</v>
      </c>
      <c r="G114" s="0" t="s">
        <v>8826</v>
      </c>
      <c r="H114" s="0" t="s">
        <v>12</v>
      </c>
      <c r="I114" s="0" t="n">
        <v>0</v>
      </c>
    </row>
    <row r="115" customFormat="false" ht="15" hidden="false" customHeight="false" outlineLevel="0" collapsed="false">
      <c r="C115" s="0" t="s">
        <v>1282</v>
      </c>
      <c r="D115" s="0" t="s">
        <v>8883</v>
      </c>
      <c r="E115" s="0" t="s">
        <v>1198</v>
      </c>
      <c r="F115" s="0" t="s">
        <v>13</v>
      </c>
      <c r="G115" s="0" t="s">
        <v>8826</v>
      </c>
      <c r="H115" s="0" t="s">
        <v>12</v>
      </c>
      <c r="I115" s="0" t="n">
        <v>139000</v>
      </c>
    </row>
    <row r="116" customFormat="false" ht="15" hidden="false" customHeight="false" outlineLevel="0" collapsed="false">
      <c r="C116" s="0" t="s">
        <v>1285</v>
      </c>
      <c r="D116" s="0" t="s">
        <v>8884</v>
      </c>
      <c r="E116" s="0" t="s">
        <v>1198</v>
      </c>
      <c r="F116" s="0" t="s">
        <v>13</v>
      </c>
      <c r="G116" s="0" t="s">
        <v>8826</v>
      </c>
      <c r="H116" s="0" t="s">
        <v>12</v>
      </c>
      <c r="I116" s="0" t="n">
        <v>144000</v>
      </c>
    </row>
    <row r="117" customFormat="false" ht="15" hidden="false" customHeight="false" outlineLevel="0" collapsed="false">
      <c r="C117" s="0" t="s">
        <v>1288</v>
      </c>
      <c r="D117" s="0" t="s">
        <v>270</v>
      </c>
      <c r="E117" s="0" t="s">
        <v>1198</v>
      </c>
      <c r="F117" s="0" t="s">
        <v>262</v>
      </c>
      <c r="G117" s="0" t="s">
        <v>8826</v>
      </c>
      <c r="H117" s="0" t="s">
        <v>12</v>
      </c>
      <c r="I117" s="0" t="n">
        <v>0.709</v>
      </c>
    </row>
    <row r="118" customFormat="false" ht="15" hidden="false" customHeight="false" outlineLevel="0" collapsed="false">
      <c r="C118" s="0" t="s">
        <v>1291</v>
      </c>
      <c r="D118" s="0" t="s">
        <v>8885</v>
      </c>
      <c r="E118" s="0" t="s">
        <v>1198</v>
      </c>
      <c r="F118" s="0" t="s">
        <v>13</v>
      </c>
      <c r="G118" s="0" t="s">
        <v>8826</v>
      </c>
      <c r="H118" s="0" t="s">
        <v>12</v>
      </c>
      <c r="I118" s="0" t="n">
        <v>145000</v>
      </c>
    </row>
    <row r="119" customFormat="false" ht="15" hidden="false" customHeight="false" outlineLevel="0" collapsed="false">
      <c r="C119" s="0" t="s">
        <v>1294</v>
      </c>
      <c r="D119" s="0" t="s">
        <v>8886</v>
      </c>
      <c r="E119" s="0" t="s">
        <v>1198</v>
      </c>
      <c r="F119" s="0" t="s">
        <v>262</v>
      </c>
      <c r="G119" s="0" t="s">
        <v>8826</v>
      </c>
      <c r="H119" s="0" t="s">
        <v>12</v>
      </c>
      <c r="I119" s="0" t="n">
        <v>0.347</v>
      </c>
    </row>
    <row r="120" customFormat="false" ht="15" hidden="false" customHeight="false" outlineLevel="0" collapsed="false">
      <c r="C120" s="0" t="s">
        <v>1297</v>
      </c>
      <c r="D120" s="0" t="s">
        <v>8887</v>
      </c>
      <c r="E120" s="0" t="s">
        <v>1198</v>
      </c>
      <c r="F120" s="0" t="s">
        <v>262</v>
      </c>
      <c r="G120" s="0" t="s">
        <v>8826</v>
      </c>
      <c r="H120" s="0" t="s">
        <v>12</v>
      </c>
      <c r="I120" s="0" t="n">
        <v>0.606</v>
      </c>
    </row>
    <row r="121" customFormat="false" ht="15" hidden="false" customHeight="false" outlineLevel="0" collapsed="false">
      <c r="C121" s="0" t="s">
        <v>1300</v>
      </c>
      <c r="D121" s="0" t="s">
        <v>8888</v>
      </c>
      <c r="E121" s="0" t="s">
        <v>1198</v>
      </c>
      <c r="F121" s="0" t="s">
        <v>13</v>
      </c>
      <c r="G121" s="0" t="s">
        <v>8826</v>
      </c>
      <c r="H121" s="0" t="s">
        <v>12</v>
      </c>
      <c r="I121" s="0" t="n">
        <v>151000</v>
      </c>
    </row>
    <row r="122" customFormat="false" ht="15" hidden="false" customHeight="false" outlineLevel="0" collapsed="false">
      <c r="C122" s="0" t="s">
        <v>1303</v>
      </c>
      <c r="D122" s="0" t="s">
        <v>8889</v>
      </c>
      <c r="E122" s="0" t="s">
        <v>1198</v>
      </c>
      <c r="F122" s="0" t="s">
        <v>262</v>
      </c>
      <c r="G122" s="0" t="s">
        <v>8826</v>
      </c>
      <c r="H122" s="0" t="s">
        <v>12</v>
      </c>
      <c r="I122" s="0" t="n">
        <v>0.406</v>
      </c>
    </row>
    <row r="123" customFormat="false" ht="15" hidden="false" customHeight="false" outlineLevel="0" collapsed="false">
      <c r="C123" s="0" t="s">
        <v>1306</v>
      </c>
      <c r="D123" s="0" t="s">
        <v>8890</v>
      </c>
      <c r="E123" s="0" t="s">
        <v>1198</v>
      </c>
      <c r="F123" s="0" t="s">
        <v>13</v>
      </c>
      <c r="G123" s="0" t="s">
        <v>8826</v>
      </c>
      <c r="H123" s="0" t="s">
        <v>12</v>
      </c>
      <c r="I123" s="0" t="n">
        <v>156000</v>
      </c>
    </row>
    <row r="124" customFormat="false" ht="15" hidden="false" customHeight="false" outlineLevel="0" collapsed="false">
      <c r="C124" s="0" t="s">
        <v>1309</v>
      </c>
      <c r="D124" s="0" t="s">
        <v>8891</v>
      </c>
      <c r="E124" s="0" t="s">
        <v>1198</v>
      </c>
      <c r="F124" s="0" t="s">
        <v>262</v>
      </c>
      <c r="G124" s="0" t="s">
        <v>8826</v>
      </c>
      <c r="H124" s="0" t="s">
        <v>12</v>
      </c>
      <c r="I124" s="0" t="n">
        <v>0.326</v>
      </c>
    </row>
    <row r="125" customFormat="false" ht="15" hidden="false" customHeight="false" outlineLevel="0" collapsed="false">
      <c r="C125" s="0" t="s">
        <v>1312</v>
      </c>
      <c r="D125" s="0" t="s">
        <v>8892</v>
      </c>
      <c r="E125" s="0" t="s">
        <v>1198</v>
      </c>
      <c r="F125" s="0" t="s">
        <v>13</v>
      </c>
      <c r="G125" s="0" t="s">
        <v>8826</v>
      </c>
      <c r="H125" s="0" t="s">
        <v>12</v>
      </c>
      <c r="I125" s="0" t="n">
        <v>160000</v>
      </c>
    </row>
    <row r="126" customFormat="false" ht="15" hidden="false" customHeight="false" outlineLevel="0" collapsed="false">
      <c r="C126" s="0" t="s">
        <v>1315</v>
      </c>
      <c r="D126" s="0" t="s">
        <v>8893</v>
      </c>
      <c r="E126" s="0" t="s">
        <v>1198</v>
      </c>
      <c r="F126" s="0" t="s">
        <v>262</v>
      </c>
      <c r="G126" s="0" t="s">
        <v>8826</v>
      </c>
      <c r="H126" s="0" t="s">
        <v>12</v>
      </c>
      <c r="I126" s="0" t="n">
        <v>0.253</v>
      </c>
    </row>
    <row r="127" customFormat="false" ht="15" hidden="false" customHeight="false" outlineLevel="0" collapsed="false">
      <c r="C127" s="0" t="s">
        <v>1196</v>
      </c>
      <c r="D127" s="0" t="s">
        <v>8894</v>
      </c>
      <c r="E127" s="0" t="s">
        <v>1198</v>
      </c>
      <c r="F127" s="0" t="s">
        <v>13</v>
      </c>
      <c r="G127" s="0" t="s">
        <v>8826</v>
      </c>
      <c r="H127" s="0" t="s">
        <v>12</v>
      </c>
      <c r="I127" s="0" t="n">
        <v>4954000</v>
      </c>
    </row>
    <row r="128" customFormat="false" ht="15" hidden="false" customHeight="false" outlineLevel="0" collapsed="false">
      <c r="C128" s="0" t="s">
        <v>1201</v>
      </c>
      <c r="D128" s="0" t="s">
        <v>8895</v>
      </c>
      <c r="E128" s="0" t="s">
        <v>1198</v>
      </c>
      <c r="F128" s="0" t="s">
        <v>13</v>
      </c>
      <c r="G128" s="0" t="s">
        <v>8826</v>
      </c>
      <c r="H128" s="0" t="s">
        <v>12</v>
      </c>
      <c r="I128" s="0" t="n">
        <v>5026000</v>
      </c>
    </row>
    <row r="129" customFormat="false" ht="15" hidden="false" customHeight="false" outlineLevel="0" collapsed="false">
      <c r="C129" s="0" t="s">
        <v>1205</v>
      </c>
      <c r="D129" s="0" t="s">
        <v>8896</v>
      </c>
      <c r="E129" s="0" t="s">
        <v>1198</v>
      </c>
      <c r="F129" s="0" t="s">
        <v>13</v>
      </c>
      <c r="G129" s="0" t="s">
        <v>8826</v>
      </c>
      <c r="H129" s="0" t="s">
        <v>12</v>
      </c>
      <c r="I129" s="0" t="n">
        <v>5053000</v>
      </c>
    </row>
    <row r="130" customFormat="false" ht="15" hidden="false" customHeight="false" outlineLevel="0" collapsed="false">
      <c r="C130" s="0" t="s">
        <v>1209</v>
      </c>
      <c r="D130" s="0" t="s">
        <v>8897</v>
      </c>
      <c r="E130" s="0" t="s">
        <v>1198</v>
      </c>
      <c r="F130" s="0" t="s">
        <v>13</v>
      </c>
      <c r="G130" s="0" t="s">
        <v>8826</v>
      </c>
      <c r="H130" s="0" t="s">
        <v>12</v>
      </c>
      <c r="I130" s="0" t="n">
        <v>5166000</v>
      </c>
    </row>
    <row r="131" customFormat="false" ht="15" hidden="false" customHeight="false" outlineLevel="0" collapsed="false">
      <c r="C131" s="0" t="s">
        <v>1213</v>
      </c>
      <c r="D131" s="0" t="s">
        <v>8898</v>
      </c>
      <c r="E131" s="0" t="s">
        <v>1198</v>
      </c>
      <c r="F131" s="0" t="s">
        <v>13</v>
      </c>
      <c r="G131" s="0" t="s">
        <v>8826</v>
      </c>
      <c r="H131" s="0" t="s">
        <v>12</v>
      </c>
      <c r="I131" s="0" t="n">
        <v>5259000</v>
      </c>
    </row>
    <row r="132" customFormat="false" ht="15" hidden="false" customHeight="false" outlineLevel="0" collapsed="false">
      <c r="C132" s="0" t="s">
        <v>1217</v>
      </c>
      <c r="D132" s="0" t="s">
        <v>8899</v>
      </c>
      <c r="E132" s="0" t="s">
        <v>1198</v>
      </c>
      <c r="F132" s="0" t="s">
        <v>13</v>
      </c>
      <c r="G132" s="0" t="s">
        <v>1219</v>
      </c>
      <c r="H132" s="0" t="s">
        <v>12</v>
      </c>
      <c r="I132" s="0" t="n">
        <v>5328000</v>
      </c>
    </row>
    <row r="133" customFormat="false" ht="15" hidden="false" customHeight="false" outlineLevel="0" collapsed="false">
      <c r="C133" s="0" t="s">
        <v>1260</v>
      </c>
      <c r="D133" s="0" t="s">
        <v>8900</v>
      </c>
      <c r="E133" s="0" t="s">
        <v>1198</v>
      </c>
      <c r="F133" s="0" t="s">
        <v>13</v>
      </c>
      <c r="G133" s="0" t="s">
        <v>8826</v>
      </c>
      <c r="H133" s="0" t="s">
        <v>12</v>
      </c>
      <c r="I133" s="0" t="n">
        <v>139279</v>
      </c>
    </row>
    <row r="134" customFormat="false" ht="15" hidden="false" customHeight="false" outlineLevel="0" collapsed="false">
      <c r="C134" s="0" t="s">
        <v>1263</v>
      </c>
      <c r="D134" s="0" t="s">
        <v>8901</v>
      </c>
      <c r="E134" s="0" t="s">
        <v>1198</v>
      </c>
      <c r="F134" s="0" t="s">
        <v>13</v>
      </c>
      <c r="G134" s="0" t="s">
        <v>8826</v>
      </c>
      <c r="H134" s="0" t="s">
        <v>12</v>
      </c>
      <c r="I134" s="0" t="n">
        <v>140698</v>
      </c>
    </row>
    <row r="135" customFormat="false" ht="15" hidden="false" customHeight="false" outlineLevel="0" collapsed="false">
      <c r="C135" s="0" t="s">
        <v>1266</v>
      </c>
      <c r="D135" s="0" t="s">
        <v>8902</v>
      </c>
      <c r="E135" s="0" t="s">
        <v>1198</v>
      </c>
      <c r="F135" s="0" t="s">
        <v>13</v>
      </c>
      <c r="G135" s="0" t="s">
        <v>8826</v>
      </c>
      <c r="H135" s="0" t="s">
        <v>12</v>
      </c>
      <c r="I135" s="0" t="n">
        <v>140022</v>
      </c>
    </row>
    <row r="136" customFormat="false" ht="15" hidden="false" customHeight="false" outlineLevel="0" collapsed="false">
      <c r="C136" s="0" t="s">
        <v>1269</v>
      </c>
      <c r="D136" s="0" t="s">
        <v>8903</v>
      </c>
      <c r="E136" s="0" t="s">
        <v>1198</v>
      </c>
      <c r="F136" s="0" t="s">
        <v>326</v>
      </c>
      <c r="G136" s="0" t="s">
        <v>8826</v>
      </c>
      <c r="H136" s="0" t="s">
        <v>12</v>
      </c>
      <c r="I136" s="0" t="n">
        <v>0.007</v>
      </c>
    </row>
    <row r="137" customFormat="false" ht="15" hidden="false" customHeight="false" outlineLevel="0" collapsed="false">
      <c r="C137" s="0" t="s">
        <v>1272</v>
      </c>
      <c r="D137" s="0" t="s">
        <v>8904</v>
      </c>
      <c r="E137" s="0" t="s">
        <v>1198</v>
      </c>
      <c r="F137" s="0" t="s">
        <v>326</v>
      </c>
      <c r="G137" s="0" t="s">
        <v>8826</v>
      </c>
      <c r="H137" s="0" t="s">
        <v>12</v>
      </c>
      <c r="I137" s="0" t="n">
        <v>0.002</v>
      </c>
    </row>
    <row r="138" customFormat="false" ht="15" hidden="false" customHeight="false" outlineLevel="0" collapsed="false">
      <c r="C138" s="0" t="s">
        <v>1275</v>
      </c>
      <c r="D138" s="0" t="s">
        <v>8905</v>
      </c>
      <c r="E138" s="0" t="s">
        <v>1198</v>
      </c>
      <c r="F138" s="0" t="s">
        <v>326</v>
      </c>
      <c r="G138" s="0" t="s">
        <v>8826</v>
      </c>
      <c r="H138" s="0" t="s">
        <v>12</v>
      </c>
      <c r="I138" s="0" t="n">
        <v>-0.002</v>
      </c>
    </row>
    <row r="139" customFormat="false" ht="15" hidden="false" customHeight="false" outlineLevel="0" collapsed="false">
      <c r="C139" s="0" t="s">
        <v>1278</v>
      </c>
      <c r="D139" s="0" t="s">
        <v>1279</v>
      </c>
      <c r="E139" s="0" t="s">
        <v>1198</v>
      </c>
      <c r="F139" s="0" t="s">
        <v>13</v>
      </c>
      <c r="G139" s="0" t="s">
        <v>8826</v>
      </c>
      <c r="H139" s="0" t="s">
        <v>12</v>
      </c>
      <c r="I139" s="0" t="n">
        <v>140014</v>
      </c>
    </row>
    <row r="140" customFormat="false" ht="15" hidden="false" customHeight="false" outlineLevel="0" collapsed="false">
      <c r="C140" s="0" t="s">
        <v>540</v>
      </c>
      <c r="D140" s="0" t="s">
        <v>541</v>
      </c>
      <c r="E140" s="0" t="s">
        <v>1198</v>
      </c>
      <c r="F140" s="0" t="s">
        <v>13</v>
      </c>
      <c r="G140" s="0" t="s">
        <v>8826</v>
      </c>
      <c r="H140" s="0" t="s">
        <v>16</v>
      </c>
      <c r="I140" s="0" t="n">
        <v>11</v>
      </c>
    </row>
    <row r="141" customFormat="false" ht="15" hidden="false" customHeight="false" outlineLevel="0" collapsed="false">
      <c r="C141" s="0" t="s">
        <v>543</v>
      </c>
      <c r="D141" s="0" t="s">
        <v>544</v>
      </c>
      <c r="E141" s="0" t="s">
        <v>1198</v>
      </c>
      <c r="F141" s="0" t="s">
        <v>13</v>
      </c>
      <c r="G141" s="0" t="s">
        <v>8826</v>
      </c>
      <c r="H141" s="0" t="s">
        <v>16</v>
      </c>
      <c r="I141" s="0" t="n">
        <v>5</v>
      </c>
    </row>
    <row r="142" customFormat="false" ht="15" hidden="false" customHeight="false" outlineLevel="0" collapsed="false">
      <c r="C142" s="0" t="s">
        <v>546</v>
      </c>
      <c r="D142" s="0" t="s">
        <v>547</v>
      </c>
      <c r="E142" s="0" t="s">
        <v>1198</v>
      </c>
      <c r="F142" s="0" t="s">
        <v>13</v>
      </c>
      <c r="G142" s="0" t="s">
        <v>8826</v>
      </c>
      <c r="H142" s="0" t="s">
        <v>16</v>
      </c>
      <c r="I142" s="0" t="n">
        <v>6</v>
      </c>
    </row>
    <row r="143" customFormat="false" ht="15" hidden="false" customHeight="false" outlineLevel="0" collapsed="false">
      <c r="C143" s="0" t="s">
        <v>549</v>
      </c>
      <c r="D143" s="0" t="s">
        <v>550</v>
      </c>
      <c r="E143" s="0" t="s">
        <v>1198</v>
      </c>
      <c r="F143" s="0" t="s">
        <v>13</v>
      </c>
      <c r="G143" s="0" t="s">
        <v>8826</v>
      </c>
      <c r="H143" s="0" t="s">
        <v>16</v>
      </c>
      <c r="I143" s="0" t="n">
        <v>8</v>
      </c>
    </row>
    <row r="144" customFormat="false" ht="15" hidden="false" customHeight="false" outlineLevel="0" collapsed="false">
      <c r="C144" s="0" t="s">
        <v>552</v>
      </c>
      <c r="D144" s="0" t="s">
        <v>553</v>
      </c>
      <c r="E144" s="0" t="s">
        <v>1198</v>
      </c>
      <c r="F144" s="0" t="s">
        <v>13</v>
      </c>
      <c r="G144" s="0" t="s">
        <v>8826</v>
      </c>
      <c r="H144" s="0" t="s">
        <v>16</v>
      </c>
      <c r="I144" s="0" t="n">
        <v>5</v>
      </c>
    </row>
    <row r="145" customFormat="false" ht="15" hidden="false" customHeight="false" outlineLevel="0" collapsed="false">
      <c r="C145" s="0" t="s">
        <v>555</v>
      </c>
      <c r="D145" s="0" t="s">
        <v>556</v>
      </c>
      <c r="E145" s="0" t="s">
        <v>1198</v>
      </c>
      <c r="F145" s="0" t="s">
        <v>13</v>
      </c>
      <c r="G145" s="0" t="s">
        <v>8826</v>
      </c>
      <c r="H145" s="0" t="s">
        <v>16</v>
      </c>
      <c r="I145" s="0" t="n">
        <v>3</v>
      </c>
    </row>
    <row r="146" customFormat="false" ht="15" hidden="false" customHeight="false" outlineLevel="0" collapsed="false">
      <c r="C146" s="0" t="s">
        <v>558</v>
      </c>
      <c r="D146" s="0" t="s">
        <v>559</v>
      </c>
      <c r="E146" s="0" t="s">
        <v>1198</v>
      </c>
      <c r="F146" s="0" t="s">
        <v>326</v>
      </c>
      <c r="G146" s="0" t="s">
        <v>8826</v>
      </c>
      <c r="H146" s="0" t="s">
        <v>70</v>
      </c>
      <c r="I146" s="0" t="n">
        <v>0.727</v>
      </c>
    </row>
    <row r="147" customFormat="false" ht="15" hidden="false" customHeight="false" outlineLevel="0" collapsed="false">
      <c r="C147" s="0" t="s">
        <v>561</v>
      </c>
      <c r="D147" s="0" t="s">
        <v>562</v>
      </c>
      <c r="E147" s="0" t="s">
        <v>1198</v>
      </c>
      <c r="F147" s="0" t="s">
        <v>326</v>
      </c>
      <c r="G147" s="0" t="s">
        <v>8826</v>
      </c>
      <c r="H147" s="0" t="s">
        <v>70</v>
      </c>
      <c r="I147" s="0" t="s">
        <v>8906</v>
      </c>
    </row>
    <row r="148" customFormat="false" ht="15" hidden="false" customHeight="false" outlineLevel="0" collapsed="false">
      <c r="C148" s="0" t="s">
        <v>564</v>
      </c>
      <c r="D148" s="0" t="s">
        <v>565</v>
      </c>
      <c r="E148" s="0" t="s">
        <v>1198</v>
      </c>
      <c r="F148" s="0" t="s">
        <v>326</v>
      </c>
      <c r="G148" s="0" t="s">
        <v>8826</v>
      </c>
      <c r="H148" s="0" t="s">
        <v>70</v>
      </c>
      <c r="I148" s="0" t="s">
        <v>8906</v>
      </c>
    </row>
    <row r="149" customFormat="false" ht="15" hidden="false" customHeight="false" outlineLevel="0" collapsed="false">
      <c r="C149" s="0" t="s">
        <v>567</v>
      </c>
      <c r="D149" s="0" t="s">
        <v>568</v>
      </c>
      <c r="E149" s="0" t="s">
        <v>1198</v>
      </c>
      <c r="F149" s="0" t="s">
        <v>13</v>
      </c>
      <c r="G149" s="0" t="s">
        <v>8826</v>
      </c>
      <c r="H149" s="0" t="s">
        <v>16</v>
      </c>
      <c r="I149" s="0" t="n">
        <v>5</v>
      </c>
    </row>
    <row r="150" customFormat="false" ht="15" hidden="false" customHeight="false" outlineLevel="0" collapsed="false">
      <c r="C150" s="0" t="s">
        <v>570</v>
      </c>
      <c r="D150" s="0" t="s">
        <v>571</v>
      </c>
      <c r="E150" s="0" t="s">
        <v>1198</v>
      </c>
      <c r="F150" s="0" t="s">
        <v>13</v>
      </c>
      <c r="G150" s="0" t="s">
        <v>8826</v>
      </c>
      <c r="H150" s="0" t="s">
        <v>16</v>
      </c>
      <c r="I150" s="0" t="n">
        <v>1</v>
      </c>
    </row>
    <row r="151" customFormat="false" ht="15" hidden="false" customHeight="false" outlineLevel="0" collapsed="false">
      <c r="C151" s="0" t="s">
        <v>573</v>
      </c>
      <c r="D151" s="0" t="s">
        <v>574</v>
      </c>
      <c r="E151" s="0" t="s">
        <v>1198</v>
      </c>
      <c r="F151" s="0" t="s">
        <v>13</v>
      </c>
      <c r="G151" s="0" t="s">
        <v>8826</v>
      </c>
      <c r="H151" s="0" t="s">
        <v>16</v>
      </c>
      <c r="I151" s="0" t="n">
        <v>3</v>
      </c>
    </row>
    <row r="152" customFormat="false" ht="15" hidden="false" customHeight="false" outlineLevel="0" collapsed="false">
      <c r="C152" s="0" t="s">
        <v>576</v>
      </c>
      <c r="D152" s="0" t="s">
        <v>577</v>
      </c>
      <c r="E152" s="0" t="s">
        <v>1198</v>
      </c>
      <c r="F152" s="0" t="s">
        <v>13</v>
      </c>
      <c r="G152" s="0" t="s">
        <v>8826</v>
      </c>
      <c r="H152" s="0" t="s">
        <v>16</v>
      </c>
      <c r="I152" s="0" t="n">
        <v>5</v>
      </c>
    </row>
    <row r="153" customFormat="false" ht="15" hidden="false" customHeight="false" outlineLevel="0" collapsed="false">
      <c r="C153" s="0" t="s">
        <v>579</v>
      </c>
      <c r="D153" s="0" t="s">
        <v>8907</v>
      </c>
      <c r="E153" s="0" t="s">
        <v>1198</v>
      </c>
      <c r="F153" s="0" t="s">
        <v>13</v>
      </c>
      <c r="G153" s="0" t="s">
        <v>8826</v>
      </c>
      <c r="H153" s="0" t="s">
        <v>16</v>
      </c>
      <c r="I153" s="0" t="n">
        <v>8</v>
      </c>
    </row>
    <row r="154" customFormat="false" ht="15" hidden="false" customHeight="false" outlineLevel="0" collapsed="false">
      <c r="C154" s="0" t="s">
        <v>582</v>
      </c>
      <c r="D154" s="0" t="s">
        <v>8908</v>
      </c>
      <c r="E154" s="0" t="s">
        <v>1198</v>
      </c>
      <c r="F154" s="0" t="s">
        <v>13</v>
      </c>
      <c r="G154" s="0" t="s">
        <v>8826</v>
      </c>
      <c r="H154" s="0" t="s">
        <v>16</v>
      </c>
      <c r="I154" s="0" t="n">
        <v>3</v>
      </c>
    </row>
    <row r="155" customFormat="false" ht="15" hidden="false" customHeight="false" outlineLevel="0" collapsed="false">
      <c r="C155" s="0" t="s">
        <v>585</v>
      </c>
      <c r="D155" s="0" t="s">
        <v>8909</v>
      </c>
      <c r="E155" s="0" t="s">
        <v>1198</v>
      </c>
      <c r="F155" s="0" t="s">
        <v>13</v>
      </c>
      <c r="G155" s="0" t="s">
        <v>8826</v>
      </c>
      <c r="H155" s="0" t="s">
        <v>16</v>
      </c>
      <c r="I155" s="0" t="n">
        <v>0</v>
      </c>
    </row>
    <row r="156" customFormat="false" ht="15" hidden="false" customHeight="false" outlineLevel="0" collapsed="false">
      <c r="C156" s="0" t="s">
        <v>588</v>
      </c>
      <c r="D156" s="0" t="s">
        <v>589</v>
      </c>
      <c r="E156" s="0" t="s">
        <v>1198</v>
      </c>
      <c r="F156" s="0" t="s">
        <v>13</v>
      </c>
      <c r="G156" s="0" t="s">
        <v>8826</v>
      </c>
      <c r="H156" s="0" t="s">
        <v>16</v>
      </c>
      <c r="I156" s="0" t="n">
        <v>0</v>
      </c>
    </row>
    <row r="157" customFormat="false" ht="15" hidden="false" customHeight="false" outlineLevel="0" collapsed="false">
      <c r="C157" s="0" t="s">
        <v>591</v>
      </c>
      <c r="D157" s="0" t="s">
        <v>592</v>
      </c>
      <c r="E157" s="0" t="s">
        <v>1198</v>
      </c>
      <c r="F157" s="0" t="s">
        <v>13</v>
      </c>
      <c r="G157" s="0" t="s">
        <v>8826</v>
      </c>
      <c r="H157" s="0" t="s">
        <v>16</v>
      </c>
      <c r="I157" s="0" t="n">
        <v>0</v>
      </c>
    </row>
    <row r="158" customFormat="false" ht="15" hidden="false" customHeight="false" outlineLevel="0" collapsed="false">
      <c r="C158" s="0" t="s">
        <v>594</v>
      </c>
      <c r="D158" s="0" t="s">
        <v>595</v>
      </c>
      <c r="E158" s="0" t="s">
        <v>1198</v>
      </c>
      <c r="F158" s="0" t="s">
        <v>13</v>
      </c>
      <c r="G158" s="0" t="s">
        <v>8826</v>
      </c>
      <c r="H158" s="0" t="s">
        <v>16</v>
      </c>
      <c r="I158" s="0" t="n">
        <v>0</v>
      </c>
    </row>
    <row r="159" customFormat="false" ht="15" hidden="false" customHeight="false" outlineLevel="0" collapsed="false">
      <c r="C159" s="0" t="s">
        <v>8910</v>
      </c>
      <c r="D159" s="0" t="s">
        <v>8911</v>
      </c>
      <c r="E159" s="0" t="s">
        <v>1198</v>
      </c>
      <c r="F159" s="0" t="s">
        <v>13</v>
      </c>
      <c r="G159" s="0" t="s">
        <v>8826</v>
      </c>
      <c r="H159" s="0" t="s">
        <v>16</v>
      </c>
      <c r="I159" s="0" t="n">
        <v>3393</v>
      </c>
    </row>
    <row r="160" customFormat="false" ht="15" hidden="false" customHeight="false" outlineLevel="0" collapsed="false">
      <c r="C160" s="0" t="s">
        <v>1318</v>
      </c>
      <c r="D160" s="0" t="s">
        <v>1319</v>
      </c>
      <c r="E160" s="0" t="s">
        <v>1198</v>
      </c>
      <c r="F160" s="0" t="s">
        <v>262</v>
      </c>
      <c r="G160" s="0" t="s">
        <v>8826</v>
      </c>
      <c r="H160" s="0" t="s">
        <v>70</v>
      </c>
      <c r="I160" s="0" t="n">
        <v>0.411</v>
      </c>
    </row>
    <row r="161" customFormat="false" ht="15" hidden="false" customHeight="false" outlineLevel="0" collapsed="false">
      <c r="C161" s="0" t="s">
        <v>1321</v>
      </c>
      <c r="D161" s="0" t="s">
        <v>1322</v>
      </c>
      <c r="E161" s="0" t="s">
        <v>1198</v>
      </c>
      <c r="F161" s="0" t="s">
        <v>262</v>
      </c>
      <c r="G161" s="0" t="s">
        <v>8826</v>
      </c>
      <c r="H161" s="0" t="s">
        <v>70</v>
      </c>
      <c r="I161" s="0" t="n">
        <v>0.395</v>
      </c>
    </row>
    <row r="162" customFormat="false" ht="15" hidden="false" customHeight="false" outlineLevel="0" collapsed="false">
      <c r="C162" s="0" t="s">
        <v>1324</v>
      </c>
      <c r="D162" s="0" t="s">
        <v>1325</v>
      </c>
      <c r="E162" s="0" t="s">
        <v>1198</v>
      </c>
      <c r="F162" s="0" t="s">
        <v>262</v>
      </c>
      <c r="G162" s="0" t="s">
        <v>8826</v>
      </c>
      <c r="H162" s="0" t="s">
        <v>70</v>
      </c>
      <c r="I162" s="0" t="n">
        <v>0.263</v>
      </c>
    </row>
    <row r="163" customFormat="false" ht="15" hidden="false" customHeight="false" outlineLevel="0" collapsed="false">
      <c r="C163" s="0" t="s">
        <v>1327</v>
      </c>
      <c r="D163" s="0" t="s">
        <v>1328</v>
      </c>
      <c r="E163" s="0" t="s">
        <v>1198</v>
      </c>
      <c r="F163" s="0" t="s">
        <v>13</v>
      </c>
      <c r="G163" s="0" t="s">
        <v>8826</v>
      </c>
      <c r="H163" s="0" t="s">
        <v>16</v>
      </c>
      <c r="I163" s="0" t="n">
        <v>382</v>
      </c>
    </row>
    <row r="164" customFormat="false" ht="15" hidden="false" customHeight="false" outlineLevel="0" collapsed="false">
      <c r="C164" s="0" t="s">
        <v>1330</v>
      </c>
      <c r="D164" s="0" t="s">
        <v>1331</v>
      </c>
      <c r="E164" s="0" t="s">
        <v>1198</v>
      </c>
      <c r="F164" s="0" t="s">
        <v>13</v>
      </c>
      <c r="G164" s="0" t="s">
        <v>8826</v>
      </c>
      <c r="H164" s="0" t="s">
        <v>16</v>
      </c>
      <c r="I164" s="0" t="n">
        <v>398</v>
      </c>
    </row>
    <row r="165" customFormat="false" ht="15" hidden="false" customHeight="false" outlineLevel="0" collapsed="false">
      <c r="C165" s="0" t="s">
        <v>1333</v>
      </c>
      <c r="D165" s="0" t="s">
        <v>1334</v>
      </c>
      <c r="E165" s="0" t="s">
        <v>1198</v>
      </c>
      <c r="F165" s="0" t="s">
        <v>13</v>
      </c>
      <c r="G165" s="0" t="s">
        <v>8826</v>
      </c>
      <c r="H165" s="0" t="s">
        <v>16</v>
      </c>
      <c r="I165" s="0" t="n">
        <v>414</v>
      </c>
    </row>
    <row r="166" customFormat="false" ht="15" hidden="false" customHeight="false" outlineLevel="0" collapsed="false">
      <c r="C166" s="0" t="s">
        <v>1336</v>
      </c>
      <c r="D166" s="0" t="s">
        <v>1337</v>
      </c>
      <c r="E166" s="0" t="s">
        <v>1198</v>
      </c>
      <c r="F166" s="0" t="s">
        <v>13</v>
      </c>
      <c r="G166" s="0" t="s">
        <v>8826</v>
      </c>
      <c r="H166" s="0" t="s">
        <v>16</v>
      </c>
      <c r="I166" s="0" t="n">
        <v>425</v>
      </c>
    </row>
    <row r="167" customFormat="false" ht="15" hidden="false" customHeight="false" outlineLevel="0" collapsed="false">
      <c r="C167" s="0" t="s">
        <v>1339</v>
      </c>
      <c r="D167" s="0" t="s">
        <v>8912</v>
      </c>
      <c r="E167" s="0" t="s">
        <v>1198</v>
      </c>
      <c r="F167" s="0" t="s">
        <v>275</v>
      </c>
      <c r="G167" s="0" t="s">
        <v>8826</v>
      </c>
      <c r="H167" s="0" t="s">
        <v>70</v>
      </c>
      <c r="I167" s="0" t="n">
        <v>1.91</v>
      </c>
    </row>
    <row r="168" customFormat="false" ht="15" hidden="false" customHeight="false" outlineLevel="0" collapsed="false">
      <c r="C168" s="0" t="s">
        <v>1343</v>
      </c>
      <c r="D168" s="0" t="s">
        <v>8913</v>
      </c>
      <c r="E168" s="0" t="s">
        <v>1198</v>
      </c>
      <c r="F168" s="0" t="s">
        <v>275</v>
      </c>
      <c r="G168" s="0" t="s">
        <v>8826</v>
      </c>
      <c r="H168" s="0" t="s">
        <v>70</v>
      </c>
      <c r="I168" s="0" t="n">
        <v>1.886</v>
      </c>
    </row>
    <row r="169" customFormat="false" ht="15" hidden="false" customHeight="false" outlineLevel="0" collapsed="false">
      <c r="C169" s="0" t="s">
        <v>1347</v>
      </c>
      <c r="D169" s="0" t="s">
        <v>8914</v>
      </c>
      <c r="E169" s="0" t="s">
        <v>1198</v>
      </c>
      <c r="F169" s="0" t="s">
        <v>275</v>
      </c>
      <c r="G169" s="0" t="s">
        <v>8826</v>
      </c>
      <c r="H169" s="0" t="s">
        <v>70</v>
      </c>
      <c r="I169" s="0" t="n">
        <v>1.865</v>
      </c>
    </row>
    <row r="170" customFormat="false" ht="15" hidden="false" customHeight="false" outlineLevel="0" collapsed="false">
      <c r="C170" s="0" t="s">
        <v>1351</v>
      </c>
      <c r="D170" s="0" t="s">
        <v>8915</v>
      </c>
      <c r="E170" s="0" t="s">
        <v>1198</v>
      </c>
      <c r="F170" s="0" t="s">
        <v>275</v>
      </c>
      <c r="G170" s="0" t="s">
        <v>8826</v>
      </c>
      <c r="H170" s="0" t="s">
        <v>70</v>
      </c>
      <c r="I170" s="0" t="n">
        <v>1.856</v>
      </c>
    </row>
    <row r="171" customFormat="false" ht="15" hidden="false" customHeight="false" outlineLevel="0" collapsed="false">
      <c r="C171" s="0" t="s">
        <v>1356</v>
      </c>
      <c r="D171" s="0" t="s">
        <v>1357</v>
      </c>
      <c r="E171" s="0" t="s">
        <v>1198</v>
      </c>
      <c r="F171" s="0" t="s">
        <v>13</v>
      </c>
      <c r="G171" s="0" t="s">
        <v>8826</v>
      </c>
      <c r="H171" s="0" t="s">
        <v>16</v>
      </c>
      <c r="I171" s="0" t="n">
        <v>200</v>
      </c>
    </row>
    <row r="172" customFormat="false" ht="15" hidden="false" customHeight="false" outlineLevel="0" collapsed="false">
      <c r="C172" s="0" t="s">
        <v>1359</v>
      </c>
      <c r="D172" s="0" t="s">
        <v>1360</v>
      </c>
      <c r="E172" s="0" t="s">
        <v>1198</v>
      </c>
      <c r="F172" s="0" t="s">
        <v>13</v>
      </c>
      <c r="G172" s="0" t="s">
        <v>8826</v>
      </c>
      <c r="H172" s="0" t="s">
        <v>16</v>
      </c>
      <c r="I172" s="0" t="n">
        <v>211</v>
      </c>
    </row>
    <row r="173" customFormat="false" ht="15" hidden="false" customHeight="false" outlineLevel="0" collapsed="false">
      <c r="C173" s="0" t="s">
        <v>1362</v>
      </c>
      <c r="D173" s="0" t="s">
        <v>1363</v>
      </c>
      <c r="E173" s="0" t="s">
        <v>1198</v>
      </c>
      <c r="F173" s="0" t="s">
        <v>13</v>
      </c>
      <c r="G173" s="0" t="s">
        <v>8826</v>
      </c>
      <c r="H173" s="0" t="s">
        <v>16</v>
      </c>
      <c r="I173" s="0" t="n">
        <v>222</v>
      </c>
    </row>
    <row r="174" customFormat="false" ht="15" hidden="false" customHeight="false" outlineLevel="0" collapsed="false">
      <c r="C174" s="0" t="s">
        <v>1365</v>
      </c>
      <c r="D174" s="0" t="s">
        <v>1366</v>
      </c>
      <c r="E174" s="0" t="s">
        <v>1198</v>
      </c>
      <c r="F174" s="0" t="s">
        <v>13</v>
      </c>
      <c r="G174" s="0" t="s">
        <v>8826</v>
      </c>
      <c r="H174" s="0" t="s">
        <v>16</v>
      </c>
      <c r="I174" s="0" t="n">
        <v>229</v>
      </c>
    </row>
    <row r="175" customFormat="false" ht="15" hidden="false" customHeight="false" outlineLevel="0" collapsed="false">
      <c r="C175" s="0" t="s">
        <v>1368</v>
      </c>
      <c r="D175" s="0" t="s">
        <v>1369</v>
      </c>
      <c r="E175" s="0" t="s">
        <v>1370</v>
      </c>
      <c r="F175" s="0" t="s">
        <v>13</v>
      </c>
      <c r="G175" s="0" t="s">
        <v>8826</v>
      </c>
      <c r="H175" s="0" t="s">
        <v>16</v>
      </c>
      <c r="I175" s="0" t="n">
        <v>200</v>
      </c>
    </row>
    <row r="176" customFormat="false" ht="15" hidden="false" customHeight="false" outlineLevel="0" collapsed="false">
      <c r="C176" s="0" t="s">
        <v>1376</v>
      </c>
      <c r="D176" s="0" t="s">
        <v>1377</v>
      </c>
      <c r="E176" s="0" t="s">
        <v>1370</v>
      </c>
      <c r="F176" s="0" t="s">
        <v>326</v>
      </c>
      <c r="G176" s="0" t="s">
        <v>8826</v>
      </c>
      <c r="H176" s="0" t="s">
        <v>70</v>
      </c>
      <c r="I176" s="0" t="n">
        <v>0.7497</v>
      </c>
    </row>
    <row r="177" customFormat="false" ht="15" hidden="false" customHeight="false" outlineLevel="0" collapsed="false">
      <c r="C177" s="0" t="s">
        <v>1380</v>
      </c>
      <c r="D177" s="0" t="s">
        <v>1381</v>
      </c>
      <c r="E177" s="0" t="s">
        <v>1370</v>
      </c>
      <c r="F177" s="0" t="s">
        <v>326</v>
      </c>
      <c r="G177" s="0" t="s">
        <v>8826</v>
      </c>
      <c r="H177" s="0" t="s">
        <v>70</v>
      </c>
      <c r="I177" s="0" t="n">
        <v>0.03</v>
      </c>
    </row>
    <row r="178" customFormat="false" ht="15" hidden="false" customHeight="false" outlineLevel="0" collapsed="false">
      <c r="C178" s="0" t="s">
        <v>1384</v>
      </c>
      <c r="D178" s="0" t="s">
        <v>2070</v>
      </c>
      <c r="E178" s="0" t="s">
        <v>1370</v>
      </c>
      <c r="F178" s="0" t="s">
        <v>13</v>
      </c>
      <c r="G178" s="0" t="s">
        <v>8826</v>
      </c>
      <c r="H178" s="0" t="s">
        <v>16</v>
      </c>
      <c r="I178" s="0" t="n">
        <v>681</v>
      </c>
    </row>
    <row r="179" customFormat="false" ht="15" hidden="false" customHeight="false" outlineLevel="0" collapsed="false">
      <c r="C179" s="0" t="s">
        <v>1387</v>
      </c>
      <c r="D179" s="0" t="s">
        <v>2073</v>
      </c>
      <c r="E179" s="0" t="s">
        <v>1370</v>
      </c>
      <c r="F179" s="0" t="s">
        <v>13</v>
      </c>
      <c r="G179" s="0" t="s">
        <v>8826</v>
      </c>
      <c r="H179" s="0" t="s">
        <v>16</v>
      </c>
      <c r="I179" s="0" t="n">
        <v>27</v>
      </c>
    </row>
    <row r="180" customFormat="false" ht="15" hidden="false" customHeight="false" outlineLevel="0" collapsed="false">
      <c r="C180" s="0" t="s">
        <v>1390</v>
      </c>
      <c r="D180" s="0" t="s">
        <v>2100</v>
      </c>
      <c r="E180" s="0" t="s">
        <v>1370</v>
      </c>
      <c r="F180" s="0" t="s">
        <v>13</v>
      </c>
      <c r="G180" s="0" t="s">
        <v>8826</v>
      </c>
      <c r="H180" s="0" t="s">
        <v>16</v>
      </c>
      <c r="I180" s="0" t="n">
        <v>681</v>
      </c>
    </row>
    <row r="181" customFormat="false" ht="15" hidden="false" customHeight="false" outlineLevel="0" collapsed="false">
      <c r="C181" s="0" t="s">
        <v>1393</v>
      </c>
      <c r="D181" s="0" t="s">
        <v>2103</v>
      </c>
      <c r="E181" s="0" t="s">
        <v>1370</v>
      </c>
      <c r="F181" s="0" t="s">
        <v>13</v>
      </c>
      <c r="G181" s="0" t="s">
        <v>8826</v>
      </c>
      <c r="H181" s="0" t="s">
        <v>16</v>
      </c>
      <c r="I181" s="0" t="n">
        <v>27</v>
      </c>
    </row>
    <row r="182" customFormat="false" ht="15" hidden="false" customHeight="false" outlineLevel="0" collapsed="false">
      <c r="C182" s="0" t="s">
        <v>1396</v>
      </c>
      <c r="D182" s="0" t="s">
        <v>1397</v>
      </c>
      <c r="E182" s="0" t="s">
        <v>1370</v>
      </c>
      <c r="F182" s="0" t="s">
        <v>13</v>
      </c>
      <c r="G182" s="0" t="s">
        <v>8826</v>
      </c>
      <c r="H182" s="0" t="s">
        <v>16</v>
      </c>
      <c r="I182" s="0" t="n">
        <v>90</v>
      </c>
    </row>
    <row r="183" customFormat="false" ht="15" hidden="false" customHeight="false" outlineLevel="0" collapsed="false">
      <c r="C183" s="0" t="s">
        <v>1399</v>
      </c>
      <c r="D183" s="0" t="s">
        <v>1400</v>
      </c>
      <c r="E183" s="0" t="s">
        <v>1370</v>
      </c>
      <c r="F183" s="0" t="s">
        <v>13</v>
      </c>
      <c r="G183" s="0" t="s">
        <v>8826</v>
      </c>
      <c r="H183" s="0" t="s">
        <v>16</v>
      </c>
      <c r="I183" s="0" t="n">
        <v>79</v>
      </c>
    </row>
    <row r="184" customFormat="false" ht="15" hidden="false" customHeight="false" outlineLevel="0" collapsed="false">
      <c r="C184" s="0" t="s">
        <v>1402</v>
      </c>
      <c r="D184" s="0" t="s">
        <v>1403</v>
      </c>
      <c r="E184" s="0" t="s">
        <v>1370</v>
      </c>
      <c r="F184" s="0" t="s">
        <v>13</v>
      </c>
      <c r="G184" s="0" t="s">
        <v>8826</v>
      </c>
      <c r="H184" s="0" t="s">
        <v>16</v>
      </c>
      <c r="I184" s="0" t="n">
        <v>9</v>
      </c>
    </row>
    <row r="185" customFormat="false" ht="15" hidden="false" customHeight="false" outlineLevel="0" collapsed="false">
      <c r="C185" s="0" t="s">
        <v>1405</v>
      </c>
      <c r="D185" s="0" t="s">
        <v>1406</v>
      </c>
      <c r="E185" s="0" t="s">
        <v>1370</v>
      </c>
      <c r="F185" s="0" t="s">
        <v>13</v>
      </c>
      <c r="G185" s="0" t="s">
        <v>8826</v>
      </c>
      <c r="H185" s="0" t="s">
        <v>16</v>
      </c>
      <c r="I185" s="0" t="n">
        <v>88</v>
      </c>
    </row>
    <row r="186" customFormat="false" ht="15" hidden="false" customHeight="false" outlineLevel="0" collapsed="false">
      <c r="C186" s="0" t="s">
        <v>1408</v>
      </c>
      <c r="D186" s="0" t="s">
        <v>1409</v>
      </c>
      <c r="E186" s="0" t="s">
        <v>1370</v>
      </c>
      <c r="F186" s="0" t="s">
        <v>13</v>
      </c>
      <c r="G186" s="0" t="s">
        <v>8826</v>
      </c>
      <c r="H186" s="0" t="s">
        <v>16</v>
      </c>
      <c r="I186" s="0" t="n">
        <v>178</v>
      </c>
    </row>
    <row r="187" customFormat="false" ht="15" hidden="false" customHeight="false" outlineLevel="0" collapsed="false">
      <c r="C187" s="0" t="s">
        <v>1411</v>
      </c>
      <c r="D187" s="0" t="s">
        <v>1412</v>
      </c>
      <c r="E187" s="0" t="s">
        <v>1370</v>
      </c>
      <c r="F187" s="0" t="s">
        <v>13</v>
      </c>
      <c r="G187" s="0" t="s">
        <v>8826</v>
      </c>
      <c r="H187" s="0" t="s">
        <v>16</v>
      </c>
      <c r="I187" s="0" t="n">
        <v>98</v>
      </c>
    </row>
    <row r="188" customFormat="false" ht="15" hidden="false" customHeight="false" outlineLevel="0" collapsed="false">
      <c r="C188" s="0" t="s">
        <v>1414</v>
      </c>
      <c r="D188" s="0" t="s">
        <v>1415</v>
      </c>
      <c r="E188" s="0" t="s">
        <v>1370</v>
      </c>
      <c r="F188" s="0" t="s">
        <v>13</v>
      </c>
      <c r="G188" s="0" t="s">
        <v>8826</v>
      </c>
      <c r="H188" s="0" t="s">
        <v>16</v>
      </c>
      <c r="I188" s="0" t="n">
        <v>4</v>
      </c>
    </row>
    <row r="189" customFormat="false" ht="15" hidden="false" customHeight="false" outlineLevel="0" collapsed="false">
      <c r="C189" s="0" t="s">
        <v>1417</v>
      </c>
      <c r="D189" s="0" t="s">
        <v>1424</v>
      </c>
      <c r="E189" s="0" t="s">
        <v>1370</v>
      </c>
      <c r="F189" s="0" t="s">
        <v>13</v>
      </c>
      <c r="G189" s="0" t="s">
        <v>8826</v>
      </c>
      <c r="H189" s="0" t="s">
        <v>16</v>
      </c>
      <c r="I189" s="0" t="n">
        <v>-4</v>
      </c>
    </row>
    <row r="190" customFormat="false" ht="15" hidden="false" customHeight="false" outlineLevel="0" collapsed="false">
      <c r="C190" s="0" t="s">
        <v>1423</v>
      </c>
      <c r="D190" s="0" t="s">
        <v>1424</v>
      </c>
      <c r="E190" s="0" t="s">
        <v>1370</v>
      </c>
      <c r="F190" s="0" t="s">
        <v>13</v>
      </c>
      <c r="G190" s="0" t="s">
        <v>8826</v>
      </c>
      <c r="H190" s="0" t="s">
        <v>16</v>
      </c>
      <c r="I190" s="0" t="n">
        <v>4</v>
      </c>
    </row>
    <row r="191" customFormat="false" ht="15" hidden="false" customHeight="false" outlineLevel="0" collapsed="false">
      <c r="C191" s="0" t="s">
        <v>1426</v>
      </c>
      <c r="D191" s="0" t="s">
        <v>1427</v>
      </c>
      <c r="E191" s="0" t="s">
        <v>1370</v>
      </c>
      <c r="F191" s="0" t="s">
        <v>13</v>
      </c>
      <c r="G191" s="0" t="s">
        <v>8826</v>
      </c>
      <c r="H191" s="0" t="s">
        <v>16</v>
      </c>
      <c r="I191" s="0" t="n">
        <v>0</v>
      </c>
    </row>
    <row r="192" customFormat="false" ht="15" hidden="false" customHeight="false" outlineLevel="0" collapsed="false">
      <c r="C192" s="0" t="s">
        <v>1429</v>
      </c>
      <c r="D192" s="0" t="s">
        <v>1430</v>
      </c>
      <c r="E192" s="0" t="s">
        <v>1370</v>
      </c>
      <c r="F192" s="0" t="s">
        <v>13</v>
      </c>
      <c r="G192" s="0" t="s">
        <v>8826</v>
      </c>
      <c r="H192" s="0" t="s">
        <v>16</v>
      </c>
      <c r="I192" s="0" t="n">
        <v>92</v>
      </c>
    </row>
    <row r="193" customFormat="false" ht="15" hidden="false" customHeight="false" outlineLevel="0" collapsed="false">
      <c r="C193" s="0" t="s">
        <v>1432</v>
      </c>
      <c r="D193" s="0" t="s">
        <v>1433</v>
      </c>
      <c r="E193" s="0" t="s">
        <v>1370</v>
      </c>
      <c r="F193" s="0" t="s">
        <v>13</v>
      </c>
      <c r="G193" s="0" t="s">
        <v>8826</v>
      </c>
      <c r="H193" s="0" t="s">
        <v>16</v>
      </c>
      <c r="I193" s="0" t="n">
        <v>-8</v>
      </c>
    </row>
    <row r="194" customFormat="false" ht="15" hidden="false" customHeight="false" outlineLevel="0" collapsed="false">
      <c r="C194" s="0" t="s">
        <v>1435</v>
      </c>
      <c r="D194" s="0" t="s">
        <v>1436</v>
      </c>
      <c r="E194" s="0" t="s">
        <v>1370</v>
      </c>
      <c r="F194" s="0" t="s">
        <v>13</v>
      </c>
      <c r="G194" s="0" t="s">
        <v>8826</v>
      </c>
      <c r="H194" s="0" t="s">
        <v>16</v>
      </c>
      <c r="I194" s="0" t="n">
        <v>85</v>
      </c>
    </row>
    <row r="195" customFormat="false" ht="15" hidden="false" customHeight="false" outlineLevel="0" collapsed="false">
      <c r="C195" s="0" t="s">
        <v>1438</v>
      </c>
      <c r="D195" s="0" t="s">
        <v>1439</v>
      </c>
      <c r="E195" s="0" t="s">
        <v>1370</v>
      </c>
      <c r="F195" s="0" t="s">
        <v>13</v>
      </c>
      <c r="G195" s="0" t="s">
        <v>8826</v>
      </c>
      <c r="H195" s="0" t="s">
        <v>16</v>
      </c>
      <c r="I195" s="0" t="n">
        <v>-8</v>
      </c>
    </row>
    <row r="196" customFormat="false" ht="15" hidden="false" customHeight="false" outlineLevel="0" collapsed="false">
      <c r="C196" s="0" t="s">
        <v>1441</v>
      </c>
      <c r="D196" s="0" t="s">
        <v>1442</v>
      </c>
      <c r="E196" s="0" t="s">
        <v>1370</v>
      </c>
      <c r="F196" s="0" t="s">
        <v>13</v>
      </c>
      <c r="G196" s="0" t="s">
        <v>8826</v>
      </c>
      <c r="H196" s="0" t="s">
        <v>16</v>
      </c>
      <c r="I196" s="0" t="n">
        <v>8</v>
      </c>
    </row>
    <row r="197" customFormat="false" ht="15" hidden="false" customHeight="false" outlineLevel="0" collapsed="false">
      <c r="C197" s="0" t="s">
        <v>597</v>
      </c>
      <c r="D197" s="0" t="s">
        <v>1444</v>
      </c>
      <c r="E197" s="0" t="s">
        <v>1370</v>
      </c>
      <c r="F197" s="0" t="s">
        <v>13</v>
      </c>
      <c r="G197" s="0" t="s">
        <v>8826</v>
      </c>
      <c r="H197" s="0" t="s">
        <v>16</v>
      </c>
      <c r="I197" s="0" t="n">
        <v>0</v>
      </c>
    </row>
    <row r="198" customFormat="false" ht="15" hidden="false" customHeight="false" outlineLevel="0" collapsed="false">
      <c r="C198" s="0" t="s">
        <v>1446</v>
      </c>
      <c r="D198" s="0" t="s">
        <v>1447</v>
      </c>
      <c r="E198" s="0" t="s">
        <v>1370</v>
      </c>
      <c r="F198" s="0" t="s">
        <v>326</v>
      </c>
      <c r="G198" s="0" t="s">
        <v>8826</v>
      </c>
      <c r="H198" s="0" t="s">
        <v>70</v>
      </c>
      <c r="I198" s="0" t="n">
        <v>0</v>
      </c>
    </row>
    <row r="199" customFormat="false" ht="15" hidden="false" customHeight="false" outlineLevel="0" collapsed="false">
      <c r="C199" s="0" t="s">
        <v>1450</v>
      </c>
      <c r="D199" s="0" t="s">
        <v>1451</v>
      </c>
      <c r="E199" s="0" t="s">
        <v>1370</v>
      </c>
      <c r="F199" s="0" t="s">
        <v>326</v>
      </c>
      <c r="G199" s="0" t="s">
        <v>8826</v>
      </c>
      <c r="H199" s="0" t="s">
        <v>70</v>
      </c>
      <c r="I199" s="0" t="n">
        <v>0</v>
      </c>
    </row>
    <row r="200" customFormat="false" ht="15" hidden="false" customHeight="false" outlineLevel="0" collapsed="false">
      <c r="C200" s="0" t="s">
        <v>1454</v>
      </c>
      <c r="D200" s="0" t="s">
        <v>1455</v>
      </c>
      <c r="E200" s="0" t="s">
        <v>1370</v>
      </c>
      <c r="F200" s="0" t="s">
        <v>326</v>
      </c>
      <c r="G200" s="0" t="s">
        <v>8826</v>
      </c>
      <c r="H200" s="0" t="s">
        <v>70</v>
      </c>
      <c r="I200" s="0" t="s">
        <v>8906</v>
      </c>
    </row>
    <row r="201" customFormat="false" ht="15" hidden="false" customHeight="false" outlineLevel="0" collapsed="false">
      <c r="C201" s="0" t="s">
        <v>1458</v>
      </c>
      <c r="D201" s="0" t="s">
        <v>8916</v>
      </c>
      <c r="E201" s="0" t="s">
        <v>1370</v>
      </c>
      <c r="F201" s="0" t="s">
        <v>13</v>
      </c>
      <c r="G201" s="0" t="s">
        <v>8826</v>
      </c>
      <c r="H201" s="0" t="s">
        <v>16</v>
      </c>
      <c r="I201" s="0" t="n">
        <v>-73</v>
      </c>
    </row>
    <row r="202" customFormat="false" ht="15" hidden="false" customHeight="false" outlineLevel="0" collapsed="false">
      <c r="C202" s="0" t="s">
        <v>8</v>
      </c>
      <c r="D202" s="0" t="s">
        <v>8</v>
      </c>
      <c r="E202" s="0" t="s">
        <v>9</v>
      </c>
      <c r="F202" s="0" t="s">
        <v>10</v>
      </c>
      <c r="G202" s="0" t="s">
        <v>11</v>
      </c>
      <c r="H202" s="0" t="s">
        <v>12</v>
      </c>
      <c r="I202" s="0" t="s">
        <v>8917</v>
      </c>
    </row>
    <row r="203" customFormat="false" ht="15" hidden="false" customHeight="false" outlineLevel="0" collapsed="false">
      <c r="C203" s="0" t="s">
        <v>9</v>
      </c>
      <c r="D203" s="0" t="s">
        <v>9</v>
      </c>
      <c r="E203" s="0" t="s">
        <v>9</v>
      </c>
      <c r="F203" s="0" t="s">
        <v>13</v>
      </c>
      <c r="G203" s="0" t="n">
        <v>5</v>
      </c>
      <c r="H203" s="0" t="s">
        <v>12</v>
      </c>
      <c r="I203" s="0" t="n">
        <v>5</v>
      </c>
    </row>
    <row r="204" customFormat="false" ht="15" hidden="false" customHeight="false" outlineLevel="0" collapsed="false">
      <c r="C204" s="0" t="s">
        <v>14</v>
      </c>
      <c r="D204" s="0" t="s">
        <v>14</v>
      </c>
      <c r="E204" s="0" t="s">
        <v>9</v>
      </c>
      <c r="F204" s="0" t="s">
        <v>13</v>
      </c>
      <c r="G204" s="0" t="s">
        <v>15</v>
      </c>
      <c r="H204" s="0" t="s">
        <v>16</v>
      </c>
      <c r="I204" s="0" t="n">
        <v>10</v>
      </c>
    </row>
    <row r="205" customFormat="false" ht="15" hidden="false" customHeight="false" outlineLevel="0" collapsed="false">
      <c r="C205" s="0" t="s">
        <v>352</v>
      </c>
      <c r="D205" s="0" t="s">
        <v>353</v>
      </c>
      <c r="E205" s="0" t="s">
        <v>114</v>
      </c>
      <c r="F205" s="0" t="s">
        <v>13</v>
      </c>
      <c r="G205" s="0" t="s">
        <v>354</v>
      </c>
      <c r="H205" s="0" t="s">
        <v>16</v>
      </c>
      <c r="I205" s="0" t="n">
        <v>0</v>
      </c>
    </row>
    <row r="206" customFormat="false" ht="15" hidden="false" customHeight="false" outlineLevel="0" collapsed="false">
      <c r="C206" s="0" t="s">
        <v>355</v>
      </c>
      <c r="D206" s="0" t="s">
        <v>356</v>
      </c>
      <c r="E206" s="0" t="s">
        <v>114</v>
      </c>
      <c r="F206" s="0" t="s">
        <v>13</v>
      </c>
      <c r="G206" s="0" t="s">
        <v>357</v>
      </c>
      <c r="H206" s="0" t="s">
        <v>16</v>
      </c>
      <c r="I206" s="0" t="n">
        <v>0</v>
      </c>
    </row>
    <row r="207" customFormat="false" ht="15" hidden="false" customHeight="false" outlineLevel="0" collapsed="false">
      <c r="C207" s="0" t="s">
        <v>358</v>
      </c>
      <c r="D207" s="0" t="s">
        <v>359</v>
      </c>
      <c r="E207" s="0" t="s">
        <v>114</v>
      </c>
      <c r="F207" s="0" t="s">
        <v>13</v>
      </c>
      <c r="G207" s="0" t="s">
        <v>360</v>
      </c>
      <c r="H207" s="0" t="s">
        <v>16</v>
      </c>
      <c r="I207" s="0" t="n">
        <v>0</v>
      </c>
    </row>
    <row r="208" customFormat="false" ht="15" hidden="false" customHeight="false" outlineLevel="0" collapsed="false">
      <c r="C208" s="0" t="s">
        <v>361</v>
      </c>
      <c r="D208" s="0" t="s">
        <v>362</v>
      </c>
      <c r="E208" s="0" t="s">
        <v>114</v>
      </c>
      <c r="F208" s="0" t="s">
        <v>13</v>
      </c>
      <c r="G208" s="0" t="s">
        <v>363</v>
      </c>
      <c r="H208" s="0" t="s">
        <v>16</v>
      </c>
      <c r="I208" s="0" t="n">
        <v>0</v>
      </c>
    </row>
    <row r="209" customFormat="false" ht="15" hidden="false" customHeight="false" outlineLevel="0" collapsed="false">
      <c r="C209" s="0" t="s">
        <v>364</v>
      </c>
      <c r="D209" s="0" t="s">
        <v>365</v>
      </c>
      <c r="E209" s="0" t="s">
        <v>114</v>
      </c>
      <c r="F209" s="0" t="s">
        <v>13</v>
      </c>
      <c r="G209" s="0" t="s">
        <v>366</v>
      </c>
      <c r="H209" s="0" t="s">
        <v>16</v>
      </c>
      <c r="I209" s="0" t="n">
        <v>0</v>
      </c>
    </row>
    <row r="210" customFormat="false" ht="15" hidden="false" customHeight="false" outlineLevel="0" collapsed="false">
      <c r="C210" s="0" t="s">
        <v>367</v>
      </c>
      <c r="D210" s="0" t="s">
        <v>8918</v>
      </c>
      <c r="E210" s="0" t="s">
        <v>114</v>
      </c>
      <c r="F210" s="0" t="s">
        <v>13</v>
      </c>
      <c r="G210" s="0" t="s">
        <v>369</v>
      </c>
      <c r="H210" s="0" t="s">
        <v>16</v>
      </c>
      <c r="I210" s="0" t="n">
        <v>0</v>
      </c>
    </row>
    <row r="211" customFormat="false" ht="15" hidden="false" customHeight="false" outlineLevel="0" collapsed="false">
      <c r="C211" s="0" t="s">
        <v>370</v>
      </c>
      <c r="D211" s="0" t="s">
        <v>8919</v>
      </c>
      <c r="E211" s="0" t="s">
        <v>114</v>
      </c>
      <c r="F211" s="0" t="s">
        <v>13</v>
      </c>
      <c r="G211" s="0" t="s">
        <v>372</v>
      </c>
      <c r="H211" s="0" t="s">
        <v>16</v>
      </c>
      <c r="I211" s="0" t="n">
        <v>0</v>
      </c>
    </row>
    <row r="212" customFormat="false" ht="15" hidden="false" customHeight="false" outlineLevel="0" collapsed="false">
      <c r="C212" s="0" t="s">
        <v>505</v>
      </c>
      <c r="D212" s="0" t="s">
        <v>506</v>
      </c>
      <c r="E212" s="0" t="s">
        <v>53</v>
      </c>
      <c r="F212" s="0" t="s">
        <v>10</v>
      </c>
      <c r="G212" s="0" t="s">
        <v>507</v>
      </c>
      <c r="H212" s="0" t="s">
        <v>12</v>
      </c>
      <c r="I212" s="0" t="n">
        <v>44.8163462455</v>
      </c>
    </row>
    <row r="213" customFormat="false" ht="15" hidden="false" customHeight="false" outlineLevel="0" collapsed="false">
      <c r="C213" s="0" t="s">
        <v>508</v>
      </c>
      <c r="D213" s="0" t="s">
        <v>509</v>
      </c>
      <c r="E213" s="0" t="s">
        <v>53</v>
      </c>
      <c r="F213" s="0" t="s">
        <v>10</v>
      </c>
      <c r="G213" s="0" t="s">
        <v>510</v>
      </c>
      <c r="H213" s="0" t="s">
        <v>12</v>
      </c>
      <c r="I213" s="0" t="n">
        <v>6.94164442809</v>
      </c>
    </row>
    <row r="214" customFormat="false" ht="15" hidden="false" customHeight="false" outlineLevel="0" collapsed="false">
      <c r="C214" s="0" t="s">
        <v>511</v>
      </c>
      <c r="D214" s="0" t="s">
        <v>8920</v>
      </c>
      <c r="E214" s="0" t="s">
        <v>53</v>
      </c>
      <c r="F214" s="0" t="s">
        <v>10</v>
      </c>
      <c r="G214" s="0" t="s">
        <v>513</v>
      </c>
      <c r="H214" s="0" t="s">
        <v>12</v>
      </c>
      <c r="I214" s="0" t="s">
        <v>8921</v>
      </c>
    </row>
    <row r="215" customFormat="false" ht="15" hidden="false" customHeight="false" outlineLevel="0" collapsed="false">
      <c r="C215" s="0" t="s">
        <v>514</v>
      </c>
      <c r="D215" s="0" t="s">
        <v>515</v>
      </c>
      <c r="E215" s="0" t="s">
        <v>53</v>
      </c>
      <c r="F215" s="0" t="s">
        <v>10</v>
      </c>
      <c r="G215" s="0" t="s">
        <v>516</v>
      </c>
      <c r="H215" s="0" t="s">
        <v>12</v>
      </c>
      <c r="I215" s="0" t="s">
        <v>8922</v>
      </c>
    </row>
    <row r="216" customFormat="false" ht="15" hidden="false" customHeight="false" outlineLevel="0" collapsed="false">
      <c r="C216" s="0" t="s">
        <v>517</v>
      </c>
      <c r="D216" s="0" t="s">
        <v>518</v>
      </c>
      <c r="E216" s="0" t="s">
        <v>53</v>
      </c>
      <c r="F216" s="0" t="s">
        <v>10</v>
      </c>
      <c r="G216" s="0" t="s">
        <v>519</v>
      </c>
      <c r="H216" s="0" t="s">
        <v>12</v>
      </c>
      <c r="I216" s="0" t="s">
        <v>8923</v>
      </c>
    </row>
    <row r="217" customFormat="false" ht="15" hidden="false" customHeight="false" outlineLevel="0" collapsed="false">
      <c r="C217" s="0" t="s">
        <v>520</v>
      </c>
      <c r="D217" s="0" t="s">
        <v>521</v>
      </c>
      <c r="E217" s="0" t="s">
        <v>53</v>
      </c>
      <c r="F217" s="0" t="s">
        <v>10</v>
      </c>
      <c r="G217" s="0" t="s">
        <v>522</v>
      </c>
      <c r="H217" s="0" t="s">
        <v>12</v>
      </c>
      <c r="I217" s="0" t="s">
        <v>8924</v>
      </c>
    </row>
    <row r="218" customFormat="false" ht="15" hidden="false" customHeight="false" outlineLevel="0" collapsed="false">
      <c r="C218" s="0" t="s">
        <v>523</v>
      </c>
      <c r="D218" s="0" t="s">
        <v>524</v>
      </c>
      <c r="E218" s="0" t="s">
        <v>53</v>
      </c>
      <c r="F218" s="0" t="s">
        <v>10</v>
      </c>
      <c r="G218" s="0" t="s">
        <v>525</v>
      </c>
      <c r="H218" s="0" t="s">
        <v>12</v>
      </c>
      <c r="I218" s="0" t="s">
        <v>8925</v>
      </c>
    </row>
    <row r="219" customFormat="false" ht="15" hidden="false" customHeight="false" outlineLevel="0" collapsed="false">
      <c r="C219" s="0" t="s">
        <v>527</v>
      </c>
      <c r="D219" s="0" t="s">
        <v>528</v>
      </c>
      <c r="E219" s="0" t="s">
        <v>53</v>
      </c>
      <c r="F219" s="0" t="s">
        <v>10</v>
      </c>
      <c r="G219" s="0" t="s">
        <v>529</v>
      </c>
      <c r="H219" s="0" t="s">
        <v>12</v>
      </c>
      <c r="I219" s="0" t="s">
        <v>8926</v>
      </c>
    </row>
    <row r="220" customFormat="false" ht="15" hidden="false" customHeight="false" outlineLevel="0" collapsed="false">
      <c r="C220" s="0" t="s">
        <v>530</v>
      </c>
      <c r="D220" s="0" t="s">
        <v>531</v>
      </c>
      <c r="E220" s="0" t="s">
        <v>53</v>
      </c>
      <c r="F220" s="0" t="s">
        <v>10</v>
      </c>
      <c r="G220" s="0" t="s">
        <v>532</v>
      </c>
      <c r="H220" s="0" t="s">
        <v>12</v>
      </c>
      <c r="I220" s="0" t="s">
        <v>8927</v>
      </c>
    </row>
    <row r="221" customFormat="false" ht="15" hidden="false" customHeight="false" outlineLevel="0" collapsed="false">
      <c r="C221" s="0" t="s">
        <v>295</v>
      </c>
      <c r="D221" s="0" t="s">
        <v>8928</v>
      </c>
      <c r="E221" s="0" t="s">
        <v>53</v>
      </c>
      <c r="F221" s="0" t="s">
        <v>13</v>
      </c>
      <c r="G221" s="0" t="s">
        <v>297</v>
      </c>
      <c r="H221" s="0" t="s">
        <v>16</v>
      </c>
      <c r="I221" s="0" t="n">
        <v>-77</v>
      </c>
    </row>
    <row r="222" customFormat="false" ht="15" hidden="false" customHeight="false" outlineLevel="0" collapsed="false">
      <c r="C222" s="0" t="s">
        <v>298</v>
      </c>
      <c r="D222" s="0" t="s">
        <v>8929</v>
      </c>
      <c r="E222" s="0" t="s">
        <v>53</v>
      </c>
      <c r="F222" s="0" t="s">
        <v>13</v>
      </c>
      <c r="G222" s="0" t="s">
        <v>300</v>
      </c>
      <c r="H222" s="0" t="s">
        <v>16</v>
      </c>
      <c r="I222" s="0" t="n">
        <v>-7</v>
      </c>
    </row>
    <row r="223" customFormat="false" ht="15" hidden="false" customHeight="false" outlineLevel="0" collapsed="false">
      <c r="C223" s="0" t="s">
        <v>301</v>
      </c>
      <c r="D223" s="0" t="s">
        <v>8930</v>
      </c>
      <c r="E223" s="0" t="s">
        <v>53</v>
      </c>
      <c r="F223" s="0" t="s">
        <v>13</v>
      </c>
      <c r="G223" s="0" t="s">
        <v>303</v>
      </c>
      <c r="H223" s="0" t="s">
        <v>16</v>
      </c>
      <c r="I223" s="0" t="n">
        <v>39</v>
      </c>
    </row>
    <row r="224" customFormat="false" ht="15" hidden="false" customHeight="false" outlineLevel="0" collapsed="false">
      <c r="C224" s="0" t="s">
        <v>304</v>
      </c>
      <c r="D224" s="0" t="s">
        <v>8931</v>
      </c>
      <c r="E224" s="0" t="s">
        <v>53</v>
      </c>
      <c r="F224" s="0" t="s">
        <v>13</v>
      </c>
      <c r="G224" s="0" t="s">
        <v>306</v>
      </c>
      <c r="H224" s="0" t="s">
        <v>16</v>
      </c>
      <c r="I224" s="0" t="n">
        <v>5</v>
      </c>
    </row>
    <row r="225" customFormat="false" ht="15" hidden="false" customHeight="false" outlineLevel="0" collapsed="false">
      <c r="C225" s="0" t="s">
        <v>307</v>
      </c>
      <c r="D225" s="0" t="s">
        <v>8932</v>
      </c>
      <c r="E225" s="0" t="s">
        <v>53</v>
      </c>
      <c r="F225" s="0" t="s">
        <v>13</v>
      </c>
      <c r="G225" s="0" t="s">
        <v>309</v>
      </c>
      <c r="H225" s="0" t="s">
        <v>16</v>
      </c>
      <c r="I225" s="0" t="n">
        <v>13</v>
      </c>
    </row>
    <row r="226" customFormat="false" ht="15" hidden="false" customHeight="false" outlineLevel="0" collapsed="false">
      <c r="C226" s="0" t="s">
        <v>23</v>
      </c>
      <c r="D226" s="0" t="s">
        <v>24</v>
      </c>
      <c r="E226" s="0" t="s">
        <v>53</v>
      </c>
      <c r="F226" s="0" t="s">
        <v>10</v>
      </c>
      <c r="G226" s="0" t="s">
        <v>25</v>
      </c>
      <c r="H226" s="0" t="s">
        <v>25</v>
      </c>
      <c r="I226" s="0" t="s">
        <v>8933</v>
      </c>
    </row>
    <row r="227" customFormat="false" ht="15" hidden="false" customHeight="false" outlineLevel="0" collapsed="false">
      <c r="C227" s="0" t="s">
        <v>26</v>
      </c>
      <c r="D227" s="0" t="s">
        <v>27</v>
      </c>
      <c r="E227" s="0" t="s">
        <v>53</v>
      </c>
      <c r="F227" s="0" t="s">
        <v>10</v>
      </c>
      <c r="G227" s="0" t="s">
        <v>8934</v>
      </c>
      <c r="H227" s="0" t="s">
        <v>8934</v>
      </c>
      <c r="I227" s="0" t="s">
        <v>8935</v>
      </c>
    </row>
    <row r="228" customFormat="false" ht="15" hidden="false" customHeight="false" outlineLevel="0" collapsed="false">
      <c r="C228" s="0" t="s">
        <v>29</v>
      </c>
      <c r="D228" s="0" t="s">
        <v>30</v>
      </c>
      <c r="E228" s="0" t="s">
        <v>53</v>
      </c>
      <c r="F228" s="0" t="s">
        <v>10</v>
      </c>
      <c r="G228" s="0" t="s">
        <v>31</v>
      </c>
      <c r="H228" s="0" t="s">
        <v>31</v>
      </c>
      <c r="I228" s="0" t="s">
        <v>8936</v>
      </c>
    </row>
    <row r="229" customFormat="false" ht="15" hidden="false" customHeight="false" outlineLevel="0" collapsed="false">
      <c r="C229" s="0" t="s">
        <v>35</v>
      </c>
      <c r="D229" s="0" t="s">
        <v>36</v>
      </c>
      <c r="E229" s="0" t="s">
        <v>53</v>
      </c>
      <c r="F229" s="0" t="s">
        <v>10</v>
      </c>
      <c r="G229" s="0" t="s">
        <v>37</v>
      </c>
      <c r="H229" s="0" t="s">
        <v>37</v>
      </c>
      <c r="I229" s="0" t="s">
        <v>8937</v>
      </c>
    </row>
    <row r="230" customFormat="false" ht="15" hidden="false" customHeight="false" outlineLevel="0" collapsed="false">
      <c r="C230" s="0" t="s">
        <v>38</v>
      </c>
      <c r="D230" s="0" t="s">
        <v>39</v>
      </c>
      <c r="E230" s="0" t="s">
        <v>53</v>
      </c>
      <c r="F230" s="0" t="s">
        <v>10</v>
      </c>
      <c r="G230" s="0" t="s">
        <v>40</v>
      </c>
      <c r="H230" s="0" t="s">
        <v>40</v>
      </c>
      <c r="I230" s="0" t="s">
        <v>8938</v>
      </c>
    </row>
    <row r="231" customFormat="false" ht="15" hidden="false" customHeight="false" outlineLevel="0" collapsed="false">
      <c r="C231" s="0" t="s">
        <v>41</v>
      </c>
      <c r="D231" s="0" t="s">
        <v>8939</v>
      </c>
      <c r="E231" s="0" t="s">
        <v>53</v>
      </c>
      <c r="F231" s="0" t="s">
        <v>10</v>
      </c>
      <c r="G231" s="0" t="s">
        <v>43</v>
      </c>
      <c r="H231" s="0" t="s">
        <v>43</v>
      </c>
      <c r="I231" s="0" t="s">
        <v>8940</v>
      </c>
    </row>
    <row r="232" customFormat="false" ht="15" hidden="false" customHeight="false" outlineLevel="0" collapsed="false">
      <c r="C232" s="0" t="s">
        <v>691</v>
      </c>
      <c r="D232" s="0" t="s">
        <v>692</v>
      </c>
      <c r="E232" s="0" t="s">
        <v>118</v>
      </c>
      <c r="F232" s="0" t="s">
        <v>13</v>
      </c>
      <c r="G232" s="0" t="s">
        <v>693</v>
      </c>
      <c r="H232" s="0" t="s">
        <v>16</v>
      </c>
      <c r="I232" s="0" t="n">
        <v>910902</v>
      </c>
    </row>
    <row r="233" customFormat="false" ht="15" hidden="false" customHeight="false" outlineLevel="0" collapsed="false">
      <c r="C233" s="0" t="s">
        <v>694</v>
      </c>
      <c r="D233" s="0" t="s">
        <v>695</v>
      </c>
      <c r="E233" s="0" t="s">
        <v>118</v>
      </c>
      <c r="F233" s="0" t="s">
        <v>13</v>
      </c>
      <c r="G233" s="0" t="s">
        <v>696</v>
      </c>
      <c r="H233" s="0" t="s">
        <v>16</v>
      </c>
      <c r="I233" s="0" t="n">
        <v>0</v>
      </c>
    </row>
    <row r="234" customFormat="false" ht="15" hidden="false" customHeight="false" outlineLevel="0" collapsed="false">
      <c r="C234" s="0" t="s">
        <v>697</v>
      </c>
      <c r="D234" s="0" t="s">
        <v>698</v>
      </c>
      <c r="E234" s="0" t="s">
        <v>118</v>
      </c>
      <c r="F234" s="0" t="s">
        <v>13</v>
      </c>
      <c r="G234" s="0" t="s">
        <v>8941</v>
      </c>
      <c r="H234" s="0" t="s">
        <v>16</v>
      </c>
      <c r="I234" s="0" t="n">
        <v>0</v>
      </c>
    </row>
    <row r="235" customFormat="false" ht="15" hidden="false" customHeight="false" outlineLevel="0" collapsed="false">
      <c r="C235" s="0" t="s">
        <v>703</v>
      </c>
      <c r="D235" s="0" t="s">
        <v>658</v>
      </c>
      <c r="E235" s="0" t="s">
        <v>118</v>
      </c>
      <c r="F235" s="0" t="s">
        <v>13</v>
      </c>
      <c r="G235" s="0" t="s">
        <v>704</v>
      </c>
      <c r="H235" s="0" t="s">
        <v>16</v>
      </c>
      <c r="I235" s="0" t="n">
        <v>770</v>
      </c>
    </row>
    <row r="236" customFormat="false" ht="15" hidden="false" customHeight="false" outlineLevel="0" collapsed="false">
      <c r="C236" s="0" t="s">
        <v>705</v>
      </c>
      <c r="D236" s="0" t="s">
        <v>661</v>
      </c>
      <c r="E236" s="0" t="s">
        <v>118</v>
      </c>
      <c r="F236" s="0" t="s">
        <v>13</v>
      </c>
      <c r="G236" s="0" t="s">
        <v>706</v>
      </c>
      <c r="H236" s="0" t="s">
        <v>16</v>
      </c>
      <c r="I236" s="0" t="n">
        <v>0</v>
      </c>
    </row>
    <row r="237" customFormat="false" ht="15" hidden="false" customHeight="false" outlineLevel="0" collapsed="false">
      <c r="C237" s="0" t="s">
        <v>707</v>
      </c>
      <c r="D237" s="0" t="s">
        <v>8942</v>
      </c>
      <c r="E237" s="0" t="s">
        <v>118</v>
      </c>
      <c r="F237" s="0" t="s">
        <v>13</v>
      </c>
      <c r="G237" s="0" t="s">
        <v>708</v>
      </c>
      <c r="H237" s="0" t="s">
        <v>16</v>
      </c>
      <c r="I237" s="0" t="n">
        <v>0</v>
      </c>
    </row>
    <row r="238" customFormat="false" ht="15" hidden="false" customHeight="false" outlineLevel="0" collapsed="false">
      <c r="C238" s="0" t="s">
        <v>709</v>
      </c>
      <c r="D238" s="0" t="s">
        <v>8943</v>
      </c>
      <c r="E238" s="0" t="s">
        <v>118</v>
      </c>
      <c r="F238" s="0" t="s">
        <v>13</v>
      </c>
      <c r="G238" s="0" t="s">
        <v>710</v>
      </c>
      <c r="H238" s="0" t="s">
        <v>16</v>
      </c>
      <c r="I238" s="0" t="n">
        <v>0</v>
      </c>
    </row>
    <row r="239" customFormat="false" ht="15" hidden="false" customHeight="false" outlineLevel="0" collapsed="false">
      <c r="C239" s="0" t="s">
        <v>711</v>
      </c>
      <c r="D239" s="0" t="s">
        <v>8944</v>
      </c>
      <c r="E239" s="0" t="s">
        <v>118</v>
      </c>
      <c r="F239" s="0" t="s">
        <v>13</v>
      </c>
      <c r="G239" s="0" t="s">
        <v>712</v>
      </c>
      <c r="H239" s="0" t="s">
        <v>16</v>
      </c>
      <c r="I239" s="0" t="n">
        <v>0</v>
      </c>
    </row>
    <row r="240" customFormat="false" ht="15" hidden="false" customHeight="false" outlineLevel="0" collapsed="false">
      <c r="C240" s="0" t="s">
        <v>713</v>
      </c>
      <c r="D240" s="0" t="s">
        <v>8945</v>
      </c>
      <c r="E240" s="0" t="s">
        <v>118</v>
      </c>
      <c r="F240" s="0" t="s">
        <v>13</v>
      </c>
      <c r="G240" s="0" t="s">
        <v>714</v>
      </c>
      <c r="H240" s="0" t="s">
        <v>16</v>
      </c>
      <c r="I240" s="0" t="n">
        <v>533</v>
      </c>
    </row>
    <row r="241" customFormat="false" ht="15" hidden="false" customHeight="false" outlineLevel="0" collapsed="false">
      <c r="C241" s="0" t="s">
        <v>715</v>
      </c>
      <c r="D241" s="0" t="s">
        <v>8946</v>
      </c>
      <c r="E241" s="0" t="s">
        <v>118</v>
      </c>
      <c r="F241" s="0" t="s">
        <v>13</v>
      </c>
      <c r="G241" s="0" t="s">
        <v>716</v>
      </c>
      <c r="H241" s="0" t="s">
        <v>16</v>
      </c>
      <c r="I241" s="0" t="n">
        <v>217</v>
      </c>
    </row>
    <row r="242" customFormat="false" ht="15" hidden="false" customHeight="false" outlineLevel="0" collapsed="false">
      <c r="C242" s="0" t="s">
        <v>717</v>
      </c>
      <c r="D242" s="0" t="s">
        <v>8947</v>
      </c>
      <c r="E242" s="0" t="s">
        <v>118</v>
      </c>
      <c r="F242" s="0" t="s">
        <v>13</v>
      </c>
      <c r="G242" s="0" t="s">
        <v>718</v>
      </c>
      <c r="H242" s="0" t="s">
        <v>16</v>
      </c>
      <c r="I242" s="0" t="n">
        <v>0</v>
      </c>
    </row>
    <row r="243" customFormat="false" ht="15" hidden="false" customHeight="false" outlineLevel="0" collapsed="false">
      <c r="C243" s="0" t="s">
        <v>719</v>
      </c>
      <c r="D243" s="0" t="s">
        <v>8948</v>
      </c>
      <c r="E243" s="0" t="s">
        <v>118</v>
      </c>
      <c r="F243" s="0" t="s">
        <v>13</v>
      </c>
      <c r="G243" s="0" t="s">
        <v>720</v>
      </c>
      <c r="H243" s="0" t="s">
        <v>16</v>
      </c>
      <c r="I243" s="0" t="n">
        <v>26</v>
      </c>
    </row>
    <row r="244" customFormat="false" ht="15" hidden="false" customHeight="false" outlineLevel="0" collapsed="false">
      <c r="C244" s="0" t="s">
        <v>721</v>
      </c>
      <c r="D244" s="0" t="s">
        <v>8949</v>
      </c>
      <c r="E244" s="0" t="s">
        <v>118</v>
      </c>
      <c r="F244" s="0" t="s">
        <v>13</v>
      </c>
      <c r="G244" s="0" t="s">
        <v>722</v>
      </c>
      <c r="H244" s="0" t="s">
        <v>16</v>
      </c>
      <c r="I244" s="0" t="n">
        <v>0</v>
      </c>
    </row>
    <row r="245" customFormat="false" ht="15" hidden="false" customHeight="false" outlineLevel="0" collapsed="false">
      <c r="C245" s="0" t="s">
        <v>723</v>
      </c>
      <c r="D245" s="0" t="s">
        <v>8950</v>
      </c>
      <c r="E245" s="0" t="s">
        <v>118</v>
      </c>
      <c r="F245" s="0" t="s">
        <v>13</v>
      </c>
      <c r="G245" s="0" t="s">
        <v>725</v>
      </c>
      <c r="H245" s="0" t="s">
        <v>16</v>
      </c>
      <c r="I245" s="0" t="n">
        <v>0</v>
      </c>
    </row>
    <row r="246" customFormat="false" ht="15" hidden="false" customHeight="false" outlineLevel="0" collapsed="false">
      <c r="C246" s="0" t="s">
        <v>726</v>
      </c>
      <c r="D246" s="0" t="s">
        <v>8951</v>
      </c>
      <c r="E246" s="0" t="s">
        <v>118</v>
      </c>
      <c r="F246" s="0" t="s">
        <v>13</v>
      </c>
      <c r="G246" s="0" t="s">
        <v>728</v>
      </c>
      <c r="H246" s="0" t="s">
        <v>16</v>
      </c>
      <c r="I246" s="0" t="n">
        <v>0</v>
      </c>
    </row>
    <row r="247" customFormat="false" ht="15" hidden="false" customHeight="false" outlineLevel="0" collapsed="false">
      <c r="C247" s="0" t="s">
        <v>729</v>
      </c>
      <c r="D247" s="0" t="s">
        <v>8952</v>
      </c>
      <c r="E247" s="0" t="s">
        <v>118</v>
      </c>
      <c r="F247" s="0" t="s">
        <v>13</v>
      </c>
      <c r="G247" s="0" t="s">
        <v>731</v>
      </c>
      <c r="H247" s="0" t="s">
        <v>16</v>
      </c>
      <c r="I247" s="0" t="n">
        <v>0</v>
      </c>
    </row>
    <row r="248" customFormat="false" ht="15" hidden="false" customHeight="false" outlineLevel="0" collapsed="false">
      <c r="C248" s="0" t="s">
        <v>732</v>
      </c>
      <c r="D248" s="0" t="s">
        <v>8953</v>
      </c>
      <c r="E248" s="0" t="s">
        <v>118</v>
      </c>
      <c r="F248" s="0" t="s">
        <v>13</v>
      </c>
      <c r="G248" s="0" t="s">
        <v>734</v>
      </c>
      <c r="H248" s="0" t="s">
        <v>16</v>
      </c>
      <c r="I248" s="0" t="n">
        <v>0</v>
      </c>
    </row>
    <row r="249" customFormat="false" ht="15" hidden="false" customHeight="false" outlineLevel="0" collapsed="false">
      <c r="C249" s="0" t="s">
        <v>735</v>
      </c>
      <c r="D249" s="0" t="s">
        <v>8954</v>
      </c>
      <c r="E249" s="0" t="s">
        <v>118</v>
      </c>
      <c r="F249" s="0" t="s">
        <v>13</v>
      </c>
      <c r="G249" s="0" t="s">
        <v>737</v>
      </c>
      <c r="H249" s="0" t="s">
        <v>16</v>
      </c>
      <c r="I249" s="0" t="n">
        <v>0</v>
      </c>
    </row>
    <row r="250" customFormat="false" ht="15" hidden="false" customHeight="false" outlineLevel="0" collapsed="false">
      <c r="C250" s="0" t="s">
        <v>738</v>
      </c>
      <c r="D250" s="0" t="s">
        <v>739</v>
      </c>
      <c r="E250" s="0" t="s">
        <v>118</v>
      </c>
      <c r="F250" s="0" t="s">
        <v>13</v>
      </c>
      <c r="G250" s="0" t="s">
        <v>740</v>
      </c>
      <c r="H250" s="0" t="s">
        <v>16</v>
      </c>
      <c r="I250" s="0" t="n">
        <v>0</v>
      </c>
    </row>
    <row r="251" customFormat="false" ht="15" hidden="false" customHeight="false" outlineLevel="0" collapsed="false">
      <c r="C251" s="0" t="s">
        <v>741</v>
      </c>
      <c r="D251" s="0" t="s">
        <v>742</v>
      </c>
      <c r="E251" s="0" t="s">
        <v>118</v>
      </c>
      <c r="F251" s="0" t="s">
        <v>13</v>
      </c>
      <c r="G251" s="0" t="s">
        <v>743</v>
      </c>
      <c r="H251" s="0" t="s">
        <v>16</v>
      </c>
      <c r="I251" s="0" t="n">
        <v>0</v>
      </c>
    </row>
    <row r="252" customFormat="false" ht="15" hidden="false" customHeight="false" outlineLevel="0" collapsed="false">
      <c r="C252" s="0" t="s">
        <v>744</v>
      </c>
      <c r="D252" s="0" t="s">
        <v>8955</v>
      </c>
      <c r="E252" s="0" t="s">
        <v>118</v>
      </c>
      <c r="F252" s="0" t="s">
        <v>13</v>
      </c>
      <c r="G252" s="0" t="s">
        <v>746</v>
      </c>
      <c r="H252" s="0" t="s">
        <v>16</v>
      </c>
      <c r="I252" s="0" t="n">
        <v>0</v>
      </c>
    </row>
    <row r="253" customFormat="false" ht="15" hidden="false" customHeight="false" outlineLevel="0" collapsed="false">
      <c r="C253" s="0" t="s">
        <v>747</v>
      </c>
      <c r="D253" s="0" t="s">
        <v>8956</v>
      </c>
      <c r="E253" s="0" t="s">
        <v>118</v>
      </c>
      <c r="F253" s="0" t="s">
        <v>13</v>
      </c>
      <c r="G253" s="0" t="s">
        <v>749</v>
      </c>
      <c r="H253" s="0" t="s">
        <v>16</v>
      </c>
      <c r="I253" s="0" t="n">
        <v>0</v>
      </c>
    </row>
    <row r="254" customFormat="false" ht="15" hidden="false" customHeight="false" outlineLevel="0" collapsed="false">
      <c r="C254" s="0" t="s">
        <v>750</v>
      </c>
      <c r="D254" s="0" t="s">
        <v>8957</v>
      </c>
      <c r="E254" s="0" t="s">
        <v>118</v>
      </c>
      <c r="F254" s="0" t="s">
        <v>13</v>
      </c>
      <c r="G254" s="0" t="s">
        <v>752</v>
      </c>
      <c r="H254" s="0" t="s">
        <v>16</v>
      </c>
      <c r="I254" s="0" t="n">
        <v>0</v>
      </c>
    </row>
    <row r="255" customFormat="false" ht="15" hidden="false" customHeight="false" outlineLevel="0" collapsed="false">
      <c r="C255" s="0" t="s">
        <v>753</v>
      </c>
      <c r="D255" s="0" t="s">
        <v>754</v>
      </c>
      <c r="E255" s="0" t="s">
        <v>118</v>
      </c>
      <c r="F255" s="0" t="s">
        <v>13</v>
      </c>
      <c r="G255" s="0" t="s">
        <v>755</v>
      </c>
      <c r="H255" s="0" t="s">
        <v>16</v>
      </c>
      <c r="I255" s="0" t="n">
        <v>312</v>
      </c>
    </row>
    <row r="256" customFormat="false" ht="15" hidden="false" customHeight="false" outlineLevel="0" collapsed="false">
      <c r="C256" s="0" t="s">
        <v>756</v>
      </c>
      <c r="D256" s="0" t="s">
        <v>757</v>
      </c>
      <c r="E256" s="0" t="s">
        <v>118</v>
      </c>
      <c r="F256" s="0" t="s">
        <v>13</v>
      </c>
      <c r="G256" s="0" t="s">
        <v>758</v>
      </c>
      <c r="H256" s="0" t="s">
        <v>16</v>
      </c>
      <c r="I256" s="0" t="n">
        <v>88</v>
      </c>
    </row>
    <row r="257" customFormat="false" ht="15" hidden="false" customHeight="false" outlineLevel="0" collapsed="false">
      <c r="C257" s="0" t="s">
        <v>759</v>
      </c>
      <c r="D257" s="0" t="s">
        <v>8958</v>
      </c>
      <c r="E257" s="0" t="s">
        <v>118</v>
      </c>
      <c r="F257" s="0" t="s">
        <v>13</v>
      </c>
      <c r="G257" s="0" t="s">
        <v>761</v>
      </c>
      <c r="H257" s="0" t="s">
        <v>16</v>
      </c>
      <c r="I257" s="0" t="n">
        <v>0</v>
      </c>
    </row>
    <row r="258" customFormat="false" ht="15" hidden="false" customHeight="false" outlineLevel="0" collapsed="false">
      <c r="C258" s="0" t="s">
        <v>762</v>
      </c>
      <c r="D258" s="0" t="s">
        <v>8959</v>
      </c>
      <c r="E258" s="0" t="s">
        <v>118</v>
      </c>
      <c r="F258" s="0" t="s">
        <v>13</v>
      </c>
      <c r="G258" s="0" t="s">
        <v>764</v>
      </c>
      <c r="H258" s="0" t="s">
        <v>16</v>
      </c>
      <c r="I258" s="0" t="n">
        <v>0</v>
      </c>
    </row>
    <row r="259" customFormat="false" ht="15" hidden="false" customHeight="false" outlineLevel="0" collapsed="false">
      <c r="C259" s="0" t="s">
        <v>765</v>
      </c>
      <c r="D259" s="0" t="s">
        <v>8960</v>
      </c>
      <c r="E259" s="0" t="s">
        <v>118</v>
      </c>
      <c r="F259" s="0" t="s">
        <v>13</v>
      </c>
      <c r="G259" s="0" t="s">
        <v>767</v>
      </c>
      <c r="H259" s="0" t="s">
        <v>16</v>
      </c>
      <c r="I259" s="0" t="n">
        <v>0</v>
      </c>
    </row>
    <row r="260" customFormat="false" ht="15" hidden="false" customHeight="false" outlineLevel="0" collapsed="false">
      <c r="C260" s="0" t="s">
        <v>768</v>
      </c>
      <c r="D260" s="0" t="s">
        <v>769</v>
      </c>
      <c r="E260" s="0" t="s">
        <v>118</v>
      </c>
      <c r="F260" s="0" t="s">
        <v>13</v>
      </c>
      <c r="G260" s="0" t="s">
        <v>770</v>
      </c>
      <c r="H260" s="0" t="s">
        <v>16</v>
      </c>
      <c r="I260" s="0" t="n">
        <v>0</v>
      </c>
    </row>
    <row r="261" customFormat="false" ht="15" hidden="false" customHeight="false" outlineLevel="0" collapsed="false">
      <c r="C261" s="0" t="s">
        <v>771</v>
      </c>
      <c r="D261" s="0" t="s">
        <v>772</v>
      </c>
      <c r="E261" s="0" t="s">
        <v>118</v>
      </c>
      <c r="F261" s="0" t="s">
        <v>13</v>
      </c>
      <c r="G261" s="0" t="s">
        <v>773</v>
      </c>
      <c r="H261" s="0" t="s">
        <v>16</v>
      </c>
      <c r="I261" s="0" t="n">
        <v>0</v>
      </c>
    </row>
    <row r="262" customFormat="false" ht="15" hidden="false" customHeight="false" outlineLevel="0" collapsed="false">
      <c r="C262" s="0" t="s">
        <v>774</v>
      </c>
      <c r="D262" s="0" t="s">
        <v>8961</v>
      </c>
      <c r="E262" s="0" t="s">
        <v>118</v>
      </c>
      <c r="F262" s="0" t="s">
        <v>13</v>
      </c>
      <c r="G262" s="0" t="s">
        <v>776</v>
      </c>
      <c r="H262" s="0" t="s">
        <v>16</v>
      </c>
      <c r="I262" s="0" t="n">
        <v>0</v>
      </c>
    </row>
    <row r="263" customFormat="false" ht="15" hidden="false" customHeight="false" outlineLevel="0" collapsed="false">
      <c r="C263" s="0" t="s">
        <v>777</v>
      </c>
      <c r="D263" s="0" t="s">
        <v>8962</v>
      </c>
      <c r="E263" s="0" t="s">
        <v>118</v>
      </c>
      <c r="F263" s="0" t="s">
        <v>13</v>
      </c>
      <c r="G263" s="0" t="s">
        <v>779</v>
      </c>
      <c r="H263" s="0" t="s">
        <v>16</v>
      </c>
      <c r="I263" s="0" t="n">
        <v>0</v>
      </c>
    </row>
    <row r="264" customFormat="false" ht="15" hidden="false" customHeight="false" outlineLevel="0" collapsed="false">
      <c r="C264" s="0" t="s">
        <v>780</v>
      </c>
      <c r="D264" s="0" t="s">
        <v>8963</v>
      </c>
      <c r="E264" s="0" t="s">
        <v>118</v>
      </c>
      <c r="F264" s="0" t="s">
        <v>13</v>
      </c>
      <c r="G264" s="0" t="s">
        <v>782</v>
      </c>
      <c r="H264" s="0" t="s">
        <v>16</v>
      </c>
      <c r="I264" s="0" t="n">
        <v>0</v>
      </c>
    </row>
    <row r="265" customFormat="false" ht="15" hidden="false" customHeight="false" outlineLevel="0" collapsed="false">
      <c r="C265" s="0" t="s">
        <v>783</v>
      </c>
      <c r="D265" s="0" t="s">
        <v>784</v>
      </c>
      <c r="E265" s="0" t="s">
        <v>118</v>
      </c>
      <c r="F265" s="0" t="s">
        <v>13</v>
      </c>
      <c r="G265" s="0" t="s">
        <v>785</v>
      </c>
      <c r="H265" s="0" t="s">
        <v>16</v>
      </c>
      <c r="I265" s="0" t="n">
        <v>0</v>
      </c>
    </row>
    <row r="266" customFormat="false" ht="15" hidden="false" customHeight="false" outlineLevel="0" collapsed="false">
      <c r="C266" s="0" t="s">
        <v>786</v>
      </c>
      <c r="D266" s="0" t="s">
        <v>787</v>
      </c>
      <c r="E266" s="0" t="s">
        <v>118</v>
      </c>
      <c r="F266" s="0" t="s">
        <v>13</v>
      </c>
      <c r="G266" s="0" t="s">
        <v>788</v>
      </c>
      <c r="H266" s="0" t="s">
        <v>16</v>
      </c>
      <c r="I266" s="0" t="n">
        <v>0</v>
      </c>
    </row>
    <row r="267" customFormat="false" ht="15" hidden="false" customHeight="false" outlineLevel="0" collapsed="false">
      <c r="C267" s="0" t="s">
        <v>789</v>
      </c>
      <c r="D267" s="0" t="s">
        <v>8964</v>
      </c>
      <c r="E267" s="0" t="s">
        <v>118</v>
      </c>
      <c r="F267" s="0" t="s">
        <v>13</v>
      </c>
      <c r="G267" s="0" t="s">
        <v>791</v>
      </c>
      <c r="H267" s="0" t="s">
        <v>16</v>
      </c>
      <c r="I267" s="0" t="n">
        <v>0</v>
      </c>
    </row>
    <row r="268" customFormat="false" ht="15" hidden="false" customHeight="false" outlineLevel="0" collapsed="false">
      <c r="C268" s="0" t="s">
        <v>792</v>
      </c>
      <c r="D268" s="0" t="s">
        <v>8965</v>
      </c>
      <c r="E268" s="0" t="s">
        <v>118</v>
      </c>
      <c r="F268" s="0" t="s">
        <v>13</v>
      </c>
      <c r="G268" s="0" t="s">
        <v>794</v>
      </c>
      <c r="H268" s="0" t="s">
        <v>16</v>
      </c>
      <c r="I268" s="0" t="n">
        <v>0</v>
      </c>
    </row>
    <row r="269" customFormat="false" ht="15" hidden="false" customHeight="false" outlineLevel="0" collapsed="false">
      <c r="C269" s="0" t="s">
        <v>795</v>
      </c>
      <c r="D269" s="0" t="s">
        <v>8966</v>
      </c>
      <c r="E269" s="0" t="s">
        <v>118</v>
      </c>
      <c r="F269" s="0" t="s">
        <v>13</v>
      </c>
      <c r="G269" s="0" t="s">
        <v>797</v>
      </c>
      <c r="H269" s="0" t="s">
        <v>16</v>
      </c>
      <c r="I269" s="0" t="n">
        <v>0</v>
      </c>
    </row>
    <row r="270" customFormat="false" ht="15" hidden="false" customHeight="false" outlineLevel="0" collapsed="false">
      <c r="C270" s="0" t="s">
        <v>798</v>
      </c>
      <c r="D270" s="0" t="s">
        <v>8967</v>
      </c>
      <c r="E270" s="0" t="s">
        <v>118</v>
      </c>
      <c r="F270" s="0" t="s">
        <v>13</v>
      </c>
      <c r="G270" s="0" t="s">
        <v>800</v>
      </c>
      <c r="H270" s="0" t="s">
        <v>16</v>
      </c>
      <c r="I270" s="0" t="n">
        <v>0</v>
      </c>
    </row>
    <row r="271" customFormat="false" ht="15" hidden="false" customHeight="false" outlineLevel="0" collapsed="false">
      <c r="C271" s="0" t="s">
        <v>801</v>
      </c>
      <c r="D271" s="0" t="s">
        <v>8968</v>
      </c>
      <c r="E271" s="0" t="s">
        <v>118</v>
      </c>
      <c r="F271" s="0" t="s">
        <v>13</v>
      </c>
      <c r="G271" s="0" t="s">
        <v>803</v>
      </c>
      <c r="H271" s="0" t="s">
        <v>16</v>
      </c>
      <c r="I271" s="0" t="n">
        <v>12</v>
      </c>
    </row>
    <row r="272" customFormat="false" ht="15" hidden="false" customHeight="false" outlineLevel="0" collapsed="false">
      <c r="C272" s="0" t="s">
        <v>804</v>
      </c>
      <c r="D272" s="0" t="s">
        <v>8969</v>
      </c>
      <c r="E272" s="0" t="s">
        <v>118</v>
      </c>
      <c r="F272" s="0" t="s">
        <v>13</v>
      </c>
      <c r="G272" s="0" t="s">
        <v>806</v>
      </c>
      <c r="H272" s="0" t="s">
        <v>16</v>
      </c>
      <c r="I272" s="0" t="n">
        <v>0</v>
      </c>
    </row>
    <row r="273" customFormat="false" ht="15" hidden="false" customHeight="false" outlineLevel="0" collapsed="false">
      <c r="C273" s="0" t="s">
        <v>807</v>
      </c>
      <c r="D273" s="0" t="s">
        <v>8970</v>
      </c>
      <c r="E273" s="0" t="s">
        <v>118</v>
      </c>
      <c r="F273" s="0" t="s">
        <v>13</v>
      </c>
      <c r="G273" s="0" t="s">
        <v>809</v>
      </c>
      <c r="H273" s="0" t="s">
        <v>16</v>
      </c>
      <c r="I273" s="0" t="n">
        <v>0</v>
      </c>
    </row>
    <row r="274" customFormat="false" ht="15" hidden="false" customHeight="false" outlineLevel="0" collapsed="false">
      <c r="C274" s="0" t="s">
        <v>810</v>
      </c>
      <c r="D274" s="0" t="s">
        <v>8971</v>
      </c>
      <c r="E274" s="0" t="s">
        <v>118</v>
      </c>
      <c r="F274" s="0" t="s">
        <v>13</v>
      </c>
      <c r="G274" s="0" t="s">
        <v>812</v>
      </c>
      <c r="H274" s="0" t="s">
        <v>16</v>
      </c>
      <c r="I274" s="0" t="n">
        <v>0</v>
      </c>
    </row>
    <row r="275" customFormat="false" ht="15" hidden="false" customHeight="false" outlineLevel="0" collapsed="false">
      <c r="C275" s="0" t="s">
        <v>813</v>
      </c>
      <c r="D275" s="0" t="s">
        <v>8972</v>
      </c>
      <c r="E275" s="0" t="s">
        <v>118</v>
      </c>
      <c r="F275" s="0" t="s">
        <v>13</v>
      </c>
      <c r="G275" s="0" t="s">
        <v>815</v>
      </c>
      <c r="H275" s="0" t="s">
        <v>16</v>
      </c>
      <c r="I275" s="0" t="n">
        <v>25</v>
      </c>
    </row>
    <row r="276" customFormat="false" ht="15" hidden="false" customHeight="false" outlineLevel="0" collapsed="false">
      <c r="C276" s="0" t="s">
        <v>816</v>
      </c>
      <c r="D276" s="0" t="s">
        <v>8973</v>
      </c>
      <c r="E276" s="0" t="s">
        <v>118</v>
      </c>
      <c r="F276" s="0" t="s">
        <v>13</v>
      </c>
      <c r="G276" s="0" t="s">
        <v>818</v>
      </c>
      <c r="H276" s="0" t="s">
        <v>16</v>
      </c>
      <c r="I276" s="0" t="n">
        <v>15</v>
      </c>
    </row>
    <row r="277" customFormat="false" ht="15" hidden="false" customHeight="false" outlineLevel="0" collapsed="false">
      <c r="C277" s="0" t="s">
        <v>819</v>
      </c>
      <c r="D277" s="0" t="s">
        <v>8974</v>
      </c>
      <c r="E277" s="0" t="s">
        <v>118</v>
      </c>
      <c r="F277" s="0" t="s">
        <v>13</v>
      </c>
      <c r="G277" s="0" t="s">
        <v>821</v>
      </c>
      <c r="H277" s="0" t="s">
        <v>16</v>
      </c>
      <c r="I277" s="0" t="n">
        <v>0</v>
      </c>
    </row>
    <row r="278" customFormat="false" ht="15" hidden="false" customHeight="false" outlineLevel="0" collapsed="false">
      <c r="C278" s="0" t="s">
        <v>822</v>
      </c>
      <c r="D278" s="0" t="s">
        <v>8975</v>
      </c>
      <c r="E278" s="0" t="s">
        <v>118</v>
      </c>
      <c r="F278" s="0" t="s">
        <v>13</v>
      </c>
      <c r="G278" s="0" t="s">
        <v>824</v>
      </c>
      <c r="H278" s="0" t="s">
        <v>16</v>
      </c>
      <c r="I278" s="0" t="n">
        <v>0</v>
      </c>
    </row>
    <row r="279" customFormat="false" ht="15" hidden="false" customHeight="false" outlineLevel="0" collapsed="false">
      <c r="C279" s="0" t="s">
        <v>825</v>
      </c>
      <c r="D279" s="0" t="s">
        <v>8976</v>
      </c>
      <c r="E279" s="0" t="s">
        <v>118</v>
      </c>
      <c r="F279" s="0" t="s">
        <v>13</v>
      </c>
      <c r="G279" s="0" t="s">
        <v>827</v>
      </c>
      <c r="H279" s="0" t="s">
        <v>16</v>
      </c>
      <c r="I279" s="0" t="n">
        <v>0</v>
      </c>
    </row>
    <row r="280" customFormat="false" ht="15" hidden="false" customHeight="false" outlineLevel="0" collapsed="false">
      <c r="C280" s="0" t="s">
        <v>828</v>
      </c>
      <c r="D280" s="0" t="s">
        <v>8977</v>
      </c>
      <c r="E280" s="0" t="s">
        <v>118</v>
      </c>
      <c r="F280" s="0" t="s">
        <v>13</v>
      </c>
      <c r="G280" s="0" t="s">
        <v>830</v>
      </c>
      <c r="H280" s="0" t="s">
        <v>16</v>
      </c>
      <c r="I280" s="0" t="n">
        <v>196</v>
      </c>
    </row>
    <row r="281" customFormat="false" ht="15" hidden="false" customHeight="false" outlineLevel="0" collapsed="false">
      <c r="C281" s="0" t="s">
        <v>831</v>
      </c>
      <c r="D281" s="0" t="s">
        <v>8978</v>
      </c>
      <c r="E281" s="0" t="s">
        <v>118</v>
      </c>
      <c r="F281" s="0" t="s">
        <v>13</v>
      </c>
      <c r="G281" s="0" t="s">
        <v>833</v>
      </c>
      <c r="H281" s="0" t="s">
        <v>16</v>
      </c>
      <c r="I281" s="0" t="n">
        <v>102</v>
      </c>
    </row>
    <row r="282" customFormat="false" ht="15" hidden="false" customHeight="false" outlineLevel="0" collapsed="false">
      <c r="C282" s="0" t="s">
        <v>834</v>
      </c>
      <c r="D282" s="0" t="s">
        <v>8979</v>
      </c>
      <c r="E282" s="0" t="s">
        <v>118</v>
      </c>
      <c r="F282" s="0" t="s">
        <v>13</v>
      </c>
      <c r="G282" s="0" t="s">
        <v>836</v>
      </c>
      <c r="H282" s="0" t="s">
        <v>16</v>
      </c>
      <c r="I282" s="0" t="n">
        <v>0</v>
      </c>
    </row>
    <row r="283" customFormat="false" ht="15" hidden="false" customHeight="false" outlineLevel="0" collapsed="false">
      <c r="C283" s="0" t="s">
        <v>837</v>
      </c>
      <c r="D283" s="0" t="s">
        <v>8980</v>
      </c>
      <c r="E283" s="0" t="s">
        <v>118</v>
      </c>
      <c r="F283" s="0" t="s">
        <v>13</v>
      </c>
      <c r="G283" s="0" t="s">
        <v>839</v>
      </c>
      <c r="H283" s="0" t="s">
        <v>16</v>
      </c>
      <c r="I283" s="0" t="n">
        <v>26</v>
      </c>
    </row>
    <row r="284" customFormat="false" ht="15" hidden="false" customHeight="false" outlineLevel="0" collapsed="false">
      <c r="C284" s="0" t="s">
        <v>840</v>
      </c>
      <c r="D284" s="0" t="s">
        <v>8981</v>
      </c>
      <c r="E284" s="0" t="s">
        <v>118</v>
      </c>
      <c r="F284" s="0" t="s">
        <v>13</v>
      </c>
      <c r="G284" s="0" t="s">
        <v>842</v>
      </c>
      <c r="H284" s="0" t="s">
        <v>16</v>
      </c>
      <c r="I284" s="0" t="n">
        <v>0</v>
      </c>
    </row>
    <row r="285" customFormat="false" ht="15" hidden="false" customHeight="false" outlineLevel="0" collapsed="false">
      <c r="C285" s="0" t="s">
        <v>609</v>
      </c>
      <c r="D285" s="0" t="s">
        <v>610</v>
      </c>
      <c r="E285" s="0" t="s">
        <v>118</v>
      </c>
      <c r="F285" s="0" t="s">
        <v>13</v>
      </c>
      <c r="G285" s="0" t="s">
        <v>611</v>
      </c>
      <c r="H285" s="0" t="s">
        <v>16</v>
      </c>
      <c r="I285" s="0" t="n">
        <v>11</v>
      </c>
    </row>
    <row r="286" customFormat="false" ht="15" hidden="false" customHeight="false" outlineLevel="0" collapsed="false">
      <c r="C286" s="0" t="s">
        <v>108</v>
      </c>
      <c r="D286" s="0" t="s">
        <v>109</v>
      </c>
      <c r="E286" s="0" t="s">
        <v>8982</v>
      </c>
      <c r="F286" s="0" t="s">
        <v>10</v>
      </c>
      <c r="G286" s="0" t="s">
        <v>111</v>
      </c>
      <c r="H286" s="0" t="s">
        <v>12</v>
      </c>
      <c r="I286" s="0" t="s">
        <v>8983</v>
      </c>
    </row>
    <row r="287" customFormat="false" ht="15" hidden="false" customHeight="false" outlineLevel="0" collapsed="false">
      <c r="C287" s="0" t="s">
        <v>112</v>
      </c>
      <c r="D287" s="0" t="s">
        <v>113</v>
      </c>
      <c r="E287" s="0" t="s">
        <v>8982</v>
      </c>
      <c r="F287" s="0" t="s">
        <v>10</v>
      </c>
      <c r="G287" s="0" t="s">
        <v>115</v>
      </c>
      <c r="H287" s="0" t="s">
        <v>12</v>
      </c>
      <c r="I287" s="0" t="s">
        <v>8984</v>
      </c>
    </row>
    <row r="288" customFormat="false" ht="15" hidden="false" customHeight="false" outlineLevel="0" collapsed="false">
      <c r="C288" s="0" t="s">
        <v>116</v>
      </c>
      <c r="D288" s="0" t="s">
        <v>117</v>
      </c>
      <c r="E288" s="0" t="s">
        <v>8982</v>
      </c>
      <c r="F288" s="0" t="s">
        <v>10</v>
      </c>
      <c r="G288" s="0" t="s">
        <v>119</v>
      </c>
      <c r="H288" s="0" t="s">
        <v>12</v>
      </c>
      <c r="I288" s="0" t="s">
        <v>8985</v>
      </c>
    </row>
    <row r="289" customFormat="false" ht="15" hidden="false" customHeight="false" outlineLevel="0" collapsed="false">
      <c r="C289" s="0" t="s">
        <v>120</v>
      </c>
      <c r="D289" s="0" t="s">
        <v>121</v>
      </c>
      <c r="E289" s="0" t="s">
        <v>8982</v>
      </c>
      <c r="F289" s="0" t="s">
        <v>10</v>
      </c>
      <c r="G289" s="0" t="s">
        <v>122</v>
      </c>
      <c r="H289" s="0" t="s">
        <v>12</v>
      </c>
      <c r="I289" s="0" t="s">
        <v>8986</v>
      </c>
    </row>
    <row r="290" customFormat="false" ht="15" hidden="false" customHeight="false" outlineLevel="0" collapsed="false">
      <c r="C290" s="0" t="s">
        <v>123</v>
      </c>
      <c r="D290" s="0" t="s">
        <v>124</v>
      </c>
      <c r="E290" s="0" t="s">
        <v>8982</v>
      </c>
      <c r="F290" s="0" t="s">
        <v>10</v>
      </c>
      <c r="G290" s="0" t="s">
        <v>125</v>
      </c>
      <c r="H290" s="0" t="s">
        <v>12</v>
      </c>
      <c r="I290" s="0" t="s">
        <v>8987</v>
      </c>
    </row>
    <row r="291" customFormat="false" ht="15" hidden="false" customHeight="false" outlineLevel="0" collapsed="false">
      <c r="C291" s="0" t="s">
        <v>126</v>
      </c>
      <c r="D291" s="0" t="s">
        <v>127</v>
      </c>
      <c r="E291" s="0" t="s">
        <v>8982</v>
      </c>
      <c r="F291" s="0" t="s">
        <v>10</v>
      </c>
      <c r="G291" s="0" t="s">
        <v>128</v>
      </c>
      <c r="H291" s="0" t="s">
        <v>12</v>
      </c>
      <c r="I291" s="0" t="s">
        <v>8988</v>
      </c>
    </row>
    <row r="292" customFormat="false" ht="15" hidden="false" customHeight="false" outlineLevel="0" collapsed="false">
      <c r="C292" s="0" t="s">
        <v>18</v>
      </c>
      <c r="D292" s="0" t="s">
        <v>8989</v>
      </c>
      <c r="E292" s="0" t="s">
        <v>53</v>
      </c>
      <c r="F292" s="0" t="s">
        <v>10</v>
      </c>
      <c r="G292" s="0" t="s">
        <v>21</v>
      </c>
      <c r="H292" s="0" t="s">
        <v>12</v>
      </c>
      <c r="I292" s="0" t="s">
        <v>8990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92"/>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P45" activeCellId="0" sqref="P45"/>
    </sheetView>
  </sheetViews>
  <sheetFormatPr defaultColWidth="8.6875" defaultRowHeight="15.75" zeroHeight="false" outlineLevelRow="0" outlineLevelCol="0"/>
  <cols>
    <col collapsed="false" customWidth="true" hidden="false" outlineLevel="0" max="3" min="3" style="0" width="52.29"/>
    <col collapsed="false" customWidth="true" hidden="false" outlineLevel="0" max="4" min="4" style="0" width="22.28"/>
    <col collapsed="false" customWidth="true" hidden="false" outlineLevel="0" max="5" min="5" style="0" width="14.28"/>
    <col collapsed="false" customWidth="true" hidden="false" outlineLevel="0" max="6" min="6" style="0" width="22.43"/>
    <col collapsed="false" customWidth="true" hidden="false" outlineLevel="0" max="7" min="7" style="0" width="13.43"/>
    <col collapsed="false" customWidth="true" hidden="false" outlineLevel="0" max="8" min="8" style="0" width="21.29"/>
    <col collapsed="false" customWidth="true" hidden="false" outlineLevel="0" max="9" min="9" style="0" width="3.86"/>
    <col collapsed="false" customWidth="true" hidden="false" outlineLevel="0" max="11" min="11" style="0" width="11.42"/>
    <col collapsed="false" customWidth="true" hidden="false" outlineLevel="0" max="12" min="12" style="0" width="10.29"/>
    <col collapsed="false" customWidth="true" hidden="false" outlineLevel="0" max="13" min="13" style="0" width="13.86"/>
    <col collapsed="false" customWidth="true" hidden="false" outlineLevel="0" max="14" min="14" style="0" width="22.28"/>
    <col collapsed="false" customWidth="true" hidden="false" outlineLevel="0" max="15" min="15" style="0" width="12.29"/>
    <col collapsed="false" customWidth="true" hidden="false" outlineLevel="0" max="16" min="16" style="0" width="20.29"/>
    <col collapsed="false" customWidth="true" hidden="false" outlineLevel="0" max="17" min="17" style="0" width="12.29"/>
    <col collapsed="false" customWidth="true" hidden="false" outlineLevel="0" max="18" min="18" style="0" width="20.29"/>
    <col collapsed="false" customWidth="true" hidden="false" outlineLevel="0" max="19" min="19" style="0" width="12.29"/>
    <col collapsed="false" customWidth="true" hidden="false" outlineLevel="0" max="20" min="20" style="0" width="20.29"/>
  </cols>
  <sheetData>
    <row r="1" customFormat="false" ht="15.75" hidden="false" customHeight="true" outlineLevel="0" collapsed="false">
      <c r="D1" s="23" t="s">
        <v>8991</v>
      </c>
      <c r="E1" s="23"/>
      <c r="F1" s="23"/>
      <c r="G1" s="23"/>
      <c r="H1" s="23"/>
      <c r="N1" s="23" t="s">
        <v>8992</v>
      </c>
      <c r="O1" s="23"/>
      <c r="P1" s="23"/>
      <c r="Q1" s="23"/>
      <c r="R1" s="23"/>
      <c r="S1" s="23"/>
      <c r="T1" s="23"/>
    </row>
    <row r="2" customFormat="false" ht="15.75" hidden="false" customHeight="true" outlineLevel="0" collapsed="false">
      <c r="D2" s="23"/>
      <c r="E2" s="23"/>
      <c r="F2" s="23"/>
      <c r="G2" s="23"/>
      <c r="H2" s="23"/>
      <c r="N2" s="23"/>
      <c r="O2" s="23"/>
      <c r="P2" s="23"/>
      <c r="Q2" s="23"/>
      <c r="R2" s="23"/>
      <c r="S2" s="23"/>
      <c r="T2" s="23"/>
    </row>
    <row r="3" customFormat="false" ht="15.75" hidden="false" customHeight="true" outlineLevel="0" collapsed="false">
      <c r="D3" s="0" t="s">
        <v>8993</v>
      </c>
      <c r="F3" s="0" t="n">
        <v>1081</v>
      </c>
      <c r="H3" s="0" t="n">
        <v>1087</v>
      </c>
      <c r="N3" s="0" t="n">
        <v>1089</v>
      </c>
      <c r="P3" s="0" t="n">
        <v>1100</v>
      </c>
      <c r="R3" s="0" t="n">
        <v>1110</v>
      </c>
      <c r="T3" s="0" t="n">
        <v>1118</v>
      </c>
    </row>
    <row r="5" customFormat="false" ht="15.75" hidden="false" customHeight="true" outlineLevel="0" collapsed="false">
      <c r="C5" s="0" t="s">
        <v>8994</v>
      </c>
      <c r="D5" s="24" t="n">
        <f aca="false">Fonctions!E11/100</f>
        <v>-0.0039</v>
      </c>
      <c r="E5" s="25" t="s">
        <v>283</v>
      </c>
      <c r="F5" s="24" t="n">
        <f aca="false">Fonctions!E12/100</f>
        <v>-0.00256</v>
      </c>
      <c r="G5" s="25" t="s">
        <v>287</v>
      </c>
      <c r="H5" s="26" t="n">
        <f aca="false">F5</f>
        <v>-0.00256</v>
      </c>
      <c r="J5" s="0" t="s">
        <v>8995</v>
      </c>
      <c r="K5" s="0" t="s">
        <v>8996</v>
      </c>
      <c r="N5" s="27" t="n">
        <f aca="false">H5</f>
        <v>-0.00256</v>
      </c>
      <c r="O5" s="28" t="s">
        <v>8997</v>
      </c>
      <c r="P5" s="27" t="n">
        <f aca="false">N5</f>
        <v>-0.00256</v>
      </c>
      <c r="Q5" s="28" t="s">
        <v>8998</v>
      </c>
      <c r="R5" s="27" t="n">
        <f aca="false">P5</f>
        <v>-0.00256</v>
      </c>
      <c r="S5" s="28" t="s">
        <v>8999</v>
      </c>
    </row>
    <row r="6" customFormat="false" ht="15.75" hidden="false" customHeight="true" outlineLevel="0" collapsed="false">
      <c r="C6" s="0" t="s">
        <v>9000</v>
      </c>
      <c r="D6" s="26" t="n">
        <f aca="false">Fonctions!E9/100</f>
        <v>-0.0007</v>
      </c>
      <c r="E6" s="25" t="s">
        <v>265</v>
      </c>
      <c r="F6" s="26" t="n">
        <f aca="false">Fonctions!E10/100</f>
        <v>0.001</v>
      </c>
      <c r="G6" s="25" t="s">
        <v>269</v>
      </c>
      <c r="H6" s="26" t="n">
        <v>0.00101</v>
      </c>
      <c r="J6" s="0" t="s">
        <v>9001</v>
      </c>
      <c r="N6" s="29" t="n">
        <f aca="false">N7</f>
        <v>0.00101</v>
      </c>
      <c r="O6" s="30" t="s">
        <v>1318</v>
      </c>
      <c r="P6" s="29" t="n">
        <f aca="false">N6</f>
        <v>0.00101</v>
      </c>
      <c r="Q6" s="30" t="s">
        <v>1321</v>
      </c>
      <c r="R6" s="29" t="n">
        <f aca="false">P6</f>
        <v>0.00101</v>
      </c>
      <c r="S6" s="30" t="s">
        <v>1324</v>
      </c>
    </row>
    <row r="7" customFormat="false" ht="15.75" hidden="false" customHeight="true" outlineLevel="0" collapsed="false">
      <c r="J7" s="31"/>
      <c r="N7" s="32" t="n">
        <v>0.00101</v>
      </c>
      <c r="O7" s="32"/>
      <c r="P7" s="32" t="n">
        <v>0.00091</v>
      </c>
      <c r="Q7" s="32"/>
      <c r="R7" s="32" t="n">
        <v>0.00072</v>
      </c>
    </row>
    <row r="8" customFormat="false" ht="15.75" hidden="false" customHeight="true" outlineLevel="0" collapsed="false">
      <c r="C8" s="33"/>
      <c r="D8" s="34" t="n">
        <v>2008</v>
      </c>
      <c r="E8" s="35" t="s">
        <v>9002</v>
      </c>
      <c r="F8" s="34" t="n">
        <v>2013</v>
      </c>
      <c r="G8" s="35" t="s">
        <v>9002</v>
      </c>
      <c r="H8" s="34" t="n">
        <v>2018</v>
      </c>
      <c r="J8" s="0" t="s">
        <v>8995</v>
      </c>
      <c r="L8" s="35" t="s">
        <v>9003</v>
      </c>
      <c r="N8" s="36" t="n">
        <v>2020</v>
      </c>
      <c r="O8" s="34" t="s">
        <v>9001</v>
      </c>
      <c r="P8" s="35" t="n">
        <v>2030</v>
      </c>
      <c r="Q8" s="34" t="s">
        <v>9001</v>
      </c>
      <c r="R8" s="35" t="n">
        <v>2040</v>
      </c>
      <c r="S8" s="34" t="s">
        <v>9001</v>
      </c>
      <c r="T8" s="37" t="n">
        <v>2050</v>
      </c>
    </row>
    <row r="9" customFormat="false" ht="15.75" hidden="false" customHeight="true" outlineLevel="0" collapsed="false">
      <c r="C9" s="38"/>
      <c r="D9" s="39" t="s">
        <v>145</v>
      </c>
      <c r="E9" s="40"/>
      <c r="F9" s="39" t="s">
        <v>142</v>
      </c>
      <c r="G9" s="40"/>
      <c r="H9" s="39" t="s">
        <v>139</v>
      </c>
      <c r="N9" s="41" t="s">
        <v>1327</v>
      </c>
      <c r="O9" s="42"/>
      <c r="P9" s="43" t="s">
        <v>1330</v>
      </c>
      <c r="Q9" s="42"/>
      <c r="R9" s="43" t="s">
        <v>1333</v>
      </c>
      <c r="S9" s="42"/>
      <c r="T9" s="44" t="s">
        <v>1336</v>
      </c>
    </row>
    <row r="10" customFormat="false" ht="15.75" hidden="false" customHeight="true" outlineLevel="0" collapsed="false">
      <c r="B10" s="0" t="s">
        <v>9004</v>
      </c>
      <c r="C10" s="45" t="s">
        <v>7636</v>
      </c>
      <c r="D10" s="46" t="n">
        <v>1084428</v>
      </c>
      <c r="E10" s="47" t="n">
        <f aca="false">F10-D10</f>
        <v>-3657</v>
      </c>
      <c r="F10" s="46" t="n">
        <v>1080771</v>
      </c>
      <c r="G10" s="47" t="n">
        <f aca="false">H10-F10</f>
        <v>5448</v>
      </c>
      <c r="H10" s="46" t="n">
        <v>1086219</v>
      </c>
      <c r="J10" s="0" t="n">
        <f aca="false">H10-D10</f>
        <v>1791</v>
      </c>
      <c r="L10" s="0" t="n">
        <f aca="false">N10-H10</f>
        <v>2195</v>
      </c>
      <c r="N10" s="48" t="n">
        <f aca="false">Fonctions!E18</f>
        <v>1088414</v>
      </c>
      <c r="O10" s="49" t="n">
        <f aca="false">P10-N10</f>
        <v>11043</v>
      </c>
      <c r="P10" s="50" t="n">
        <f aca="false">Fonctions!E19</f>
        <v>1099457</v>
      </c>
      <c r="Q10" s="49" t="n">
        <f aca="false">R10-P10</f>
        <v>11155</v>
      </c>
      <c r="R10" s="50" t="n">
        <f aca="false">Fonctions!E20</f>
        <v>1110612</v>
      </c>
      <c r="S10" s="49" t="n">
        <f aca="false">T10-R10</f>
        <v>11268</v>
      </c>
      <c r="T10" s="51" t="n">
        <f aca="false">Fonctions!E21</f>
        <v>1121880</v>
      </c>
    </row>
    <row r="11" customFormat="false" ht="15.75" hidden="false" customHeight="true" outlineLevel="0" collapsed="false">
      <c r="C11" s="45"/>
      <c r="D11" s="39" t="s">
        <v>223</v>
      </c>
      <c r="E11" s="52"/>
      <c r="F11" s="39" t="s">
        <v>196</v>
      </c>
      <c r="G11" s="52"/>
      <c r="H11" s="39" t="s">
        <v>169</v>
      </c>
      <c r="N11" s="53" t="s">
        <v>9005</v>
      </c>
      <c r="O11" s="54"/>
      <c r="P11" s="53" t="s">
        <v>9006</v>
      </c>
      <c r="Q11" s="54"/>
      <c r="R11" s="53" t="s">
        <v>9007</v>
      </c>
      <c r="S11" s="54"/>
      <c r="T11" s="39" t="s">
        <v>9008</v>
      </c>
    </row>
    <row r="12" customFormat="false" ht="15.75" hidden="false" customHeight="true" outlineLevel="0" collapsed="false">
      <c r="B12" s="0" t="s">
        <v>9009</v>
      </c>
      <c r="C12" s="45" t="s">
        <v>9010</v>
      </c>
      <c r="D12" s="55" t="n">
        <v>495950</v>
      </c>
      <c r="E12" s="52" t="n">
        <f aca="false">F12-D12</f>
        <v>7818</v>
      </c>
      <c r="F12" s="55" t="n">
        <v>503768</v>
      </c>
      <c r="G12" s="52" t="n">
        <f aca="false">H12-F12</f>
        <v>8795</v>
      </c>
      <c r="H12" s="55" t="n">
        <v>512563</v>
      </c>
      <c r="J12" s="0" t="n">
        <f aca="false">H12-D12</f>
        <v>16613</v>
      </c>
      <c r="K12" s="56"/>
      <c r="L12" s="0" t="n">
        <f aca="false">N12-H12</f>
        <v>3527</v>
      </c>
      <c r="N12" s="57" t="n">
        <f aca="false">N28</f>
        <v>516090</v>
      </c>
      <c r="O12" s="54" t="n">
        <f aca="false">P12-N12</f>
        <v>18743</v>
      </c>
      <c r="P12" s="58" t="n">
        <f aca="false">P28</f>
        <v>534833</v>
      </c>
      <c r="Q12" s="54" t="n">
        <f aca="false">R12-P12</f>
        <v>19513</v>
      </c>
      <c r="R12" s="58" t="n">
        <f aca="false">R28</f>
        <v>554346</v>
      </c>
      <c r="S12" s="54" t="n">
        <f aca="false">T12-R12</f>
        <v>20314</v>
      </c>
      <c r="T12" s="59" t="n">
        <f aca="false">T28</f>
        <v>574660</v>
      </c>
    </row>
    <row r="13" customFormat="false" ht="15.75" hidden="false" customHeight="true" outlineLevel="0" collapsed="false">
      <c r="C13" s="45"/>
      <c r="D13" s="60" t="n">
        <f aca="false">D12/D21</f>
        <v>0.689941557727916</v>
      </c>
      <c r="E13" s="52"/>
      <c r="F13" s="60" t="n">
        <f aca="false">F12/F21</f>
        <v>0.675593797231204</v>
      </c>
      <c r="G13" s="52"/>
      <c r="H13" s="60" t="n">
        <f aca="false">H12/H21</f>
        <v>0.663670052154817</v>
      </c>
      <c r="K13" s="56"/>
      <c r="L13" s="56"/>
      <c r="N13" s="61" t="n">
        <f aca="false">1-N16-N19</f>
        <v>0.663670052154818</v>
      </c>
      <c r="O13" s="62" t="n">
        <f aca="false">P13-N13</f>
        <v>0.0149999999999999</v>
      </c>
      <c r="P13" s="61" t="n">
        <f aca="false">1-P16-P19</f>
        <v>0.678670052154817</v>
      </c>
      <c r="Q13" s="62" t="n">
        <f aca="false">R13-P13</f>
        <v>0.015</v>
      </c>
      <c r="R13" s="61" t="n">
        <f aca="false">1-R16-R19</f>
        <v>0.693670052154817</v>
      </c>
      <c r="S13" s="62" t="n">
        <f aca="false">T13-R13</f>
        <v>0.0149999999999999</v>
      </c>
      <c r="T13" s="63" t="n">
        <f aca="false">1-T16-T19</f>
        <v>0.708670052154817</v>
      </c>
    </row>
    <row r="14" customFormat="false" ht="15.75" hidden="false" customHeight="true" outlineLevel="0" collapsed="false">
      <c r="C14" s="45"/>
      <c r="D14" s="39" t="s">
        <v>226</v>
      </c>
      <c r="E14" s="52"/>
      <c r="F14" s="39" t="s">
        <v>199</v>
      </c>
      <c r="G14" s="52"/>
      <c r="H14" s="39" t="s">
        <v>172</v>
      </c>
      <c r="K14" s="56"/>
      <c r="L14" s="56"/>
      <c r="M14" s="56" t="s">
        <v>9011</v>
      </c>
      <c r="N14" s="39" t="s">
        <v>9012</v>
      </c>
      <c r="O14" s="54"/>
      <c r="P14" s="39" t="s">
        <v>9013</v>
      </c>
      <c r="Q14" s="54"/>
      <c r="R14" s="39" t="s">
        <v>9014</v>
      </c>
      <c r="S14" s="54"/>
      <c r="T14" s="39" t="s">
        <v>9015</v>
      </c>
    </row>
    <row r="15" customFormat="false" ht="15.75" hidden="false" customHeight="true" outlineLevel="0" collapsed="false">
      <c r="B15" s="0" t="s">
        <v>9009</v>
      </c>
      <c r="C15" s="45" t="s">
        <v>9016</v>
      </c>
      <c r="D15" s="55" t="n">
        <v>166797</v>
      </c>
      <c r="E15" s="52" t="n">
        <f aca="false">F15-D15</f>
        <v>11146</v>
      </c>
      <c r="F15" s="55" t="n">
        <v>177943</v>
      </c>
      <c r="G15" s="52" t="n">
        <f aca="false">H15-F15</f>
        <v>17162</v>
      </c>
      <c r="H15" s="55" t="n">
        <v>195105</v>
      </c>
      <c r="J15" s="0" t="n">
        <f aca="false">H15-D15</f>
        <v>28308</v>
      </c>
      <c r="K15" s="56"/>
      <c r="L15" s="0" t="n">
        <f aca="false">N15-H15</f>
        <v>1343</v>
      </c>
      <c r="M15" s="0" t="s">
        <v>9017</v>
      </c>
      <c r="N15" s="57" t="n">
        <f aca="false">ROUND(N12/N13*N16,0)</f>
        <v>196448</v>
      </c>
      <c r="O15" s="54" t="n">
        <f aca="false">P15-N15</f>
        <v>-1306</v>
      </c>
      <c r="P15" s="57" t="n">
        <f aca="false">ROUND(P12/P13*P16,0)</f>
        <v>195142</v>
      </c>
      <c r="Q15" s="54" t="n">
        <f aca="false">R15-P15</f>
        <v>-1250</v>
      </c>
      <c r="R15" s="57" t="n">
        <f aca="false">ROUND(R12/R13*R16,0)</f>
        <v>193892</v>
      </c>
      <c r="S15" s="54" t="n">
        <f aca="false">T15-R15</f>
        <v>-1203</v>
      </c>
      <c r="T15" s="55" t="n">
        <f aca="false">ROUND(T12/T13*T16,0)</f>
        <v>192689</v>
      </c>
    </row>
    <row r="16" customFormat="false" ht="15.75" hidden="false" customHeight="true" outlineLevel="0" collapsed="false">
      <c r="C16" s="45"/>
      <c r="D16" s="60" t="n">
        <f aca="false">D15/D21</f>
        <v>0.232039887094149</v>
      </c>
      <c r="E16" s="52"/>
      <c r="F16" s="60" t="n">
        <f aca="false">F15/F21</f>
        <v>0.238636013126503</v>
      </c>
      <c r="G16" s="52"/>
      <c r="H16" s="60" t="n">
        <f aca="false">H15/H21</f>
        <v>0.252623278554374</v>
      </c>
      <c r="K16" s="56"/>
      <c r="L16" s="56"/>
      <c r="M16" s="64" t="n">
        <v>-0.005</v>
      </c>
      <c r="N16" s="61" t="n">
        <f aca="false">H16</f>
        <v>0.252623278554374</v>
      </c>
      <c r="O16" s="62" t="n">
        <f aca="false">P16-N16</f>
        <v>-0.005</v>
      </c>
      <c r="P16" s="61" t="n">
        <f aca="false">N16+$M$16</f>
        <v>0.247623278554374</v>
      </c>
      <c r="Q16" s="62" t="n">
        <f aca="false">R16-P16</f>
        <v>-0.005</v>
      </c>
      <c r="R16" s="61" t="n">
        <f aca="false">P16+$M$16</f>
        <v>0.242623278554374</v>
      </c>
      <c r="S16" s="62" t="n">
        <f aca="false">T16-R16</f>
        <v>-0.005</v>
      </c>
      <c r="T16" s="63" t="n">
        <f aca="false">R16+$M$16</f>
        <v>0.237623278554374</v>
      </c>
    </row>
    <row r="17" customFormat="false" ht="15.75" hidden="false" customHeight="true" outlineLevel="0" collapsed="false">
      <c r="C17" s="45"/>
      <c r="D17" s="39" t="s">
        <v>229</v>
      </c>
      <c r="E17" s="52"/>
      <c r="F17" s="39" t="s">
        <v>202</v>
      </c>
      <c r="G17" s="52"/>
      <c r="H17" s="39" t="s">
        <v>175</v>
      </c>
      <c r="K17" s="56"/>
      <c r="L17" s="56"/>
      <c r="N17" s="39" t="s">
        <v>9018</v>
      </c>
      <c r="O17" s="54"/>
      <c r="P17" s="39" t="s">
        <v>9019</v>
      </c>
      <c r="Q17" s="54"/>
      <c r="R17" s="39" t="s">
        <v>9020</v>
      </c>
      <c r="S17" s="54"/>
      <c r="T17" s="39" t="s">
        <v>9021</v>
      </c>
    </row>
    <row r="18" customFormat="false" ht="15.75" hidden="false" customHeight="true" outlineLevel="0" collapsed="false">
      <c r="B18" s="0" t="s">
        <v>9009</v>
      </c>
      <c r="C18" s="45" t="s">
        <v>9022</v>
      </c>
      <c r="D18" s="55" t="n">
        <v>56082</v>
      </c>
      <c r="E18" s="52" t="n">
        <f aca="false">F18-D18</f>
        <v>7874</v>
      </c>
      <c r="F18" s="55" t="n">
        <v>63956</v>
      </c>
      <c r="G18" s="52" t="n">
        <f aca="false">H18-F18</f>
        <v>692</v>
      </c>
      <c r="H18" s="55" t="n">
        <v>64648</v>
      </c>
      <c r="J18" s="0" t="n">
        <f aca="false">H18-D18</f>
        <v>8566</v>
      </c>
      <c r="K18" s="56"/>
      <c r="L18" s="0" t="n">
        <f aca="false">N18-H18</f>
        <v>445</v>
      </c>
      <c r="M18" s="0" t="s">
        <v>9023</v>
      </c>
      <c r="N18" s="57" t="n">
        <f aca="false">ROUND(N12/N13*N19,0)</f>
        <v>65093</v>
      </c>
      <c r="O18" s="54" t="n">
        <f aca="false">P18-N18</f>
        <v>-7008</v>
      </c>
      <c r="P18" s="57" t="n">
        <f aca="false">ROUND(P12/P13*P19,0)</f>
        <v>58085</v>
      </c>
      <c r="Q18" s="54" t="n">
        <f aca="false">R18-P18</f>
        <v>-7174</v>
      </c>
      <c r="R18" s="57" t="n">
        <f aca="false">ROUND(R12/R13*R19,0)</f>
        <v>50911</v>
      </c>
      <c r="S18" s="54" t="n">
        <f aca="false">T18-R18</f>
        <v>-7360</v>
      </c>
      <c r="T18" s="55" t="n">
        <f aca="false">ROUND(T12/T13*T19,0)</f>
        <v>43551</v>
      </c>
    </row>
    <row r="19" customFormat="false" ht="15.75" hidden="false" customHeight="true" outlineLevel="0" collapsed="false">
      <c r="C19" s="45"/>
      <c r="D19" s="60" t="n">
        <f aca="false">D18/D21</f>
        <v>0.0780185551779352</v>
      </c>
      <c r="E19" s="52"/>
      <c r="F19" s="60" t="n">
        <f aca="false">F18/F21</f>
        <v>0.0857701896422934</v>
      </c>
      <c r="G19" s="52"/>
      <c r="H19" s="60" t="n">
        <f aca="false">H18/H21</f>
        <v>0.0837066692908084</v>
      </c>
      <c r="K19" s="56"/>
      <c r="L19" s="56"/>
      <c r="M19" s="64" t="n">
        <v>-0.01</v>
      </c>
      <c r="N19" s="61" t="n">
        <f aca="false">H19</f>
        <v>0.0837066692908084</v>
      </c>
      <c r="O19" s="62" t="n">
        <f aca="false">P19-N19</f>
        <v>-0.01</v>
      </c>
      <c r="P19" s="61" t="n">
        <f aca="false">N19+$M$19</f>
        <v>0.0737066692908084</v>
      </c>
      <c r="Q19" s="62" t="n">
        <f aca="false">R19-P19</f>
        <v>-0.01</v>
      </c>
      <c r="R19" s="61" t="n">
        <f aca="false">P19+$M$19</f>
        <v>0.0637066692908084</v>
      </c>
      <c r="S19" s="62" t="n">
        <f aca="false">T19-R19</f>
        <v>-0.01</v>
      </c>
      <c r="T19" s="63" t="n">
        <f aca="false">R19+$M$19</f>
        <v>0.0537066692908084</v>
      </c>
    </row>
    <row r="20" customFormat="false" ht="15.75" hidden="false" customHeight="true" outlineLevel="0" collapsed="false">
      <c r="C20" s="45" t="s">
        <v>9024</v>
      </c>
      <c r="D20" s="65" t="n">
        <f aca="false">D15+D18</f>
        <v>222879</v>
      </c>
      <c r="E20" s="66" t="n">
        <f aca="false">E15+E18</f>
        <v>19020</v>
      </c>
      <c r="F20" s="65" t="n">
        <f aca="false">F15+F18</f>
        <v>241899</v>
      </c>
      <c r="G20" s="66" t="n">
        <f aca="false">G15+G18</f>
        <v>17854</v>
      </c>
      <c r="H20" s="65" t="n">
        <f aca="false">H15+H18</f>
        <v>259753</v>
      </c>
      <c r="J20" s="0" t="n">
        <f aca="false">H20-D20</f>
        <v>36874</v>
      </c>
      <c r="L20" s="0" t="n">
        <f aca="false">N20-H20</f>
        <v>1788</v>
      </c>
      <c r="N20" s="65" t="n">
        <f aca="false">N15+N18</f>
        <v>261541</v>
      </c>
      <c r="O20" s="67" t="n">
        <f aca="false">O15+O18</f>
        <v>-8314</v>
      </c>
      <c r="P20" s="65" t="n">
        <f aca="false">P15+P18</f>
        <v>253227</v>
      </c>
      <c r="Q20" s="67" t="n">
        <f aca="false">Q15+Q18</f>
        <v>-8424</v>
      </c>
      <c r="R20" s="65" t="n">
        <f aca="false">R15+R18</f>
        <v>244803</v>
      </c>
      <c r="S20" s="67" t="n">
        <f aca="false">S15+S18</f>
        <v>-8563</v>
      </c>
      <c r="T20" s="65" t="n">
        <f aca="false">T15+T18</f>
        <v>236240</v>
      </c>
    </row>
    <row r="21" customFormat="false" ht="15.75" hidden="false" customHeight="true" outlineLevel="0" collapsed="false">
      <c r="C21" s="68" t="s">
        <v>9025</v>
      </c>
      <c r="D21" s="69" t="n">
        <f aca="false">D20+D12</f>
        <v>718829</v>
      </c>
      <c r="E21" s="70" t="n">
        <f aca="false">E20+E12</f>
        <v>26838</v>
      </c>
      <c r="F21" s="69" t="n">
        <f aca="false">F20+F12</f>
        <v>745667</v>
      </c>
      <c r="G21" s="70" t="n">
        <f aca="false">G20+G12</f>
        <v>26649</v>
      </c>
      <c r="H21" s="69" t="n">
        <f aca="false">H20+H12</f>
        <v>772316</v>
      </c>
      <c r="J21" s="0" t="n">
        <f aca="false">H21-D21</f>
        <v>53487</v>
      </c>
      <c r="N21" s="69" t="n">
        <f aca="false">N12+N15+N18</f>
        <v>777631</v>
      </c>
      <c r="O21" s="70" t="n">
        <f aca="false">O20+O12</f>
        <v>10429</v>
      </c>
      <c r="P21" s="69" t="n">
        <f aca="false">P12+P15+P18</f>
        <v>788060</v>
      </c>
      <c r="Q21" s="70" t="n">
        <f aca="false">Q20+Q12</f>
        <v>11089</v>
      </c>
      <c r="R21" s="69" t="n">
        <f aca="false">R12+R15+R18</f>
        <v>799149</v>
      </c>
      <c r="S21" s="70" t="n">
        <f aca="false">S20+S12</f>
        <v>11751</v>
      </c>
      <c r="T21" s="69" t="n">
        <f aca="false">T12+T15+T18</f>
        <v>810900</v>
      </c>
    </row>
    <row r="24" customFormat="false" ht="15.75" hidden="false" customHeight="true" outlineLevel="0" collapsed="false">
      <c r="C24" s="68"/>
      <c r="D24" s="33" t="n">
        <f aca="false">D8</f>
        <v>2008</v>
      </c>
      <c r="E24" s="33" t="str">
        <f aca="false">E8</f>
        <v>5 ans</v>
      </c>
      <c r="F24" s="33" t="n">
        <f aca="false">F8</f>
        <v>2013</v>
      </c>
      <c r="G24" s="33" t="str">
        <f aca="false">G8</f>
        <v>5 ans</v>
      </c>
      <c r="H24" s="71" t="n">
        <f aca="false">H8</f>
        <v>2018</v>
      </c>
      <c r="I24" s="72"/>
      <c r="J24" s="72"/>
      <c r="N24" s="33" t="n">
        <f aca="false">N8</f>
        <v>2020</v>
      </c>
      <c r="O24" s="33" t="str">
        <f aca="false">O8</f>
        <v>10 ans</v>
      </c>
      <c r="P24" s="33" t="n">
        <f aca="false">P8</f>
        <v>2030</v>
      </c>
      <c r="Q24" s="33" t="str">
        <f aca="false">Q8</f>
        <v>10 ans</v>
      </c>
      <c r="R24" s="33" t="n">
        <f aca="false">R8</f>
        <v>2040</v>
      </c>
      <c r="S24" s="33" t="str">
        <f aca="false">S8</f>
        <v>10 ans</v>
      </c>
      <c r="T24" s="71" t="n">
        <f aca="false">T8</f>
        <v>2050</v>
      </c>
    </row>
    <row r="25" customFormat="false" ht="15.75" hidden="false" customHeight="true" outlineLevel="0" collapsed="false">
      <c r="C25" s="68"/>
      <c r="D25" s="73" t="s">
        <v>163</v>
      </c>
      <c r="E25" s="47"/>
      <c r="F25" s="74" t="s">
        <v>157</v>
      </c>
      <c r="G25" s="47"/>
      <c r="H25" s="75" t="s">
        <v>151</v>
      </c>
      <c r="I25" s="72"/>
      <c r="J25" s="72"/>
      <c r="N25" s="73" t="s">
        <v>9026</v>
      </c>
      <c r="O25" s="47"/>
      <c r="P25" s="74" t="s">
        <v>9027</v>
      </c>
      <c r="Q25" s="47"/>
      <c r="R25" s="74" t="s">
        <v>9028</v>
      </c>
      <c r="S25" s="47"/>
      <c r="T25" s="75" t="s">
        <v>9029</v>
      </c>
    </row>
    <row r="26" customFormat="false" ht="15.75" hidden="false" customHeight="true" outlineLevel="0" collapsed="false">
      <c r="B26" s="0" t="s">
        <v>9030</v>
      </c>
      <c r="C26" s="68" t="s">
        <v>9031</v>
      </c>
      <c r="D26" s="76" t="n">
        <v>1060119</v>
      </c>
      <c r="E26" s="52" t="n">
        <f aca="false">F26-D26</f>
        <v>-3905</v>
      </c>
      <c r="F26" s="58" t="n">
        <v>1056214</v>
      </c>
      <c r="G26" s="52" t="n">
        <f aca="false">H26-F26</f>
        <v>4272</v>
      </c>
      <c r="H26" s="59" t="n">
        <v>1060486</v>
      </c>
      <c r="J26" s="0" t="n">
        <f aca="false">H26-D26</f>
        <v>367</v>
      </c>
      <c r="L26" s="0" t="n">
        <f aca="false">N26-H26</f>
        <v>2143</v>
      </c>
      <c r="N26" s="57" t="n">
        <f aca="false">N10-N30</f>
        <v>1062629</v>
      </c>
      <c r="O26" s="52" t="n">
        <f aca="false">P26-N26</f>
        <v>10781</v>
      </c>
      <c r="P26" s="58" t="n">
        <f aca="false">P10-P30</f>
        <v>1073410</v>
      </c>
      <c r="Q26" s="52" t="n">
        <f aca="false">R26-P26</f>
        <v>10891</v>
      </c>
      <c r="R26" s="58" t="n">
        <f aca="false">R10-R30</f>
        <v>1084301</v>
      </c>
      <c r="S26" s="52" t="n">
        <f aca="false">T26-R26</f>
        <v>11001</v>
      </c>
      <c r="T26" s="59" t="n">
        <f aca="false">T10-T30</f>
        <v>1095302</v>
      </c>
    </row>
    <row r="27" customFormat="false" ht="15.75" hidden="false" customHeight="true" outlineLevel="0" collapsed="false">
      <c r="C27" s="68"/>
      <c r="D27" s="53" t="s">
        <v>160</v>
      </c>
      <c r="E27" s="52"/>
      <c r="F27" s="77" t="s">
        <v>154</v>
      </c>
      <c r="G27" s="52"/>
      <c r="H27" s="78" t="s">
        <v>148</v>
      </c>
      <c r="N27" s="53" t="s">
        <v>9032</v>
      </c>
      <c r="O27" s="52"/>
      <c r="P27" s="77" t="s">
        <v>9033</v>
      </c>
      <c r="Q27" s="52"/>
      <c r="R27" s="77" t="s">
        <v>9034</v>
      </c>
      <c r="S27" s="52"/>
      <c r="T27" s="78" t="s">
        <v>9035</v>
      </c>
    </row>
    <row r="28" customFormat="false" ht="15.75" hidden="false" customHeight="true" outlineLevel="0" collapsed="false">
      <c r="B28" s="0" t="s">
        <v>9030</v>
      </c>
      <c r="C28" s="68" t="s">
        <v>9036</v>
      </c>
      <c r="D28" s="76" t="n">
        <v>495931</v>
      </c>
      <c r="E28" s="52" t="n">
        <f aca="false">F28-D28</f>
        <v>7921</v>
      </c>
      <c r="F28" s="58" t="n">
        <v>503852</v>
      </c>
      <c r="G28" s="52" t="n">
        <f aca="false">H28-F28</f>
        <v>8574</v>
      </c>
      <c r="H28" s="59" t="n">
        <v>512426</v>
      </c>
      <c r="J28" s="52" t="n">
        <f aca="false">H28-D28</f>
        <v>16495</v>
      </c>
      <c r="K28" s="79"/>
      <c r="L28" s="0" t="n">
        <f aca="false">N28-H28</f>
        <v>3664</v>
      </c>
      <c r="M28" s="79"/>
      <c r="N28" s="57" t="n">
        <f aca="false">ROUND(N26/N34,0)</f>
        <v>516090</v>
      </c>
      <c r="O28" s="52" t="n">
        <f aca="false">P28-N28</f>
        <v>18743</v>
      </c>
      <c r="P28" s="58" t="n">
        <f aca="false">ROUND(P26/P34,0)</f>
        <v>534833</v>
      </c>
      <c r="Q28" s="52" t="n">
        <f aca="false">R28-P28</f>
        <v>19513</v>
      </c>
      <c r="R28" s="58" t="n">
        <f aca="false">ROUND(R26/R34,0)</f>
        <v>554346</v>
      </c>
      <c r="S28" s="52" t="n">
        <f aca="false">T28-R28</f>
        <v>20314</v>
      </c>
      <c r="T28" s="59" t="n">
        <f aca="false">ROUND(T26/T34,0)</f>
        <v>574660</v>
      </c>
    </row>
    <row r="29" customFormat="false" ht="15.75" hidden="false" customHeight="true" outlineLevel="0" collapsed="false">
      <c r="C29" s="68"/>
      <c r="D29" s="80" t="s">
        <v>301</v>
      </c>
      <c r="E29" s="81"/>
      <c r="F29" s="28" t="s">
        <v>304</v>
      </c>
      <c r="G29" s="81"/>
      <c r="H29" s="82" t="s">
        <v>307</v>
      </c>
      <c r="L29" s="79"/>
      <c r="M29" s="79"/>
      <c r="N29" s="80" t="s">
        <v>9037</v>
      </c>
      <c r="O29" s="52"/>
      <c r="P29" s="28" t="s">
        <v>9038</v>
      </c>
      <c r="Q29" s="52"/>
      <c r="R29" s="28" t="s">
        <v>9039</v>
      </c>
      <c r="S29" s="52"/>
      <c r="T29" s="82" t="s">
        <v>9040</v>
      </c>
    </row>
    <row r="30" customFormat="false" ht="15.75" hidden="false" customHeight="true" outlineLevel="0" collapsed="false">
      <c r="C30" s="68" t="s">
        <v>9041</v>
      </c>
      <c r="D30" s="83" t="n">
        <f aca="false">D10-D26</f>
        <v>24309</v>
      </c>
      <c r="E30" s="70" t="n">
        <f aca="false">F30-D30</f>
        <v>248</v>
      </c>
      <c r="F30" s="69" t="n">
        <f aca="false">F10-F26</f>
        <v>24557</v>
      </c>
      <c r="G30" s="70" t="n">
        <f aca="false">H30-F30</f>
        <v>1176</v>
      </c>
      <c r="H30" s="84" t="n">
        <f aca="false">H10-H26</f>
        <v>25733</v>
      </c>
      <c r="J30" s="85" t="n">
        <f aca="false">H30-D30</f>
        <v>1424</v>
      </c>
      <c r="L30" s="0" t="n">
        <f aca="false">N30-H30</f>
        <v>52</v>
      </c>
      <c r="M30" s="79"/>
      <c r="N30" s="83" t="n">
        <f aca="false">ROUND(N10*N32,0)</f>
        <v>25785</v>
      </c>
      <c r="O30" s="70" t="n">
        <f aca="false">P30-N30</f>
        <v>262</v>
      </c>
      <c r="P30" s="69" t="n">
        <f aca="false">ROUND(P10*P32,0)</f>
        <v>26047</v>
      </c>
      <c r="Q30" s="70" t="n">
        <f aca="false">R30-P30</f>
        <v>264</v>
      </c>
      <c r="R30" s="69" t="n">
        <f aca="false">ROUND(R10*R32,0)</f>
        <v>26311</v>
      </c>
      <c r="S30" s="70" t="n">
        <f aca="false">T30-R30</f>
        <v>267</v>
      </c>
      <c r="T30" s="84" t="n">
        <f aca="false">ROUND(T10*T32,0)</f>
        <v>26578</v>
      </c>
    </row>
    <row r="31" customFormat="false" ht="15.75" hidden="false" customHeight="true" outlineLevel="0" collapsed="false">
      <c r="C31" s="68"/>
      <c r="D31" s="80" t="s">
        <v>9042</v>
      </c>
      <c r="E31" s="85"/>
      <c r="F31" s="28" t="s">
        <v>9043</v>
      </c>
      <c r="G31" s="85"/>
      <c r="H31" s="82" t="s">
        <v>9044</v>
      </c>
      <c r="L31" s="79"/>
      <c r="M31" s="79"/>
      <c r="N31" s="80" t="s">
        <v>9045</v>
      </c>
      <c r="O31" s="52"/>
      <c r="P31" s="28" t="s">
        <v>9046</v>
      </c>
      <c r="Q31" s="52"/>
      <c r="R31" s="28" t="s">
        <v>9047</v>
      </c>
      <c r="S31" s="52"/>
      <c r="T31" s="82" t="s">
        <v>9048</v>
      </c>
    </row>
    <row r="32" customFormat="false" ht="15.75" hidden="false" customHeight="true" outlineLevel="0" collapsed="false">
      <c r="C32" s="68"/>
      <c r="D32" s="86" t="n">
        <f aca="false">D30/D10</f>
        <v>0.0224164259867875</v>
      </c>
      <c r="E32" s="85"/>
      <c r="F32" s="87" t="n">
        <f aca="false">F30/F10</f>
        <v>0.0227217421636961</v>
      </c>
      <c r="G32" s="85"/>
      <c r="H32" s="88" t="n">
        <f aca="false">H30/H10</f>
        <v>0.0236904344335719</v>
      </c>
      <c r="K32" s="79"/>
      <c r="L32" s="79"/>
      <c r="M32" s="79"/>
      <c r="N32" s="86" t="n">
        <f aca="false">H32</f>
        <v>0.0236904344335719</v>
      </c>
      <c r="O32" s="85"/>
      <c r="P32" s="87" t="n">
        <f aca="false">N32</f>
        <v>0.0236904344335719</v>
      </c>
      <c r="Q32" s="85"/>
      <c r="R32" s="87" t="n">
        <f aca="false">P32</f>
        <v>0.0236904344335719</v>
      </c>
      <c r="S32" s="85"/>
      <c r="T32" s="88" t="n">
        <f aca="false">R32</f>
        <v>0.0236904344335719</v>
      </c>
    </row>
    <row r="33" customFormat="false" ht="15.75" hidden="false" customHeight="true" outlineLevel="0" collapsed="false">
      <c r="C33" s="68"/>
      <c r="D33" s="80" t="s">
        <v>273</v>
      </c>
      <c r="E33" s="85"/>
      <c r="F33" s="28" t="s">
        <v>277</v>
      </c>
      <c r="G33" s="85"/>
      <c r="H33" s="82" t="s">
        <v>280</v>
      </c>
      <c r="K33" s="79"/>
      <c r="L33" s="79"/>
      <c r="M33" s="79"/>
      <c r="N33" s="89" t="s">
        <v>1339</v>
      </c>
      <c r="O33" s="85"/>
      <c r="P33" s="30" t="s">
        <v>1343</v>
      </c>
      <c r="Q33" s="85"/>
      <c r="R33" s="30" t="s">
        <v>1347</v>
      </c>
      <c r="S33" s="85"/>
      <c r="T33" s="90" t="s">
        <v>1351</v>
      </c>
    </row>
    <row r="34" customFormat="false" ht="15.75" hidden="false" customHeight="true" outlineLevel="0" collapsed="false">
      <c r="B34" s="0" t="s">
        <v>9049</v>
      </c>
      <c r="C34" s="68" t="s">
        <v>9050</v>
      </c>
      <c r="D34" s="91" t="n">
        <f aca="false">D26/D28</f>
        <v>2.13763406602935</v>
      </c>
      <c r="E34" s="92" t="n">
        <f aca="false">F34-D34</f>
        <v>-0.0413557938383065</v>
      </c>
      <c r="F34" s="93" t="n">
        <f aca="false">F26/F28</f>
        <v>2.09627827219104</v>
      </c>
      <c r="G34" s="92" t="n">
        <f aca="false">H34-F34</f>
        <v>-0.0267384752252346</v>
      </c>
      <c r="H34" s="94" t="n">
        <f aca="false">H26/H28</f>
        <v>2.06953979696581</v>
      </c>
      <c r="J34" s="95" t="n">
        <f aca="false">H34-D34</f>
        <v>-0.0680942690635411</v>
      </c>
      <c r="N34" s="91" t="n">
        <f aca="false">Fonctions!E22</f>
        <v>2.059</v>
      </c>
      <c r="O34" s="92" t="n">
        <f aca="false">P34-N34</f>
        <v>-0.052</v>
      </c>
      <c r="P34" s="93" t="n">
        <f aca="false">Fonctions!E23</f>
        <v>2.007</v>
      </c>
      <c r="Q34" s="92" t="n">
        <f aca="false">R34-P34</f>
        <v>-0.0510000000000002</v>
      </c>
      <c r="R34" s="93" t="n">
        <f aca="false">Fonctions!E24</f>
        <v>1.956</v>
      </c>
      <c r="S34" s="92" t="n">
        <f aca="false">T34-R34</f>
        <v>-0.05</v>
      </c>
      <c r="T34" s="94" t="n">
        <f aca="false">Fonctions!E25</f>
        <v>1.906</v>
      </c>
    </row>
    <row r="35" customFormat="false" ht="15.75" hidden="false" customHeight="true" outlineLevel="0" collapsed="false">
      <c r="C35" s="68"/>
      <c r="D35" s="96" t="s">
        <v>9051</v>
      </c>
      <c r="E35" s="97" t="s">
        <v>9052</v>
      </c>
      <c r="F35" s="97" t="s">
        <v>9053</v>
      </c>
      <c r="G35" s="97" t="s">
        <v>9054</v>
      </c>
      <c r="H35" s="98" t="s">
        <v>9055</v>
      </c>
      <c r="I35" s="99"/>
      <c r="J35" s="99"/>
      <c r="K35" s="100"/>
      <c r="L35" s="100"/>
      <c r="M35" s="100"/>
      <c r="N35" s="96" t="s">
        <v>9056</v>
      </c>
      <c r="O35" s="97" t="s">
        <v>9057</v>
      </c>
      <c r="P35" s="97" t="s">
        <v>9058</v>
      </c>
      <c r="Q35" s="97" t="s">
        <v>9059</v>
      </c>
      <c r="R35" s="97" t="s">
        <v>9060</v>
      </c>
      <c r="S35" s="97" t="s">
        <v>9061</v>
      </c>
      <c r="T35" s="98" t="s">
        <v>9062</v>
      </c>
    </row>
    <row r="36" customFormat="false" ht="15.75" hidden="false" customHeight="true" outlineLevel="0" collapsed="false">
      <c r="C36" s="68" t="s">
        <v>9063</v>
      </c>
      <c r="D36" s="83" t="n">
        <f aca="false">D28</f>
        <v>495931</v>
      </c>
      <c r="E36" s="101" t="n">
        <f aca="false">F36-D36</f>
        <v>7921</v>
      </c>
      <c r="F36" s="69" t="n">
        <f aca="false">F28</f>
        <v>503852</v>
      </c>
      <c r="G36" s="101" t="n">
        <f aca="false">H36-F36</f>
        <v>8574</v>
      </c>
      <c r="H36" s="84" t="n">
        <f aca="false">H28</f>
        <v>512426</v>
      </c>
      <c r="I36" s="102"/>
      <c r="J36" s="102" t="n">
        <f aca="false">N36-H36</f>
        <v>3664</v>
      </c>
      <c r="L36" s="0" t="n">
        <f aca="false">N36-H36</f>
        <v>3664</v>
      </c>
      <c r="N36" s="83" t="n">
        <f aca="false">N28</f>
        <v>516090</v>
      </c>
      <c r="O36" s="101" t="n">
        <f aca="false">P36-N36</f>
        <v>18743</v>
      </c>
      <c r="P36" s="69" t="n">
        <f aca="false">P28</f>
        <v>534833</v>
      </c>
      <c r="Q36" s="101" t="n">
        <f aca="false">R36-P36</f>
        <v>19513</v>
      </c>
      <c r="R36" s="69" t="n">
        <f aca="false">R28</f>
        <v>554346</v>
      </c>
      <c r="S36" s="101" t="n">
        <f aca="false">T36-R36</f>
        <v>20314</v>
      </c>
      <c r="T36" s="84" t="n">
        <f aca="false">T28</f>
        <v>574660</v>
      </c>
    </row>
    <row r="37" customFormat="false" ht="15.75" hidden="false" customHeight="true" outlineLevel="0" collapsed="false">
      <c r="C37" s="68" t="s">
        <v>9064</v>
      </c>
      <c r="D37" s="103"/>
      <c r="E37" s="101" t="n">
        <f aca="false">E36/5</f>
        <v>1584.2</v>
      </c>
      <c r="F37" s="101"/>
      <c r="G37" s="101" t="n">
        <f aca="false">G36/5</f>
        <v>1714.8</v>
      </c>
      <c r="H37" s="104"/>
      <c r="I37" s="102"/>
      <c r="J37" s="102"/>
      <c r="N37" s="105"/>
      <c r="O37" s="101" t="n">
        <f aca="false">O36/10</f>
        <v>1874.3</v>
      </c>
      <c r="P37" s="101"/>
      <c r="Q37" s="101" t="n">
        <f aca="false">Q36/10</f>
        <v>1951.3</v>
      </c>
      <c r="R37" s="101"/>
      <c r="S37" s="101" t="n">
        <f aca="false">S36/10</f>
        <v>2031.4</v>
      </c>
      <c r="T37" s="104"/>
    </row>
    <row r="38" customFormat="false" ht="15.75" hidden="false" customHeight="true" outlineLevel="0" collapsed="false">
      <c r="C38" s="68" t="s">
        <v>9065</v>
      </c>
      <c r="D38" s="106"/>
      <c r="E38" s="107" t="n">
        <f aca="false">E30/5</f>
        <v>49.6</v>
      </c>
      <c r="F38" s="107"/>
      <c r="G38" s="107" t="n">
        <f aca="false">G30/5</f>
        <v>235.2</v>
      </c>
      <c r="H38" s="108"/>
      <c r="I38" s="102"/>
      <c r="J38" s="102"/>
      <c r="N38" s="109"/>
      <c r="O38" s="107" t="n">
        <f aca="false">O30/10</f>
        <v>26.2</v>
      </c>
      <c r="P38" s="110"/>
      <c r="Q38" s="107" t="n">
        <f aca="false">Q30/10</f>
        <v>26.4</v>
      </c>
      <c r="R38" s="110"/>
      <c r="S38" s="107" t="n">
        <f aca="false">S30/10</f>
        <v>26.7</v>
      </c>
      <c r="T38" s="108"/>
    </row>
    <row r="39" customFormat="false" ht="15.75" hidden="false" customHeight="true" outlineLevel="0" collapsed="false">
      <c r="C39" s="68" t="s">
        <v>9066</v>
      </c>
      <c r="E39" s="111" t="n">
        <f aca="false">(F10-D10)/D34</f>
        <v>-1710.76989187063</v>
      </c>
      <c r="G39" s="111" t="n">
        <f aca="false">(H10-F10)/F34</f>
        <v>2598.89160340613</v>
      </c>
      <c r="H39" s="112"/>
      <c r="I39" s="102"/>
      <c r="J39" s="102"/>
      <c r="L39" s="111" t="n">
        <f aca="false">(N10-H10)/H34</f>
        <v>1060.62227129825</v>
      </c>
      <c r="N39" s="112"/>
      <c r="O39" s="111" t="n">
        <f aca="false">(P10-N10)/N34</f>
        <v>5363.28314715881</v>
      </c>
      <c r="P39" s="112"/>
      <c r="Q39" s="111" t="n">
        <f aca="false">(R10-P10)/P34</f>
        <v>5558.04683607374</v>
      </c>
      <c r="R39" s="112"/>
      <c r="S39" s="111" t="n">
        <f aca="false">(T10-R10)/R34</f>
        <v>5760.73619631902</v>
      </c>
      <c r="T39" s="112"/>
    </row>
    <row r="40" customFormat="false" ht="15.75" hidden="false" customHeight="true" outlineLevel="0" collapsed="false">
      <c r="C40" s="68" t="s">
        <v>9067</v>
      </c>
      <c r="E40" s="111" t="n">
        <f aca="false">E36-E39</f>
        <v>9631.76989187063</v>
      </c>
      <c r="G40" s="111" t="n">
        <f aca="false">G36-G39</f>
        <v>5975.10839659387</v>
      </c>
      <c r="H40" s="112"/>
      <c r="I40" s="102"/>
      <c r="J40" s="102"/>
      <c r="L40" s="111" t="n">
        <f aca="false">L36-L39</f>
        <v>2603.37772870175</v>
      </c>
      <c r="N40" s="112"/>
      <c r="O40" s="111" t="n">
        <f aca="false">O36-O39</f>
        <v>13379.7168528412</v>
      </c>
      <c r="P40" s="112"/>
      <c r="Q40" s="111" t="n">
        <f aca="false">Q36-Q39</f>
        <v>13954.9531639263</v>
      </c>
      <c r="R40" s="112"/>
      <c r="S40" s="111" t="n">
        <f aca="false">S36-S39</f>
        <v>14553.263803681</v>
      </c>
      <c r="T40" s="112"/>
    </row>
    <row r="41" customFormat="false" ht="15.75" hidden="false" customHeight="true" outlineLevel="0" collapsed="false">
      <c r="C41" s="102"/>
      <c r="D41" s="102"/>
      <c r="E41" s="102"/>
      <c r="F41" s="102"/>
      <c r="G41" s="102"/>
      <c r="H41" s="102"/>
      <c r="I41" s="102"/>
      <c r="J41" s="102"/>
    </row>
    <row r="42" customFormat="false" ht="15.75" hidden="false" customHeight="true" outlineLevel="0" collapsed="false">
      <c r="C42" s="68"/>
      <c r="D42" s="113"/>
      <c r="E42" s="113"/>
      <c r="F42" s="114" t="s">
        <v>9068</v>
      </c>
      <c r="G42" s="115" t="s">
        <v>9069</v>
      </c>
      <c r="H42" s="113"/>
      <c r="I42" s="102"/>
      <c r="J42" s="102"/>
      <c r="N42" s="0" t="s">
        <v>9070</v>
      </c>
      <c r="O42" s="0" t="n">
        <v>70</v>
      </c>
      <c r="Q42" s="0" t="n">
        <f aca="false">O42</f>
        <v>70</v>
      </c>
      <c r="S42" s="0" t="n">
        <f aca="false">Q42</f>
        <v>70</v>
      </c>
    </row>
    <row r="43" customFormat="false" ht="15.75" hidden="false" customHeight="true" outlineLevel="0" collapsed="false">
      <c r="C43" s="0" t="s">
        <v>9071</v>
      </c>
      <c r="D43" s="116" t="s">
        <v>9072</v>
      </c>
      <c r="E43" s="113"/>
      <c r="F43" s="114" t="s">
        <v>9073</v>
      </c>
      <c r="G43" s="117" t="s">
        <v>9074</v>
      </c>
      <c r="H43" s="113"/>
      <c r="I43" s="113"/>
      <c r="J43" s="102"/>
      <c r="N43" s="0" t="s">
        <v>9075</v>
      </c>
      <c r="O43" s="0" t="n">
        <f aca="false">ROUND(O36/O42,1)</f>
        <v>267.8</v>
      </c>
      <c r="Q43" s="0" t="n">
        <f aca="false">ROUND(Q36/Q42,1)</f>
        <v>278.8</v>
      </c>
      <c r="S43" s="0" t="n">
        <f aca="false">ROUND(S36/S42,1)</f>
        <v>290.2</v>
      </c>
    </row>
    <row r="44" customFormat="false" ht="15.75" hidden="false" customHeight="true" outlineLevel="0" collapsed="false">
      <c r="D44" s="113" t="s">
        <v>9076</v>
      </c>
      <c r="F44" s="113" t="s">
        <v>9077</v>
      </c>
      <c r="G44" s="118" t="s">
        <v>9077</v>
      </c>
      <c r="H44" s="118" t="s">
        <v>9078</v>
      </c>
      <c r="I44" s="113"/>
      <c r="J44" s="102" t="s">
        <v>9079</v>
      </c>
    </row>
    <row r="45" customFormat="false" ht="15.75" hidden="false" customHeight="true" outlineLevel="0" collapsed="false">
      <c r="C45" s="68"/>
      <c r="D45" s="119" t="s">
        <v>543</v>
      </c>
      <c r="F45" s="119" t="s">
        <v>546</v>
      </c>
      <c r="G45" s="113"/>
      <c r="H45" s="119" t="s">
        <v>9080</v>
      </c>
      <c r="I45" s="113"/>
      <c r="J45" s="102"/>
      <c r="M45" s="0" t="s">
        <v>9081</v>
      </c>
      <c r="N45" s="0" t="s">
        <v>9082</v>
      </c>
      <c r="O45" s="0" t="s">
        <v>9083</v>
      </c>
      <c r="P45" s="0" t="n">
        <v>66716</v>
      </c>
    </row>
    <row r="46" customFormat="false" ht="15.75" hidden="false" customHeight="true" outlineLevel="0" collapsed="false">
      <c r="C46" s="68" t="s">
        <v>9084</v>
      </c>
      <c r="D46" s="113" t="n">
        <v>29947</v>
      </c>
      <c r="F46" s="113" t="n">
        <v>33671</v>
      </c>
      <c r="G46" s="118" t="n">
        <f aca="false">F46</f>
        <v>33671</v>
      </c>
      <c r="H46" s="118" t="n">
        <f aca="false">D46+G46/4.5*4</f>
        <v>59876.7777777778</v>
      </c>
      <c r="I46" s="113"/>
      <c r="J46" s="102" t="n">
        <f aca="false">H46/(2020-2013+1)</f>
        <v>7484.59722222222</v>
      </c>
      <c r="N46" s="0" t="s">
        <v>9085</v>
      </c>
      <c r="O46" s="120" t="n">
        <v>1</v>
      </c>
      <c r="P46" s="121" t="n">
        <v>7404</v>
      </c>
    </row>
    <row r="47" customFormat="false" ht="15.75" hidden="false" customHeight="true" outlineLevel="0" collapsed="false">
      <c r="C47" s="68"/>
      <c r="D47" s="122" t="s">
        <v>552</v>
      </c>
      <c r="F47" s="122" t="s">
        <v>555</v>
      </c>
      <c r="G47" s="113"/>
      <c r="H47" s="122" t="s">
        <v>9086</v>
      </c>
      <c r="I47" s="113"/>
      <c r="J47" s="102"/>
      <c r="N47" s="0" t="s">
        <v>9087</v>
      </c>
      <c r="O47" s="121" t="n">
        <v>35</v>
      </c>
      <c r="P47" s="0" t="n">
        <f aca="false">ROUND((P45-P46)/O47*100,0)</f>
        <v>169463</v>
      </c>
    </row>
    <row r="48" customFormat="false" ht="15.75" hidden="false" customHeight="true" outlineLevel="0" collapsed="false">
      <c r="C48" s="68" t="s">
        <v>550</v>
      </c>
      <c r="D48" s="113" t="n">
        <v>22565</v>
      </c>
      <c r="F48" s="113" t="n">
        <v>17809</v>
      </c>
      <c r="G48" s="118" t="n">
        <f aca="false">G46*G50</f>
        <v>25371.02597923</v>
      </c>
      <c r="H48" s="118" t="n">
        <f aca="false">D48+G48/4.5*4</f>
        <v>45117.0230926489</v>
      </c>
      <c r="I48" s="113"/>
      <c r="J48" s="102" t="n">
        <f aca="false">H48/(2020-2013+1)</f>
        <v>5639.62788658111</v>
      </c>
      <c r="M48" s="0" t="s">
        <v>2824</v>
      </c>
      <c r="P48" s="0" t="n">
        <f aca="false">P45+P47-P46</f>
        <v>228775</v>
      </c>
    </row>
    <row r="49" customFormat="false" ht="15.75" hidden="false" customHeight="true" outlineLevel="0" collapsed="false">
      <c r="C49" s="68"/>
      <c r="D49" s="122" t="s">
        <v>561</v>
      </c>
      <c r="F49" s="122" t="s">
        <v>564</v>
      </c>
      <c r="H49" s="122" t="s">
        <v>9088</v>
      </c>
      <c r="I49" s="113"/>
      <c r="J49" s="102"/>
      <c r="N49" s="0" t="s">
        <v>9070</v>
      </c>
      <c r="P49" s="0" t="n">
        <v>70</v>
      </c>
    </row>
    <row r="50" customFormat="false" ht="15.75" hidden="false" customHeight="true" outlineLevel="0" collapsed="false">
      <c r="C50" s="68" t="s">
        <v>9089</v>
      </c>
      <c r="D50" s="123" t="n">
        <f aca="false">D48/D46</f>
        <v>0.753497846194944</v>
      </c>
      <c r="F50" s="123" t="n">
        <f aca="false">F48/F46</f>
        <v>0.52891212022215</v>
      </c>
      <c r="G50" s="124" t="n">
        <f aca="false">D50</f>
        <v>0.753497846194944</v>
      </c>
      <c r="H50" s="124" t="n">
        <f aca="false">H48/H46</f>
        <v>0.753497846194944</v>
      </c>
      <c r="I50" s="113"/>
      <c r="J50" s="102"/>
      <c r="N50" s="0" t="s">
        <v>9075</v>
      </c>
      <c r="P50" s="0" t="n">
        <f aca="false">ROUND(P48/P49,1)</f>
        <v>3268.2</v>
      </c>
    </row>
    <row r="51" customFormat="false" ht="15.75" hidden="false" customHeight="true" outlineLevel="0" collapsed="false">
      <c r="C51" s="68"/>
      <c r="D51" s="113"/>
      <c r="E51" s="113"/>
      <c r="F51" s="113"/>
      <c r="G51" s="113"/>
      <c r="H51" s="113"/>
      <c r="I51" s="113"/>
      <c r="J51" s="102"/>
      <c r="M51" s="0" t="s">
        <v>9090</v>
      </c>
      <c r="O51" s="56" t="n">
        <f aca="false">P51/P10</f>
        <v>0.417616150517937</v>
      </c>
      <c r="P51" s="0" t="n">
        <f aca="false">ROUND(P48*P34,0)</f>
        <v>459151</v>
      </c>
    </row>
    <row r="52" customFormat="false" ht="15.75" hidden="false" customHeight="true" outlineLevel="0" collapsed="false">
      <c r="C52" s="68" t="s">
        <v>9091</v>
      </c>
      <c r="D52" s="125" t="n">
        <f aca="false">ROUND(D48/(2016-2013+1),0)</f>
        <v>5641</v>
      </c>
      <c r="E52" s="125"/>
      <c r="F52" s="125" t="n">
        <f aca="false">ROUND(F48/(2021-2017+1),0)</f>
        <v>3562</v>
      </c>
      <c r="G52" s="125" t="n">
        <f aca="false">ROUND(G48/(2021-2017+1),0)</f>
        <v>5074</v>
      </c>
      <c r="H52" s="125" t="n">
        <f aca="false">ROUND(H48/(2021-2013+1),0)</f>
        <v>5013</v>
      </c>
      <c r="I52" s="113"/>
      <c r="J52" s="102"/>
    </row>
    <row r="53" customFormat="false" ht="15.75" hidden="false" customHeight="true" outlineLevel="0" collapsed="false">
      <c r="C53" s="68"/>
      <c r="D53" s="113"/>
      <c r="E53" s="113"/>
      <c r="F53" s="113"/>
      <c r="G53" s="113"/>
      <c r="H53" s="113"/>
      <c r="I53" s="102"/>
      <c r="J53" s="102"/>
      <c r="M53" s="0" t="s">
        <v>9092</v>
      </c>
      <c r="P53" s="0" t="n">
        <f aca="false">P36+P48</f>
        <v>763608</v>
      </c>
    </row>
    <row r="54" customFormat="false" ht="15.75" hidden="false" customHeight="true" outlineLevel="0" collapsed="false">
      <c r="D54" s="126" t="s">
        <v>9093</v>
      </c>
      <c r="F54" s="126" t="s">
        <v>9094</v>
      </c>
      <c r="H54" s="126" t="s">
        <v>9095</v>
      </c>
      <c r="I54" s="68"/>
      <c r="J54" s="102" t="str">
        <f aca="false">H44</f>
        <v>2013-2020</v>
      </c>
      <c r="K54" s="126" t="s">
        <v>9096</v>
      </c>
    </row>
    <row r="55" customFormat="false" ht="15.75" hidden="false" customHeight="true" outlineLevel="0" collapsed="false">
      <c r="C55" s="68" t="s">
        <v>550</v>
      </c>
      <c r="D55" s="68" t="n">
        <f aca="false">G77</f>
        <v>11190</v>
      </c>
      <c r="E55" s="68"/>
      <c r="F55" s="68" t="n">
        <f aca="false">G82</f>
        <v>26286</v>
      </c>
      <c r="G55" s="68"/>
      <c r="H55" s="68" t="n">
        <f aca="false">D55+F55</f>
        <v>37476</v>
      </c>
      <c r="I55" s="68"/>
      <c r="J55" s="102" t="n">
        <f aca="false">H48</f>
        <v>45117.0230926489</v>
      </c>
      <c r="K55" s="102" t="n">
        <f aca="false">H46+D55</f>
        <v>71066.7777777778</v>
      </c>
      <c r="L55" s="68"/>
      <c r="M55" s="0" t="s">
        <v>9097</v>
      </c>
      <c r="P55" s="127" t="n">
        <f aca="false">P53-P36</f>
        <v>228775</v>
      </c>
    </row>
    <row r="56" customFormat="false" ht="15.75" hidden="false" customHeight="true" outlineLevel="0" collapsed="false">
      <c r="C56" s="68" t="s">
        <v>9098</v>
      </c>
      <c r="D56" s="125" t="n">
        <f aca="false">E36</f>
        <v>7921</v>
      </c>
      <c r="E56" s="68"/>
      <c r="F56" s="125" t="n">
        <f aca="false">G36</f>
        <v>8574</v>
      </c>
      <c r="G56" s="68"/>
      <c r="H56" s="125" t="n">
        <f aca="false">D56+F56</f>
        <v>16495</v>
      </c>
      <c r="I56" s="68"/>
      <c r="J56" s="102" t="n">
        <f aca="false">G36+L36</f>
        <v>12238</v>
      </c>
      <c r="K56" s="102" t="n">
        <f aca="false">E36+G36+J36</f>
        <v>20159</v>
      </c>
      <c r="L56" s="68"/>
    </row>
    <row r="57" customFormat="false" ht="15.75" hidden="false" customHeight="true" outlineLevel="0" collapsed="false">
      <c r="C57" s="68" t="s">
        <v>9099</v>
      </c>
      <c r="D57" s="125" t="n">
        <f aca="false">D55-D56</f>
        <v>3269</v>
      </c>
      <c r="E57" s="68"/>
      <c r="F57" s="125" t="n">
        <f aca="false">F55-F56</f>
        <v>17712</v>
      </c>
      <c r="G57" s="68"/>
      <c r="H57" s="125" t="n">
        <f aca="false">H55-H56</f>
        <v>20981</v>
      </c>
      <c r="I57" s="68"/>
      <c r="J57" s="128" t="n">
        <f aca="false">J55-J56</f>
        <v>32879.0230926489</v>
      </c>
      <c r="K57" s="128" t="n">
        <f aca="false">K55-K56</f>
        <v>50907.7777777778</v>
      </c>
      <c r="L57" s="68"/>
    </row>
    <row r="58" customFormat="false" ht="15.75" hidden="false" customHeight="true" outlineLevel="0" collapsed="false">
      <c r="C58" s="68"/>
      <c r="D58" s="68"/>
      <c r="E58" s="68"/>
      <c r="F58" s="68"/>
      <c r="G58" s="68"/>
      <c r="H58" s="0" t="s">
        <v>9100</v>
      </c>
      <c r="I58" s="68"/>
      <c r="J58" s="68" t="n">
        <f aca="false">G20+L20</f>
        <v>19642</v>
      </c>
      <c r="K58" s="68" t="n">
        <f aca="false">E20+G20+L20</f>
        <v>38662</v>
      </c>
      <c r="L58" s="68"/>
    </row>
    <row r="59" customFormat="false" ht="15.75" hidden="false" customHeight="true" outlineLevel="0" collapsed="false">
      <c r="C59" s="68"/>
      <c r="D59" s="68"/>
      <c r="E59" s="68"/>
      <c r="F59" s="68"/>
      <c r="G59" s="68"/>
      <c r="H59" s="68" t="s">
        <v>9101</v>
      </c>
      <c r="I59" s="68"/>
      <c r="J59" s="125" t="n">
        <f aca="false">J57-J58</f>
        <v>13237.0230926489</v>
      </c>
      <c r="K59" s="125" t="n">
        <f aca="false">K57-K58</f>
        <v>12245.7777777778</v>
      </c>
      <c r="L59" s="68"/>
    </row>
    <row r="60" customFormat="false" ht="15.75" hidden="false" customHeight="true" outlineLevel="0" collapsed="false">
      <c r="C60" s="68" t="s">
        <v>9102</v>
      </c>
      <c r="D60" s="68"/>
      <c r="E60" s="68"/>
      <c r="F60" s="68"/>
      <c r="G60" s="68"/>
    </row>
    <row r="62" customFormat="false" ht="15.75" hidden="false" customHeight="true" outlineLevel="0" collapsed="false">
      <c r="C62" s="129" t="s">
        <v>9103</v>
      </c>
      <c r="D62" s="68"/>
    </row>
    <row r="63" customFormat="false" ht="15.75" hidden="false" customHeight="true" outlineLevel="0" collapsed="false">
      <c r="C63" s="0" t="s">
        <v>9104</v>
      </c>
      <c r="D63" s="0" t="s">
        <v>9105</v>
      </c>
      <c r="E63" s="68" t="s">
        <v>9106</v>
      </c>
    </row>
    <row r="64" customFormat="false" ht="15.75" hidden="false" customHeight="true" outlineLevel="0" collapsed="false">
      <c r="C64" s="130" t="n">
        <v>1995</v>
      </c>
      <c r="D64" s="131" t="s">
        <v>9107</v>
      </c>
      <c r="E64" s="131" t="s">
        <v>9108</v>
      </c>
      <c r="F64" s="132" t="s">
        <v>9109</v>
      </c>
      <c r="G64" s="132"/>
      <c r="H64" s="132"/>
    </row>
    <row r="65" customFormat="false" ht="15.75" hidden="false" customHeight="true" outlineLevel="0" collapsed="false">
      <c r="C65" s="133" t="n">
        <v>1996</v>
      </c>
      <c r="D65" s="134" t="s">
        <v>9110</v>
      </c>
      <c r="E65" s="134" t="s">
        <v>9111</v>
      </c>
      <c r="F65" s="132" t="s">
        <v>9112</v>
      </c>
      <c r="G65" s="132"/>
      <c r="H65" s="132"/>
    </row>
    <row r="66" customFormat="false" ht="15.75" hidden="false" customHeight="true" outlineLevel="0" collapsed="false">
      <c r="C66" s="133" t="n">
        <v>1997</v>
      </c>
      <c r="D66" s="134" t="s">
        <v>9113</v>
      </c>
      <c r="E66" s="134" t="s">
        <v>9114</v>
      </c>
    </row>
    <row r="67" customFormat="false" ht="15.75" hidden="false" customHeight="true" outlineLevel="0" collapsed="false">
      <c r="C67" s="133" t="n">
        <v>1998</v>
      </c>
      <c r="D67" s="134" t="s">
        <v>9115</v>
      </c>
      <c r="E67" s="134" t="s">
        <v>9116</v>
      </c>
    </row>
    <row r="68" customFormat="false" ht="15.75" hidden="false" customHeight="true" outlineLevel="0" collapsed="false">
      <c r="C68" s="133" t="n">
        <v>1999</v>
      </c>
      <c r="D68" s="134" t="s">
        <v>9117</v>
      </c>
      <c r="E68" s="134" t="s">
        <v>9118</v>
      </c>
    </row>
    <row r="69" customFormat="false" ht="15.75" hidden="false" customHeight="true" outlineLevel="0" collapsed="false">
      <c r="C69" s="133" t="n">
        <v>2000</v>
      </c>
      <c r="D69" s="134" t="s">
        <v>9119</v>
      </c>
      <c r="E69" s="134" t="s">
        <v>9120</v>
      </c>
    </row>
    <row r="70" customFormat="false" ht="15.75" hidden="false" customHeight="true" outlineLevel="0" collapsed="false">
      <c r="C70" s="133" t="n">
        <v>2001</v>
      </c>
      <c r="D70" s="134" t="s">
        <v>9121</v>
      </c>
      <c r="E70" s="134" t="s">
        <v>9122</v>
      </c>
    </row>
    <row r="71" customFormat="false" ht="15.75" hidden="false" customHeight="true" outlineLevel="0" collapsed="false">
      <c r="C71" s="133" t="n">
        <v>2002</v>
      </c>
      <c r="D71" s="134" t="s">
        <v>9123</v>
      </c>
      <c r="E71" s="134" t="s">
        <v>9124</v>
      </c>
    </row>
    <row r="72" customFormat="false" ht="15.75" hidden="false" customHeight="true" outlineLevel="0" collapsed="false">
      <c r="C72" s="133" t="n">
        <v>2003</v>
      </c>
      <c r="D72" s="134" t="s">
        <v>9125</v>
      </c>
      <c r="E72" s="134" t="s">
        <v>9126</v>
      </c>
    </row>
    <row r="73" customFormat="false" ht="15.75" hidden="false" customHeight="true" outlineLevel="0" collapsed="false">
      <c r="C73" s="133" t="n">
        <v>2004</v>
      </c>
      <c r="D73" s="134" t="s">
        <v>9127</v>
      </c>
      <c r="E73" s="134" t="s">
        <v>9128</v>
      </c>
    </row>
    <row r="74" customFormat="false" ht="15.75" hidden="false" customHeight="true" outlineLevel="0" collapsed="false">
      <c r="C74" s="133" t="n">
        <v>2005</v>
      </c>
      <c r="D74" s="134" t="s">
        <v>9129</v>
      </c>
      <c r="E74" s="134" t="s">
        <v>9130</v>
      </c>
    </row>
    <row r="75" customFormat="false" ht="15.75" hidden="false" customHeight="true" outlineLevel="0" collapsed="false">
      <c r="C75" s="133" t="n">
        <v>2006</v>
      </c>
      <c r="D75" s="134" t="s">
        <v>9131</v>
      </c>
      <c r="E75" s="134" t="s">
        <v>9132</v>
      </c>
    </row>
    <row r="76" customFormat="false" ht="15.75" hidden="false" customHeight="true" outlineLevel="0" collapsed="false">
      <c r="C76" s="133" t="n">
        <v>2007</v>
      </c>
      <c r="D76" s="134" t="s">
        <v>9133</v>
      </c>
      <c r="E76" s="134" t="s">
        <v>9134</v>
      </c>
    </row>
    <row r="77" customFormat="false" ht="15.75" hidden="false" customHeight="true" outlineLevel="0" collapsed="false">
      <c r="C77" s="133" t="n">
        <v>2008</v>
      </c>
      <c r="D77" s="134" t="s">
        <v>9135</v>
      </c>
      <c r="E77" s="134" t="s">
        <v>9136</v>
      </c>
      <c r="F77" s="0" t="s">
        <v>9093</v>
      </c>
      <c r="G77" s="0" t="n">
        <f aca="false">SUM(D77:D81)</f>
        <v>11190</v>
      </c>
    </row>
    <row r="78" customFormat="false" ht="15.75" hidden="false" customHeight="true" outlineLevel="0" collapsed="false">
      <c r="C78" s="133" t="n">
        <v>2009</v>
      </c>
      <c r="D78" s="134" t="s">
        <v>9137</v>
      </c>
      <c r="E78" s="134" t="s">
        <v>9138</v>
      </c>
    </row>
    <row r="79" customFormat="false" ht="15.75" hidden="false" customHeight="true" outlineLevel="0" collapsed="false">
      <c r="C79" s="133" t="n">
        <v>2010</v>
      </c>
      <c r="D79" s="134" t="s">
        <v>9139</v>
      </c>
      <c r="E79" s="134" t="s">
        <v>9140</v>
      </c>
    </row>
    <row r="80" customFormat="false" ht="15.75" hidden="false" customHeight="true" outlineLevel="0" collapsed="false">
      <c r="C80" s="133" t="n">
        <v>2011</v>
      </c>
      <c r="D80" s="134" t="n">
        <v>6606</v>
      </c>
      <c r="E80" s="134" t="s">
        <v>9141</v>
      </c>
    </row>
    <row r="81" customFormat="false" ht="15.75" hidden="false" customHeight="true" outlineLevel="0" collapsed="false">
      <c r="C81" s="133" t="n">
        <v>2012</v>
      </c>
      <c r="D81" s="134" t="n">
        <v>4584</v>
      </c>
      <c r="E81" s="134" t="s">
        <v>9142</v>
      </c>
    </row>
    <row r="82" customFormat="false" ht="15.75" hidden="false" customHeight="true" outlineLevel="0" collapsed="false">
      <c r="C82" s="135" t="n">
        <v>2013</v>
      </c>
      <c r="D82" s="136" t="n">
        <v>3769</v>
      </c>
      <c r="E82" s="136" t="s">
        <v>9143</v>
      </c>
      <c r="F82" s="0" t="s">
        <v>9094</v>
      </c>
      <c r="G82" s="0" t="n">
        <f aca="false">SUM(D82:D86)</f>
        <v>26286</v>
      </c>
    </row>
    <row r="83" customFormat="false" ht="15.75" hidden="false" customHeight="true" outlineLevel="0" collapsed="false">
      <c r="C83" s="135" t="n">
        <v>2014</v>
      </c>
      <c r="D83" s="136" t="n">
        <v>5109</v>
      </c>
      <c r="E83" s="136" t="s">
        <v>9144</v>
      </c>
      <c r="F83" s="137" t="s">
        <v>9145</v>
      </c>
      <c r="G83" s="137"/>
    </row>
    <row r="84" customFormat="false" ht="15.75" hidden="false" customHeight="true" outlineLevel="0" collapsed="false">
      <c r="C84" s="135" t="n">
        <v>2015</v>
      </c>
      <c r="D84" s="136" t="n">
        <v>4885</v>
      </c>
      <c r="E84" s="136" t="s">
        <v>9146</v>
      </c>
    </row>
    <row r="85" customFormat="false" ht="15.75" hidden="false" customHeight="true" outlineLevel="0" collapsed="false">
      <c r="C85" s="135" t="n">
        <v>2016</v>
      </c>
      <c r="D85" s="136" t="n">
        <v>5376</v>
      </c>
      <c r="E85" s="136" t="s">
        <v>9147</v>
      </c>
    </row>
    <row r="86" customFormat="false" ht="15.75" hidden="false" customHeight="true" outlineLevel="0" collapsed="false">
      <c r="C86" s="135" t="n">
        <v>2017</v>
      </c>
      <c r="D86" s="136" t="n">
        <v>7147</v>
      </c>
      <c r="E86" s="136" t="s">
        <v>9148</v>
      </c>
      <c r="F86" s="4" t="s">
        <v>9149</v>
      </c>
    </row>
    <row r="87" customFormat="false" ht="15.75" hidden="false" customHeight="true" outlineLevel="0" collapsed="false">
      <c r="C87" s="135" t="n">
        <v>2018</v>
      </c>
      <c r="D87" s="136" t="n">
        <v>7737</v>
      </c>
      <c r="E87" s="136" t="s">
        <v>9150</v>
      </c>
      <c r="F87" s="138" t="s">
        <v>9151</v>
      </c>
      <c r="G87" s="139" t="n">
        <v>8136</v>
      </c>
      <c r="H87" s="139" t="s">
        <v>9152</v>
      </c>
      <c r="J87" s="56" t="n">
        <f aca="false">D87/G87</f>
        <v>0.950958702064897</v>
      </c>
    </row>
    <row r="88" customFormat="false" ht="15.75" hidden="false" customHeight="true" outlineLevel="0" collapsed="false">
      <c r="C88" s="135" t="n">
        <v>2019</v>
      </c>
      <c r="D88" s="136" t="n">
        <v>5252</v>
      </c>
      <c r="E88" s="136" t="s">
        <v>9153</v>
      </c>
      <c r="F88" s="140" t="s">
        <v>9154</v>
      </c>
      <c r="G88" s="141" t="n">
        <v>5829</v>
      </c>
      <c r="H88" s="141" t="s">
        <v>9155</v>
      </c>
      <c r="J88" s="56" t="n">
        <f aca="false">D88/G88</f>
        <v>0.901012180476926</v>
      </c>
    </row>
    <row r="89" customFormat="false" ht="15.75" hidden="false" customHeight="true" outlineLevel="0" collapsed="false">
      <c r="F89" s="140" t="s">
        <v>9156</v>
      </c>
      <c r="G89" s="141" t="n">
        <v>5944</v>
      </c>
      <c r="H89" s="141" t="s">
        <v>9157</v>
      </c>
    </row>
    <row r="90" customFormat="false" ht="15.75" hidden="false" customHeight="true" outlineLevel="0" collapsed="false">
      <c r="F90" s="140" t="s">
        <v>9158</v>
      </c>
      <c r="G90" s="141" t="n">
        <v>2352</v>
      </c>
      <c r="H90" s="141" t="s">
        <v>9159</v>
      </c>
    </row>
    <row r="91" customFormat="false" ht="15.75" hidden="false" customHeight="true" outlineLevel="0" collapsed="false">
      <c r="G91" s="137" t="s">
        <v>9160</v>
      </c>
    </row>
    <row r="92" customFormat="false" ht="15.75" hidden="false" customHeight="true" outlineLevel="0" collapsed="false">
      <c r="G92" s="142" t="s">
        <v>9068</v>
      </c>
    </row>
  </sheetData>
  <mergeCells count="2">
    <mergeCell ref="D1:H2"/>
    <mergeCell ref="N1:T2"/>
  </mergeCells>
  <hyperlinks>
    <hyperlink ref="F86" r:id="rId1" display=" Sit@del2 - Logements commencés par type et par commune (01/2018-09/2021) "/>
    <hyperlink ref="F87" r:id="rId2" display="Cumul 2018"/>
    <hyperlink ref="F88" r:id="rId3" display="Cumul 2019"/>
    <hyperlink ref="F89" r:id="rId4" display="Cumul 2020"/>
    <hyperlink ref="F90" r:id="rId5" display="En cours 2021"/>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6:J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2" activeCellId="0" sqref="I22"/>
    </sheetView>
  </sheetViews>
  <sheetFormatPr defaultColWidth="8.6875" defaultRowHeight="15" zeroHeight="false" outlineLevelRow="0" outlineLevelCol="0"/>
  <cols>
    <col collapsed="false" customWidth="true" hidden="false" outlineLevel="0" max="8" min="5" style="0" width="18"/>
    <col collapsed="false" customWidth="true" hidden="false" outlineLevel="0" max="10" min="9" style="0" width="14.15"/>
  </cols>
  <sheetData>
    <row r="6" customFormat="false" ht="15" hidden="false" customHeight="false" outlineLevel="0" collapsed="false">
      <c r="E6" s="0" t="s">
        <v>9161</v>
      </c>
    </row>
    <row r="7" customFormat="false" ht="15" hidden="false" customHeight="false" outlineLevel="0" collapsed="false">
      <c r="E7" s="0" t="s">
        <v>9162</v>
      </c>
      <c r="F7" s="126" t="s">
        <v>9163</v>
      </c>
      <c r="G7" s="126" t="s">
        <v>9164</v>
      </c>
      <c r="H7" s="126" t="s">
        <v>9165</v>
      </c>
      <c r="I7" s="126" t="s">
        <v>9166</v>
      </c>
      <c r="J7" s="126" t="s">
        <v>9167</v>
      </c>
    </row>
    <row r="8" customFormat="false" ht="15" hidden="false" customHeight="false" outlineLevel="0" collapsed="false">
      <c r="B8" s="0" t="s">
        <v>1717</v>
      </c>
      <c r="E8" s="0" t="n">
        <f aca="false">ROUND(-(1-POWER((I8/G8),(1/(H8-F8))))*100,J8)</f>
        <v>0.01</v>
      </c>
      <c r="F8" s="121" t="n">
        <v>2000</v>
      </c>
      <c r="G8" s="121" t="n">
        <v>100</v>
      </c>
      <c r="H8" s="121" t="n">
        <v>2020</v>
      </c>
      <c r="I8" s="121" t="n">
        <v>100.2</v>
      </c>
      <c r="J8" s="121" t="n">
        <v>2</v>
      </c>
    </row>
    <row r="9" customFormat="false" ht="15" hidden="false" customHeight="false" outlineLevel="0" collapsed="false">
      <c r="B9" s="0" t="s">
        <v>9168</v>
      </c>
      <c r="E9" s="0" t="n">
        <f aca="false">ROUND(-(1-POWER((I9/G9),(1/(H9-F9))))*100,J9)</f>
        <v>-0.07</v>
      </c>
      <c r="F9" s="0" t="n">
        <f aca="false">Calculette!D8</f>
        <v>2008</v>
      </c>
      <c r="G9" s="0" t="n">
        <f aca="false">Calculette!D10</f>
        <v>1084428</v>
      </c>
      <c r="H9" s="0" t="n">
        <f aca="false">Calculette!F8</f>
        <v>2013</v>
      </c>
      <c r="I9" s="0" t="n">
        <f aca="false">Calculette!F10</f>
        <v>1080771</v>
      </c>
      <c r="J9" s="0" t="n">
        <v>2</v>
      </c>
    </row>
    <row r="10" customFormat="false" ht="15" hidden="false" customHeight="false" outlineLevel="0" collapsed="false">
      <c r="B10" s="0" t="s">
        <v>9169</v>
      </c>
      <c r="E10" s="0" t="n">
        <f aca="false">ROUND(-(1-POWER((I10/G10),(1/(H10-F10))))*100,J10)</f>
        <v>0.1</v>
      </c>
      <c r="F10" s="0" t="n">
        <f aca="false">Calculette!F8</f>
        <v>2013</v>
      </c>
      <c r="G10" s="0" t="n">
        <f aca="false">Calculette!F10</f>
        <v>1080771</v>
      </c>
      <c r="H10" s="0" t="n">
        <f aca="false">Calculette!H8</f>
        <v>2018</v>
      </c>
      <c r="I10" s="0" t="n">
        <f aca="false">Calculette!H10</f>
        <v>1086219</v>
      </c>
      <c r="J10" s="0" t="n">
        <v>2</v>
      </c>
    </row>
    <row r="11" customFormat="false" ht="15" hidden="false" customHeight="false" outlineLevel="0" collapsed="false">
      <c r="B11" s="0" t="s">
        <v>283</v>
      </c>
      <c r="E11" s="0" t="n">
        <f aca="false">ROUND(-(1-POWER((I11/G11),(1/(H11-F11))))*100,J11)</f>
        <v>-0.39</v>
      </c>
      <c r="F11" s="0" t="n">
        <v>2008</v>
      </c>
      <c r="G11" s="143" t="n">
        <f aca="false">Calculette!D34</f>
        <v>2.13763406602935</v>
      </c>
      <c r="H11" s="0" t="n">
        <v>2013</v>
      </c>
      <c r="I11" s="143" t="n">
        <f aca="false">Calculette!F34</f>
        <v>2.09627827219104</v>
      </c>
      <c r="J11" s="0" t="n">
        <v>3</v>
      </c>
    </row>
    <row r="12" customFormat="false" ht="15" hidden="false" customHeight="false" outlineLevel="0" collapsed="false">
      <c r="B12" s="0" t="s">
        <v>287</v>
      </c>
      <c r="E12" s="0" t="n">
        <f aca="false">ROUND(-(1-POWER((I12/G12),(1/(H12-F12))))*100,J12)</f>
        <v>-0.256</v>
      </c>
      <c r="F12" s="0" t="n">
        <v>2013</v>
      </c>
      <c r="G12" s="143" t="n">
        <f aca="false">Calculette!F34</f>
        <v>2.09627827219104</v>
      </c>
      <c r="H12" s="0" t="n">
        <v>2018</v>
      </c>
      <c r="I12" s="143" t="n">
        <f aca="false">Calculette!H34</f>
        <v>2.06953979696581</v>
      </c>
      <c r="J12" s="0" t="n">
        <v>3</v>
      </c>
    </row>
    <row r="16" customFormat="false" ht="15" hidden="false" customHeight="false" outlineLevel="0" collapsed="false">
      <c r="E16" s="0" t="s">
        <v>9166</v>
      </c>
      <c r="F16" s="0" t="s">
        <v>9163</v>
      </c>
      <c r="G16" s="0" t="s">
        <v>9164</v>
      </c>
      <c r="H16" s="0" t="s">
        <v>9165</v>
      </c>
      <c r="I16" s="0" t="s">
        <v>9162</v>
      </c>
      <c r="J16" s="0" t="s">
        <v>9167</v>
      </c>
    </row>
    <row r="17" customFormat="false" ht="15" hidden="false" customHeight="false" outlineLevel="0" collapsed="false">
      <c r="B17" s="0" t="s">
        <v>1717</v>
      </c>
      <c r="E17" s="0" t="n">
        <f aca="false">ROUND(G17*POWER(((1+I17/100)),H17-F17),J17)</f>
        <v>100.1</v>
      </c>
      <c r="F17" s="121" t="n">
        <v>2000</v>
      </c>
      <c r="G17" s="121" t="n">
        <v>100</v>
      </c>
      <c r="H17" s="121" t="n">
        <v>2001</v>
      </c>
      <c r="I17" s="121" t="n">
        <v>0.1</v>
      </c>
      <c r="J17" s="121" t="n">
        <v>2</v>
      </c>
    </row>
    <row r="18" customFormat="false" ht="15" hidden="false" customHeight="false" outlineLevel="0" collapsed="false">
      <c r="B18" s="0" t="s">
        <v>1327</v>
      </c>
      <c r="E18" s="0" t="n">
        <f aca="false">ROUND(G18*POWER(((1+I18/100)),H18-F18),J18)</f>
        <v>1088414</v>
      </c>
      <c r="F18" s="0" t="n">
        <v>2018</v>
      </c>
      <c r="G18" s="0" t="n">
        <f aca="false">Calculette!H10</f>
        <v>1086219</v>
      </c>
      <c r="H18" s="0" t="n">
        <v>2020</v>
      </c>
      <c r="I18" s="0" t="n">
        <f aca="false">Calculette!H6*100</f>
        <v>0.101</v>
      </c>
      <c r="J18" s="0" t="n">
        <v>0</v>
      </c>
    </row>
    <row r="19" customFormat="false" ht="15" hidden="false" customHeight="false" outlineLevel="0" collapsed="false">
      <c r="B19" s="0" t="s">
        <v>1330</v>
      </c>
      <c r="E19" s="0" t="n">
        <f aca="false">ROUND(G19*POWER(((1+I19/100)),H19-F19),J19)</f>
        <v>1099457</v>
      </c>
      <c r="F19" s="0" t="n">
        <f aca="false">H18</f>
        <v>2020</v>
      </c>
      <c r="G19" s="0" t="n">
        <f aca="false">E18</f>
        <v>1088414</v>
      </c>
      <c r="H19" s="0" t="n">
        <f aca="false">F19+10</f>
        <v>2030</v>
      </c>
      <c r="I19" s="0" t="n">
        <f aca="false">Calculette!N6*100</f>
        <v>0.101</v>
      </c>
      <c r="J19" s="0" t="n">
        <v>0</v>
      </c>
    </row>
    <row r="20" customFormat="false" ht="15" hidden="false" customHeight="false" outlineLevel="0" collapsed="false">
      <c r="B20" s="0" t="s">
        <v>1333</v>
      </c>
      <c r="E20" s="0" t="n">
        <f aca="false">ROUND(G20*POWER(((1+I20/100)),H20-F20),J20)</f>
        <v>1110612</v>
      </c>
      <c r="F20" s="0" t="n">
        <f aca="false">H19</f>
        <v>2030</v>
      </c>
      <c r="G20" s="0" t="n">
        <f aca="false">E19</f>
        <v>1099457</v>
      </c>
      <c r="H20" s="0" t="n">
        <f aca="false">F20+10</f>
        <v>2040</v>
      </c>
      <c r="I20" s="0" t="n">
        <f aca="false">Calculette!P6*100</f>
        <v>0.101</v>
      </c>
      <c r="J20" s="0" t="n">
        <v>0</v>
      </c>
    </row>
    <row r="21" customFormat="false" ht="15" hidden="false" customHeight="false" outlineLevel="0" collapsed="false">
      <c r="B21" s="0" t="s">
        <v>1336</v>
      </c>
      <c r="E21" s="0" t="n">
        <f aca="false">ROUND(G21*POWER(((1+I21/100)),H21-F21),J21)</f>
        <v>1121880</v>
      </c>
      <c r="F21" s="0" t="n">
        <f aca="false">H20</f>
        <v>2040</v>
      </c>
      <c r="G21" s="0" t="n">
        <f aca="false">E20</f>
        <v>1110612</v>
      </c>
      <c r="H21" s="0" t="n">
        <f aca="false">F21+10</f>
        <v>2050</v>
      </c>
      <c r="I21" s="0" t="n">
        <f aca="false">Calculette!R6*100</f>
        <v>0.101</v>
      </c>
      <c r="J21" s="0" t="n">
        <v>0</v>
      </c>
    </row>
    <row r="22" customFormat="false" ht="15" hidden="false" customHeight="false" outlineLevel="0" collapsed="false">
      <c r="B22" s="0" t="s">
        <v>1339</v>
      </c>
      <c r="E22" s="0" t="n">
        <f aca="false">ROUND(G22*POWER(((1+I22/100)),H22-F22),J22)</f>
        <v>2.059</v>
      </c>
      <c r="F22" s="0" t="n">
        <v>2018</v>
      </c>
      <c r="G22" s="0" t="n">
        <f aca="false">Calculette!H34</f>
        <v>2.06953979696581</v>
      </c>
      <c r="H22" s="0" t="n">
        <v>2020</v>
      </c>
      <c r="I22" s="0" t="n">
        <f aca="false">Calculette!H5*100</f>
        <v>-0.256</v>
      </c>
      <c r="J22" s="0" t="n">
        <v>3</v>
      </c>
    </row>
    <row r="23" customFormat="false" ht="15" hidden="false" customHeight="false" outlineLevel="0" collapsed="false">
      <c r="B23" s="0" t="s">
        <v>1343</v>
      </c>
      <c r="E23" s="0" t="n">
        <f aca="false">ROUND(G23*POWER(((1+I23/100)),H23-F23),J23)</f>
        <v>2.007</v>
      </c>
      <c r="F23" s="0" t="n">
        <f aca="false">H22</f>
        <v>2020</v>
      </c>
      <c r="G23" s="0" t="n">
        <f aca="false">E22</f>
        <v>2.059</v>
      </c>
      <c r="H23" s="0" t="n">
        <f aca="false">F23+10</f>
        <v>2030</v>
      </c>
      <c r="I23" s="0" t="n">
        <f aca="false">Calculette!N5*100</f>
        <v>-0.256</v>
      </c>
      <c r="J23" s="0" t="n">
        <v>3</v>
      </c>
    </row>
    <row r="24" customFormat="false" ht="15" hidden="false" customHeight="false" outlineLevel="0" collapsed="false">
      <c r="B24" s="0" t="s">
        <v>1347</v>
      </c>
      <c r="E24" s="0" t="n">
        <f aca="false">ROUND(G24*POWER(((1+I24/100)),H24-F24),J24)</f>
        <v>1.956</v>
      </c>
      <c r="F24" s="0" t="n">
        <f aca="false">H23</f>
        <v>2030</v>
      </c>
      <c r="G24" s="0" t="n">
        <f aca="false">E23</f>
        <v>2.007</v>
      </c>
      <c r="H24" s="0" t="n">
        <f aca="false">F24+10</f>
        <v>2040</v>
      </c>
      <c r="I24" s="0" t="n">
        <f aca="false">Calculette!P5*100</f>
        <v>-0.256</v>
      </c>
      <c r="J24" s="0" t="n">
        <v>3</v>
      </c>
    </row>
    <row r="25" customFormat="false" ht="15" hidden="false" customHeight="false" outlineLevel="0" collapsed="false">
      <c r="B25" s="0" t="s">
        <v>1351</v>
      </c>
      <c r="E25" s="0" t="n">
        <f aca="false">ROUND(G25*POWER(((1+I25/100)),H25-F25),J25)</f>
        <v>1.906</v>
      </c>
      <c r="F25" s="0" t="n">
        <f aca="false">H24</f>
        <v>2040</v>
      </c>
      <c r="G25" s="0" t="n">
        <f aca="false">E24</f>
        <v>1.956</v>
      </c>
      <c r="H25" s="0" t="n">
        <f aca="false">F25+10</f>
        <v>2050</v>
      </c>
      <c r="I25" s="0" t="n">
        <f aca="false">Calculette!R5*100</f>
        <v>-0.256</v>
      </c>
      <c r="J25" s="0" t="n">
        <v>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7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44" activeCellId="0" sqref="B44"/>
    </sheetView>
  </sheetViews>
  <sheetFormatPr defaultColWidth="11.43359375" defaultRowHeight="12.75" zeroHeight="false" outlineLevelRow="0" outlineLevelCol="0"/>
  <cols>
    <col collapsed="false" customWidth="true" hidden="false" outlineLevel="0" max="1" min="1" style="144" width="26.14"/>
    <col collapsed="false" customWidth="true" hidden="false" outlineLevel="0" max="2" min="2" style="144" width="13.43"/>
    <col collapsed="false" customWidth="true" hidden="false" outlineLevel="0" max="3" min="3" style="144" width="26.85"/>
    <col collapsed="false" customWidth="false" hidden="false" outlineLevel="0" max="16" min="4" style="144" width="11.42"/>
    <col collapsed="false" customWidth="true" hidden="false" outlineLevel="0" max="17" min="17" style="145" width="12.42"/>
    <col collapsed="false" customWidth="true" hidden="false" outlineLevel="0" max="18" min="18" style="146" width="61.42"/>
    <col collapsed="false" customWidth="true" hidden="false" outlineLevel="0" max="19" min="19" style="144" width="9.42"/>
    <col collapsed="false" customWidth="false" hidden="false" outlineLevel="0" max="261" min="20" style="144" width="11.42"/>
    <col collapsed="false" customWidth="true" hidden="false" outlineLevel="0" max="262" min="262" style="144" width="26.14"/>
    <col collapsed="false" customWidth="true" hidden="false" outlineLevel="0" max="263" min="263" style="144" width="13.43"/>
    <col collapsed="false" customWidth="true" hidden="false" outlineLevel="0" max="264" min="264" style="144" width="14.15"/>
    <col collapsed="false" customWidth="false" hidden="false" outlineLevel="0" max="272" min="265" style="144" width="11.42"/>
    <col collapsed="false" customWidth="true" hidden="false" outlineLevel="0" max="273" min="273" style="144" width="4.14"/>
    <col collapsed="false" customWidth="true" hidden="false" outlineLevel="0" max="274" min="274" style="144" width="61.42"/>
    <col collapsed="false" customWidth="true" hidden="false" outlineLevel="0" max="275" min="275" style="144" width="9.42"/>
    <col collapsed="false" customWidth="false" hidden="false" outlineLevel="0" max="517" min="276" style="144" width="11.42"/>
    <col collapsed="false" customWidth="true" hidden="false" outlineLevel="0" max="518" min="518" style="144" width="26.14"/>
    <col collapsed="false" customWidth="true" hidden="false" outlineLevel="0" max="519" min="519" style="144" width="13.43"/>
    <col collapsed="false" customWidth="true" hidden="false" outlineLevel="0" max="520" min="520" style="144" width="14.15"/>
    <col collapsed="false" customWidth="false" hidden="false" outlineLevel="0" max="528" min="521" style="144" width="11.42"/>
    <col collapsed="false" customWidth="true" hidden="false" outlineLevel="0" max="529" min="529" style="144" width="4.14"/>
    <col collapsed="false" customWidth="true" hidden="false" outlineLevel="0" max="530" min="530" style="144" width="61.42"/>
    <col collapsed="false" customWidth="true" hidden="false" outlineLevel="0" max="531" min="531" style="144" width="9.42"/>
    <col collapsed="false" customWidth="false" hidden="false" outlineLevel="0" max="773" min="532" style="144" width="11.42"/>
    <col collapsed="false" customWidth="true" hidden="false" outlineLevel="0" max="774" min="774" style="144" width="26.14"/>
    <col collapsed="false" customWidth="true" hidden="false" outlineLevel="0" max="775" min="775" style="144" width="13.43"/>
    <col collapsed="false" customWidth="true" hidden="false" outlineLevel="0" max="776" min="776" style="144" width="14.15"/>
    <col collapsed="false" customWidth="false" hidden="false" outlineLevel="0" max="784" min="777" style="144" width="11.42"/>
    <col collapsed="false" customWidth="true" hidden="false" outlineLevel="0" max="785" min="785" style="144" width="4.14"/>
    <col collapsed="false" customWidth="true" hidden="false" outlineLevel="0" max="786" min="786" style="144" width="61.42"/>
    <col collapsed="false" customWidth="true" hidden="false" outlineLevel="0" max="787" min="787" style="144" width="9.42"/>
    <col collapsed="false" customWidth="false" hidden="false" outlineLevel="0" max="1024" min="788" style="144" width="11.42"/>
  </cols>
  <sheetData>
    <row r="1" customFormat="false" ht="51.75" hidden="false" customHeight="false" outlineLevel="0" collapsed="false">
      <c r="A1" s="147" t="s">
        <v>9170</v>
      </c>
      <c r="B1" s="148" t="s">
        <v>9171</v>
      </c>
      <c r="C1" s="149"/>
      <c r="D1" s="149"/>
      <c r="E1" s="149"/>
      <c r="F1" s="149"/>
      <c r="G1" s="150" t="s">
        <v>9172</v>
      </c>
      <c r="H1" s="150" t="s">
        <v>9173</v>
      </c>
      <c r="I1" s="150" t="s">
        <v>9174</v>
      </c>
      <c r="J1" s="150" t="s">
        <v>9175</v>
      </c>
      <c r="K1" s="151"/>
      <c r="L1" s="152" t="s">
        <v>9176</v>
      </c>
      <c r="M1" s="152" t="s">
        <v>9177</v>
      </c>
      <c r="N1" s="152" t="s">
        <v>9178</v>
      </c>
      <c r="O1" s="152" t="s">
        <v>9179</v>
      </c>
      <c r="P1" s="152" t="s">
        <v>9180</v>
      </c>
      <c r="R1" s="147" t="s">
        <v>9181</v>
      </c>
    </row>
    <row r="2" customFormat="false" ht="13.5" hidden="false" customHeight="false" outlineLevel="0" collapsed="false">
      <c r="A2" s="149"/>
      <c r="B2" s="149"/>
      <c r="C2" s="149"/>
      <c r="D2" s="149"/>
      <c r="E2" s="149"/>
      <c r="F2" s="149"/>
      <c r="G2" s="153"/>
      <c r="H2" s="154"/>
      <c r="I2" s="155"/>
      <c r="J2" s="156"/>
      <c r="K2" s="149"/>
      <c r="L2" s="149"/>
      <c r="M2" s="149"/>
      <c r="N2" s="149"/>
      <c r="O2" s="149"/>
      <c r="P2" s="149"/>
      <c r="Q2" s="157" t="n">
        <v>1</v>
      </c>
      <c r="R2" s="158" t="s">
        <v>9182</v>
      </c>
    </row>
    <row r="3" customFormat="false" ht="13.5" hidden="false" customHeight="true" outlineLevel="0" collapsed="false">
      <c r="A3" s="149"/>
      <c r="B3" s="159" t="s">
        <v>9183</v>
      </c>
      <c r="C3" s="159"/>
      <c r="D3" s="159"/>
      <c r="E3" s="149"/>
      <c r="F3" s="149"/>
      <c r="G3" s="149"/>
      <c r="H3" s="149"/>
      <c r="I3" s="149"/>
      <c r="J3" s="149"/>
      <c r="K3" s="149"/>
      <c r="L3" s="149"/>
      <c r="M3" s="149"/>
      <c r="N3" s="149"/>
      <c r="O3" s="149"/>
      <c r="P3" s="149"/>
      <c r="Q3" s="157" t="n">
        <v>2</v>
      </c>
      <c r="R3" s="158" t="s">
        <v>9184</v>
      </c>
    </row>
    <row r="4" customFormat="false" ht="38.25" hidden="false" customHeight="false" outlineLevel="0" collapsed="false">
      <c r="A4" s="149"/>
      <c r="B4" s="160" t="s">
        <v>9185</v>
      </c>
      <c r="C4" s="161" t="s">
        <v>9186</v>
      </c>
      <c r="D4" s="162" t="s">
        <v>9187</v>
      </c>
      <c r="E4" s="149"/>
      <c r="F4" s="149"/>
      <c r="G4" s="149"/>
      <c r="H4" s="149"/>
      <c r="I4" s="149"/>
      <c r="J4" s="163" t="str">
        <f aca="false">B7</f>
        <v>Annees des Donnees</v>
      </c>
      <c r="K4" s="164" t="str">
        <f aca="false">B4</f>
        <v>année référence</v>
      </c>
      <c r="L4" s="164"/>
      <c r="M4" s="164"/>
      <c r="N4" s="164"/>
      <c r="O4" s="164"/>
      <c r="P4" s="165"/>
      <c r="Q4" s="166" t="n">
        <v>3</v>
      </c>
      <c r="R4" s="158" t="s">
        <v>9188</v>
      </c>
    </row>
    <row r="5" customFormat="false" ht="34.5" hidden="false" customHeight="false" outlineLevel="0" collapsed="false">
      <c r="A5" s="149"/>
      <c r="B5" s="167" t="s">
        <v>9189</v>
      </c>
      <c r="C5" s="168" t="s">
        <v>9190</v>
      </c>
      <c r="D5" s="169" t="s">
        <v>9191</v>
      </c>
      <c r="E5" s="149"/>
      <c r="F5" s="170" t="s">
        <v>9192</v>
      </c>
      <c r="G5" s="171"/>
      <c r="H5" s="171"/>
      <c r="I5" s="149"/>
      <c r="J5" s="172" t="str">
        <f aca="false">C7</f>
        <v>Dates Applications du SCoT</v>
      </c>
      <c r="K5" s="173" t="str">
        <f aca="false">C4</f>
        <v> départ </v>
      </c>
      <c r="L5" s="173"/>
      <c r="M5" s="173"/>
      <c r="N5" s="173"/>
      <c r="O5" s="173"/>
      <c r="P5" s="174"/>
      <c r="Q5" s="166" t="n">
        <v>4</v>
      </c>
      <c r="R5" s="158" t="s">
        <v>9193</v>
      </c>
    </row>
    <row r="6" customFormat="false" ht="23.25" hidden="false" customHeight="false" outlineLevel="0" collapsed="false">
      <c r="A6" s="175" t="s">
        <v>9194</v>
      </c>
      <c r="B6" s="149" t="n">
        <v>2018</v>
      </c>
      <c r="C6" s="176" t="n">
        <v>2020</v>
      </c>
      <c r="D6" s="176" t="n">
        <v>2030</v>
      </c>
      <c r="E6" s="149"/>
      <c r="F6" s="149"/>
      <c r="G6" s="149"/>
      <c r="H6" s="149"/>
      <c r="I6" s="149"/>
      <c r="J6" s="177" t="str">
        <f aca="false">D7</f>
        <v>Horizon du SCoT</v>
      </c>
      <c r="K6" s="178" t="str">
        <f aca="false">D4</f>
        <v>horizon</v>
      </c>
      <c r="L6" s="178"/>
      <c r="M6" s="178"/>
      <c r="N6" s="178"/>
      <c r="O6" s="178"/>
      <c r="P6" s="179"/>
      <c r="Q6" s="166" t="n">
        <v>5</v>
      </c>
      <c r="R6" s="158" t="s">
        <v>9195</v>
      </c>
    </row>
    <row r="7" customFormat="false" ht="25.5" hidden="false" customHeight="false" outlineLevel="0" collapsed="false">
      <c r="A7" s="149"/>
      <c r="B7" s="180" t="s">
        <v>9196</v>
      </c>
      <c r="C7" s="180" t="s">
        <v>9197</v>
      </c>
      <c r="D7" s="180" t="s">
        <v>9198</v>
      </c>
      <c r="E7" s="149"/>
      <c r="F7" s="149"/>
      <c r="G7" s="149"/>
      <c r="H7" s="149"/>
      <c r="I7" s="180" t="s">
        <v>9199</v>
      </c>
      <c r="J7" s="180" t="s">
        <v>7636</v>
      </c>
      <c r="K7" s="173" t="s">
        <v>9186</v>
      </c>
      <c r="L7" s="149"/>
      <c r="M7" s="149"/>
      <c r="N7" s="149"/>
      <c r="O7" s="149"/>
      <c r="P7" s="149"/>
      <c r="Q7" s="157" t="n">
        <v>6</v>
      </c>
      <c r="R7" s="158" t="s">
        <v>9200</v>
      </c>
    </row>
    <row r="8" customFormat="false" ht="13.5" hidden="false" customHeight="false" outlineLevel="0" collapsed="false">
      <c r="A8" s="149"/>
      <c r="B8" s="149"/>
      <c r="C8" s="149"/>
      <c r="D8" s="149"/>
      <c r="E8" s="149"/>
      <c r="F8" s="149"/>
      <c r="G8" s="149"/>
      <c r="H8" s="149"/>
      <c r="I8" s="149"/>
      <c r="J8" s="149"/>
      <c r="K8" s="180" t="s">
        <v>9201</v>
      </c>
      <c r="L8" s="149"/>
      <c r="M8" s="149"/>
      <c r="N8" s="149"/>
      <c r="O8" s="149"/>
      <c r="P8" s="149"/>
      <c r="Q8" s="157" t="n">
        <v>7</v>
      </c>
      <c r="R8" s="158" t="s">
        <v>9202</v>
      </c>
    </row>
    <row r="9" customFormat="false" ht="38.25" hidden="false" customHeight="true" outlineLevel="0" collapsed="false">
      <c r="A9" s="181" t="s">
        <v>9203</v>
      </c>
      <c r="B9" s="159" t="s">
        <v>9204</v>
      </c>
      <c r="C9" s="159"/>
      <c r="D9" s="159" t="s">
        <v>9205</v>
      </c>
      <c r="E9" s="159" t="s">
        <v>9206</v>
      </c>
      <c r="F9" s="149"/>
      <c r="J9" s="149"/>
      <c r="K9" s="180" t="s">
        <v>9207</v>
      </c>
      <c r="Q9" s="157" t="n">
        <v>8</v>
      </c>
      <c r="R9" s="158" t="s">
        <v>9208</v>
      </c>
      <c r="S9" s="182" t="s">
        <v>9209</v>
      </c>
    </row>
    <row r="10" customFormat="false" ht="25.5" hidden="false" customHeight="false" outlineLevel="0" collapsed="false">
      <c r="A10" s="181"/>
      <c r="B10" s="183" t="s">
        <v>9210</v>
      </c>
      <c r="C10" s="174" t="s">
        <v>9201</v>
      </c>
      <c r="D10" s="159"/>
      <c r="E10" s="159" t="s">
        <v>9206</v>
      </c>
      <c r="F10" s="184"/>
      <c r="K10" s="185" t="s">
        <v>9211</v>
      </c>
      <c r="L10" s="152"/>
      <c r="M10" s="152"/>
      <c r="N10" s="152"/>
      <c r="O10" s="152"/>
      <c r="P10" s="152"/>
      <c r="Q10" s="157" t="n">
        <v>9</v>
      </c>
      <c r="R10" s="158" t="s">
        <v>9212</v>
      </c>
      <c r="S10" s="182"/>
    </row>
    <row r="11" customFormat="false" ht="13.5" hidden="false" customHeight="false" outlineLevel="0" collapsed="false">
      <c r="A11" s="181"/>
      <c r="B11" s="186" t="s">
        <v>9213</v>
      </c>
      <c r="C11" s="187" t="s">
        <v>9214</v>
      </c>
      <c r="D11" s="188" t="s">
        <v>9215</v>
      </c>
      <c r="E11" s="189" t="s">
        <v>9216</v>
      </c>
      <c r="F11" s="190"/>
      <c r="G11" s="191"/>
      <c r="H11" s="192"/>
      <c r="I11" s="180" t="s">
        <v>9217</v>
      </c>
      <c r="J11" s="190" t="s">
        <v>9218</v>
      </c>
      <c r="K11" s="173" t="s">
        <v>9186</v>
      </c>
      <c r="L11" s="149"/>
      <c r="M11" s="149"/>
      <c r="N11" s="149"/>
      <c r="O11" s="149"/>
      <c r="P11" s="149"/>
      <c r="Q11" s="157" t="n">
        <v>10</v>
      </c>
      <c r="R11" s="158" t="s">
        <v>9219</v>
      </c>
      <c r="S11" s="182"/>
    </row>
    <row r="12" customFormat="false" ht="12.75" hidden="false" customHeight="false" outlineLevel="0" collapsed="false">
      <c r="A12" s="173"/>
      <c r="B12" s="193" t="n">
        <v>177233</v>
      </c>
      <c r="C12" s="194" t="n">
        <f aca="false">B12*POWER(1+D12,D6-C6)</f>
        <v>179031.211043426</v>
      </c>
      <c r="D12" s="195" t="n">
        <v>0.00101</v>
      </c>
      <c r="E12" s="196" t="n">
        <f aca="false">C12-B12</f>
        <v>1798.21104342604</v>
      </c>
      <c r="F12" s="190"/>
      <c r="H12" s="192"/>
      <c r="I12" s="149"/>
      <c r="J12" s="180"/>
      <c r="K12" s="180" t="s">
        <v>9201</v>
      </c>
      <c r="L12" s="149"/>
      <c r="M12" s="149"/>
      <c r="N12" s="149"/>
      <c r="O12" s="149"/>
      <c r="P12" s="149"/>
      <c r="Q12" s="157" t="n">
        <v>11</v>
      </c>
      <c r="R12" s="158" t="s">
        <v>9220</v>
      </c>
      <c r="S12" s="182"/>
    </row>
    <row r="13" customFormat="false" ht="25.5" hidden="false" customHeight="false" outlineLevel="0" collapsed="false">
      <c r="A13" s="173"/>
      <c r="B13" s="197" t="s">
        <v>9221</v>
      </c>
      <c r="C13" s="194"/>
      <c r="D13" s="173"/>
      <c r="E13" s="196"/>
      <c r="F13" s="190" t="s">
        <v>9222</v>
      </c>
      <c r="H13" s="192"/>
      <c r="I13" s="149"/>
      <c r="J13" s="180" t="s">
        <v>9223</v>
      </c>
      <c r="K13" s="180" t="s">
        <v>9224</v>
      </c>
      <c r="L13" s="149"/>
      <c r="M13" s="149"/>
      <c r="N13" s="149"/>
      <c r="O13" s="149"/>
      <c r="P13" s="149"/>
      <c r="Q13" s="157" t="n">
        <v>12</v>
      </c>
      <c r="R13" s="158" t="s">
        <v>9225</v>
      </c>
      <c r="S13" s="182"/>
    </row>
    <row r="14" customFormat="false" ht="12.75" hidden="false" customHeight="false" outlineLevel="0" collapsed="false">
      <c r="A14" s="173"/>
      <c r="B14" s="197" t="s">
        <v>9226</v>
      </c>
      <c r="C14" s="194"/>
      <c r="D14" s="173"/>
      <c r="E14" s="196"/>
      <c r="F14" s="190" t="s">
        <v>9227</v>
      </c>
      <c r="H14" s="192"/>
      <c r="I14" s="149"/>
      <c r="J14" s="180" t="s">
        <v>9228</v>
      </c>
      <c r="K14" s="180" t="s">
        <v>9224</v>
      </c>
      <c r="L14" s="180"/>
      <c r="M14" s="180"/>
      <c r="N14" s="180"/>
      <c r="O14" s="180"/>
      <c r="P14" s="180"/>
      <c r="S14" s="146"/>
    </row>
    <row r="15" customFormat="false" ht="12.75" hidden="false" customHeight="false" outlineLevel="0" collapsed="false">
      <c r="A15" s="173"/>
      <c r="B15" s="173"/>
      <c r="C15" s="194"/>
      <c r="D15" s="173"/>
      <c r="E15" s="196"/>
      <c r="F15" s="190" t="s">
        <v>9229</v>
      </c>
      <c r="H15" s="192"/>
      <c r="I15" s="149"/>
      <c r="J15" s="180" t="s">
        <v>9230</v>
      </c>
      <c r="K15" s="180" t="s">
        <v>9224</v>
      </c>
      <c r="L15" s="180"/>
      <c r="M15" s="180"/>
      <c r="N15" s="180"/>
      <c r="O15" s="180"/>
      <c r="P15" s="180"/>
      <c r="S15" s="146"/>
    </row>
    <row r="16" customFormat="false" ht="13.5" hidden="false" customHeight="false" outlineLevel="0" collapsed="false">
      <c r="A16" s="149"/>
      <c r="C16" s="149"/>
      <c r="D16" s="149"/>
      <c r="E16" s="149"/>
      <c r="F16" s="149"/>
      <c r="G16" s="149"/>
      <c r="H16" s="149"/>
      <c r="I16" s="149"/>
      <c r="J16" s="149"/>
      <c r="K16" s="149"/>
      <c r="L16" s="149"/>
      <c r="M16" s="149"/>
      <c r="N16" s="149"/>
      <c r="O16" s="149"/>
      <c r="P16" s="149"/>
      <c r="S16" s="146"/>
    </row>
    <row r="17" customFormat="false" ht="12.75" hidden="false" customHeight="true" outlineLevel="0" collapsed="false">
      <c r="A17" s="198" t="s">
        <v>9231</v>
      </c>
      <c r="B17" s="159" t="s">
        <v>9232</v>
      </c>
      <c r="C17" s="159"/>
      <c r="D17" s="159" t="s">
        <v>9233</v>
      </c>
      <c r="E17" s="159"/>
      <c r="F17" s="199" t="s">
        <v>9218</v>
      </c>
      <c r="G17" s="199"/>
      <c r="H17" s="159" t="s">
        <v>9234</v>
      </c>
      <c r="I17" s="159"/>
      <c r="J17" s="159" t="s">
        <v>9235</v>
      </c>
      <c r="K17" s="180"/>
      <c r="L17" s="180"/>
      <c r="M17" s="180"/>
      <c r="N17" s="180"/>
      <c r="O17" s="180"/>
      <c r="P17" s="180"/>
      <c r="S17" s="146"/>
    </row>
    <row r="18" customFormat="false" ht="12.75" hidden="false" customHeight="false" outlineLevel="0" collapsed="false">
      <c r="A18" s="198"/>
      <c r="B18" s="159"/>
      <c r="C18" s="159"/>
      <c r="D18" s="159"/>
      <c r="E18" s="159"/>
      <c r="F18" s="199"/>
      <c r="G18" s="199"/>
      <c r="H18" s="159"/>
      <c r="I18" s="159"/>
      <c r="J18" s="159"/>
      <c r="K18" s="200"/>
      <c r="L18" s="200"/>
      <c r="M18" s="200"/>
      <c r="N18" s="200"/>
      <c r="O18" s="200"/>
      <c r="P18" s="200"/>
    </row>
    <row r="19" customFormat="false" ht="12.75" hidden="false" customHeight="false" outlineLevel="0" collapsed="false">
      <c r="A19" s="198"/>
      <c r="B19" s="201" t="s">
        <v>9210</v>
      </c>
      <c r="C19" s="202" t="s">
        <v>9201</v>
      </c>
      <c r="D19" s="201" t="s">
        <v>9210</v>
      </c>
      <c r="E19" s="202" t="s">
        <v>9201</v>
      </c>
      <c r="F19" s="203" t="s">
        <v>9210</v>
      </c>
      <c r="G19" s="204" t="s">
        <v>9201</v>
      </c>
      <c r="H19" s="201" t="s">
        <v>9210</v>
      </c>
      <c r="I19" s="202" t="s">
        <v>9201</v>
      </c>
      <c r="J19" s="159"/>
      <c r="K19" s="184"/>
      <c r="L19" s="184"/>
      <c r="M19" s="184"/>
      <c r="N19" s="184"/>
      <c r="O19" s="184"/>
      <c r="P19" s="184"/>
    </row>
    <row r="20" customFormat="false" ht="13.5" hidden="false" customHeight="false" outlineLevel="0" collapsed="false">
      <c r="A20" s="198"/>
      <c r="B20" s="205" t="s">
        <v>9236</v>
      </c>
      <c r="C20" s="206" t="s">
        <v>9237</v>
      </c>
      <c r="D20" s="207" t="s">
        <v>9238</v>
      </c>
      <c r="E20" s="208" t="s">
        <v>9239</v>
      </c>
      <c r="F20" s="209" t="s">
        <v>9240</v>
      </c>
      <c r="G20" s="210" t="s">
        <v>9241</v>
      </c>
      <c r="H20" s="207" t="s">
        <v>9242</v>
      </c>
      <c r="I20" s="208" t="s">
        <v>9243</v>
      </c>
      <c r="J20" s="208" t="s">
        <v>9244</v>
      </c>
      <c r="K20" s="149"/>
      <c r="L20" s="149"/>
      <c r="M20" s="149"/>
      <c r="N20" s="149"/>
      <c r="O20" s="149"/>
      <c r="P20" s="149"/>
    </row>
    <row r="21" customFormat="false" ht="12.75" hidden="false" customHeight="false" outlineLevel="0" collapsed="false">
      <c r="A21" s="149"/>
      <c r="B21" s="211" t="n">
        <v>3037</v>
      </c>
      <c r="C21" s="212" t="n">
        <v>3067</v>
      </c>
      <c r="D21" s="213" t="n">
        <f aca="false">B12-B21</f>
        <v>174196</v>
      </c>
      <c r="E21" s="213" t="n">
        <f aca="false">C12-C21</f>
        <v>175964.211043426</v>
      </c>
      <c r="F21" s="214" t="n">
        <v>2.08</v>
      </c>
      <c r="G21" s="215" t="n">
        <v>2.027</v>
      </c>
      <c r="H21" s="213" t="n">
        <f aca="false">D21/F21</f>
        <v>83748.0769230769</v>
      </c>
      <c r="I21" s="213" t="n">
        <f aca="false">E21/G21</f>
        <v>86810.1682503335</v>
      </c>
      <c r="J21" s="213" t="n">
        <f aca="false">I21-H21</f>
        <v>3062.0913272566</v>
      </c>
      <c r="K21" s="216" t="n">
        <f aca="false">1-H21/I21</f>
        <v>0.0352734177225239</v>
      </c>
      <c r="L21" s="216"/>
      <c r="M21" s="216"/>
      <c r="N21" s="216"/>
      <c r="O21" s="216"/>
      <c r="P21" s="216"/>
    </row>
    <row r="22" s="145" customFormat="true" ht="13.5" hidden="false" customHeight="false" outlineLevel="0" collapsed="false">
      <c r="A22" s="149"/>
      <c r="B22" s="149"/>
      <c r="C22" s="149"/>
      <c r="D22" s="149"/>
      <c r="E22" s="149"/>
      <c r="F22" s="149"/>
      <c r="G22" s="149"/>
      <c r="H22" s="149"/>
      <c r="I22" s="149"/>
      <c r="J22" s="149"/>
      <c r="K22" s="149"/>
      <c r="L22" s="149"/>
      <c r="M22" s="149"/>
      <c r="N22" s="149"/>
      <c r="O22" s="149"/>
      <c r="P22" s="149"/>
      <c r="R22" s="146"/>
      <c r="S22" s="144"/>
    </row>
    <row r="23" s="145" customFormat="true" ht="12.75" hidden="false" customHeight="true" outlineLevel="0" collapsed="false">
      <c r="A23" s="198" t="s">
        <v>9245</v>
      </c>
      <c r="B23" s="217" t="s">
        <v>9246</v>
      </c>
      <c r="C23" s="217"/>
      <c r="D23" s="150" t="s">
        <v>9247</v>
      </c>
      <c r="E23" s="150"/>
      <c r="F23" s="218" t="s">
        <v>9248</v>
      </c>
      <c r="G23" s="149"/>
      <c r="H23" s="149"/>
      <c r="I23" s="180"/>
      <c r="J23" s="180"/>
      <c r="K23" s="180"/>
      <c r="L23" s="180"/>
      <c r="M23" s="180"/>
      <c r="N23" s="180"/>
      <c r="O23" s="180"/>
      <c r="P23" s="180"/>
      <c r="R23" s="146"/>
      <c r="S23" s="144"/>
    </row>
    <row r="24" s="145" customFormat="true" ht="12.75" hidden="false" customHeight="false" outlineLevel="0" collapsed="false">
      <c r="A24" s="198"/>
      <c r="B24" s="217"/>
      <c r="C24" s="217"/>
      <c r="D24" s="150"/>
      <c r="E24" s="150"/>
      <c r="F24" s="218"/>
      <c r="G24" s="149"/>
      <c r="I24" s="152"/>
      <c r="J24" s="152"/>
      <c r="K24" s="152"/>
      <c r="L24" s="152"/>
      <c r="M24" s="152"/>
      <c r="N24" s="152"/>
      <c r="O24" s="152"/>
      <c r="P24" s="152"/>
      <c r="R24" s="146"/>
      <c r="S24" s="144"/>
    </row>
    <row r="25" s="145" customFormat="true" ht="13.5" hidden="false" customHeight="false" outlineLevel="0" collapsed="false">
      <c r="A25" s="198"/>
      <c r="B25" s="219" t="s">
        <v>9210</v>
      </c>
      <c r="C25" s="204" t="s">
        <v>9201</v>
      </c>
      <c r="D25" s="219" t="s">
        <v>9210</v>
      </c>
      <c r="E25" s="202" t="s">
        <v>9201</v>
      </c>
      <c r="F25" s="220"/>
      <c r="G25" s="175" t="s">
        <v>9249</v>
      </c>
      <c r="H25" s="221" t="s">
        <v>9250</v>
      </c>
      <c r="I25" s="152"/>
      <c r="J25" s="180"/>
      <c r="K25" s="216" t="n">
        <v>0.03657</v>
      </c>
      <c r="L25" s="216"/>
      <c r="M25" s="216"/>
      <c r="N25" s="216"/>
      <c r="O25" s="216"/>
      <c r="P25" s="216"/>
      <c r="Q25" s="222" t="s">
        <v>9251</v>
      </c>
      <c r="R25" s="222"/>
      <c r="S25" s="144"/>
    </row>
    <row r="26" s="145" customFormat="true" ht="51.75" hidden="false" customHeight="false" outlineLevel="0" collapsed="false">
      <c r="A26" s="198"/>
      <c r="B26" s="223" t="s">
        <v>9252</v>
      </c>
      <c r="C26" s="224" t="s">
        <v>9253</v>
      </c>
      <c r="D26" s="225" t="s">
        <v>9254</v>
      </c>
      <c r="E26" s="226" t="s">
        <v>9255</v>
      </c>
      <c r="F26" s="208" t="s">
        <v>9256</v>
      </c>
      <c r="G26" s="149"/>
      <c r="I26" s="149"/>
      <c r="J26" s="149"/>
      <c r="K26" s="149"/>
      <c r="L26" s="149"/>
      <c r="M26" s="149"/>
      <c r="N26" s="149"/>
      <c r="O26" s="149"/>
      <c r="P26" s="149"/>
      <c r="R26" s="146"/>
      <c r="S26" s="144"/>
    </row>
    <row r="27" s="145" customFormat="true" ht="13.5" hidden="false" customHeight="false" outlineLevel="0" collapsed="false">
      <c r="A27" s="175" t="s">
        <v>9257</v>
      </c>
      <c r="B27" s="227" t="n">
        <v>0.3</v>
      </c>
      <c r="C27" s="228" t="n">
        <f aca="false">E27/I33</f>
        <v>0.30193136155274</v>
      </c>
      <c r="D27" s="229" t="n">
        <v>39626</v>
      </c>
      <c r="E27" s="230" t="n">
        <f aca="false">D27*(1+K25)</f>
        <v>41075.12282</v>
      </c>
      <c r="F27" s="213" t="n">
        <f aca="false">E27-D27</f>
        <v>1449.12282</v>
      </c>
      <c r="G27" s="175" t="s">
        <v>9249</v>
      </c>
      <c r="H27" s="231" t="s">
        <v>9258</v>
      </c>
      <c r="I27" s="152"/>
      <c r="J27" s="180"/>
      <c r="K27" s="216" t="n">
        <v>0.0366</v>
      </c>
      <c r="L27" s="216"/>
      <c r="M27" s="216"/>
      <c r="N27" s="216"/>
      <c r="O27" s="216"/>
      <c r="P27" s="216"/>
      <c r="Q27" s="222" t="s">
        <v>9251</v>
      </c>
      <c r="R27" s="222"/>
      <c r="S27" s="144"/>
    </row>
    <row r="28" s="145" customFormat="true" ht="13.5" hidden="false" customHeight="false" outlineLevel="0" collapsed="false">
      <c r="A28" s="149"/>
      <c r="B28" s="149"/>
      <c r="C28" s="149"/>
      <c r="D28" s="149"/>
      <c r="E28" s="149"/>
      <c r="F28" s="149"/>
      <c r="G28" s="149"/>
      <c r="H28" s="149"/>
      <c r="I28" s="149"/>
      <c r="J28" s="149"/>
      <c r="K28" s="149"/>
      <c r="L28" s="149"/>
      <c r="M28" s="149"/>
      <c r="N28" s="149"/>
      <c r="O28" s="149"/>
      <c r="P28" s="149"/>
      <c r="R28" s="146"/>
      <c r="S28" s="144"/>
    </row>
    <row r="29" s="145" customFormat="true" ht="12.75" hidden="false" customHeight="true" outlineLevel="0" collapsed="false">
      <c r="A29" s="198" t="s">
        <v>9259</v>
      </c>
      <c r="B29" s="150" t="s">
        <v>9260</v>
      </c>
      <c r="C29" s="150"/>
      <c r="D29" s="150" t="s">
        <v>9261</v>
      </c>
      <c r="E29" s="150"/>
      <c r="F29" s="159" t="s">
        <v>9262</v>
      </c>
      <c r="G29" s="180"/>
      <c r="H29" s="150" t="s">
        <v>9263</v>
      </c>
      <c r="I29" s="150"/>
      <c r="J29" s="159" t="s">
        <v>9264</v>
      </c>
      <c r="K29" s="180"/>
      <c r="L29" s="180"/>
      <c r="M29" s="180"/>
      <c r="N29" s="180"/>
      <c r="O29" s="180"/>
      <c r="P29" s="180"/>
      <c r="R29" s="146"/>
      <c r="S29" s="144"/>
    </row>
    <row r="30" s="145" customFormat="true" ht="12.75" hidden="false" customHeight="false" outlineLevel="0" collapsed="false">
      <c r="A30" s="198"/>
      <c r="B30" s="150"/>
      <c r="C30" s="150"/>
      <c r="D30" s="150"/>
      <c r="E30" s="150"/>
      <c r="F30" s="159"/>
      <c r="G30" s="232"/>
      <c r="H30" s="150"/>
      <c r="I30" s="150"/>
      <c r="J30" s="159"/>
      <c r="K30" s="184" t="s">
        <v>9265</v>
      </c>
      <c r="L30" s="184"/>
      <c r="M30" s="184"/>
      <c r="N30" s="184"/>
      <c r="O30" s="184"/>
      <c r="P30" s="184"/>
      <c r="R30" s="146"/>
      <c r="S30" s="144"/>
    </row>
    <row r="31" s="145" customFormat="true" ht="12.75" hidden="false" customHeight="false" outlineLevel="0" collapsed="false">
      <c r="A31" s="198"/>
      <c r="B31" s="219" t="s">
        <v>9210</v>
      </c>
      <c r="C31" s="202" t="s">
        <v>9201</v>
      </c>
      <c r="D31" s="219" t="s">
        <v>9210</v>
      </c>
      <c r="E31" s="202" t="s">
        <v>9201</v>
      </c>
      <c r="F31" s="233"/>
      <c r="G31" s="184"/>
      <c r="H31" s="219" t="s">
        <v>9210</v>
      </c>
      <c r="I31" s="202" t="s">
        <v>9201</v>
      </c>
      <c r="J31" s="159"/>
      <c r="K31" s="149"/>
      <c r="L31" s="149"/>
      <c r="M31" s="149"/>
      <c r="N31" s="149"/>
      <c r="O31" s="149"/>
      <c r="P31" s="149"/>
      <c r="R31" s="146"/>
      <c r="S31" s="144"/>
    </row>
    <row r="32" s="145" customFormat="true" ht="51.75" hidden="false" customHeight="false" outlineLevel="0" collapsed="false">
      <c r="A32" s="198"/>
      <c r="B32" s="223" t="s">
        <v>9266</v>
      </c>
      <c r="C32" s="234" t="s">
        <v>9267</v>
      </c>
      <c r="D32" s="225" t="s">
        <v>9268</v>
      </c>
      <c r="E32" s="226" t="s">
        <v>9269</v>
      </c>
      <c r="F32" s="189" t="s">
        <v>9270</v>
      </c>
      <c r="G32" s="149"/>
      <c r="H32" s="207" t="s">
        <v>9271</v>
      </c>
      <c r="I32" s="235" t="s">
        <v>9272</v>
      </c>
      <c r="J32" s="189" t="s">
        <v>9273</v>
      </c>
      <c r="K32" s="149"/>
      <c r="L32" s="149"/>
      <c r="M32" s="149"/>
      <c r="N32" s="149"/>
      <c r="O32" s="149"/>
      <c r="P32" s="149"/>
      <c r="R32" s="146"/>
      <c r="S32" s="144"/>
    </row>
    <row r="33" s="145" customFormat="true" ht="12.75" hidden="false" customHeight="false" outlineLevel="0" collapsed="false">
      <c r="A33" s="175" t="s">
        <v>9257</v>
      </c>
      <c r="B33" s="227" t="n">
        <v>0.06</v>
      </c>
      <c r="C33" s="228" t="n">
        <f aca="false">E33/I33</f>
        <v>0.0599521704501545</v>
      </c>
      <c r="D33" s="229" t="n">
        <v>7868</v>
      </c>
      <c r="E33" s="230" t="n">
        <f aca="false">D33*(1+K27)</f>
        <v>8155.9688</v>
      </c>
      <c r="F33" s="213" t="n">
        <f aca="false">E33-D33</f>
        <v>287.9688</v>
      </c>
      <c r="G33" s="149"/>
      <c r="H33" s="213" t="n">
        <f aca="false">H21+D27+D33</f>
        <v>131242.076923077</v>
      </c>
      <c r="I33" s="213" t="n">
        <f aca="false">I21+E27+E33</f>
        <v>136041.259870334</v>
      </c>
      <c r="J33" s="213" t="n">
        <f aca="false">I33-H33</f>
        <v>4799.18294725657</v>
      </c>
      <c r="K33" s="149"/>
      <c r="L33" s="149"/>
      <c r="M33" s="149"/>
      <c r="N33" s="149"/>
      <c r="O33" s="149"/>
      <c r="P33" s="149"/>
      <c r="R33" s="146"/>
      <c r="S33" s="144"/>
    </row>
    <row r="34" s="145" customFormat="true" ht="13.5" hidden="false" customHeight="false" outlineLevel="0" collapsed="false">
      <c r="A34" s="149"/>
      <c r="B34" s="149"/>
      <c r="C34" s="149"/>
      <c r="D34" s="149"/>
      <c r="E34" s="149"/>
      <c r="F34" s="149"/>
      <c r="G34" s="149"/>
      <c r="H34" s="149"/>
      <c r="I34" s="149"/>
      <c r="J34" s="149"/>
      <c r="K34" s="149"/>
      <c r="L34" s="149"/>
      <c r="M34" s="149"/>
      <c r="N34" s="149"/>
      <c r="O34" s="149"/>
      <c r="P34" s="149"/>
      <c r="R34" s="146"/>
      <c r="S34" s="144"/>
    </row>
    <row r="35" s="145" customFormat="true" ht="12.75" hidden="false" customHeight="true" outlineLevel="0" collapsed="false">
      <c r="A35" s="198" t="s">
        <v>9274</v>
      </c>
      <c r="B35" s="159" t="s">
        <v>9275</v>
      </c>
      <c r="C35" s="159"/>
      <c r="D35" s="159"/>
      <c r="E35" s="159" t="s">
        <v>9276</v>
      </c>
      <c r="F35" s="159" t="s">
        <v>2936</v>
      </c>
      <c r="G35" s="149"/>
      <c r="H35" s="149"/>
      <c r="I35" s="149"/>
      <c r="J35" s="149"/>
      <c r="K35" s="149"/>
      <c r="L35" s="149"/>
      <c r="M35" s="149"/>
      <c r="N35" s="149"/>
      <c r="O35" s="149"/>
      <c r="P35" s="149"/>
      <c r="R35" s="146"/>
      <c r="S35" s="144"/>
    </row>
    <row r="36" s="145" customFormat="true" ht="25.5" hidden="false" customHeight="true" outlineLevel="0" collapsed="false">
      <c r="A36" s="198"/>
      <c r="B36" s="183" t="s">
        <v>9277</v>
      </c>
      <c r="C36" s="236" t="s">
        <v>2916</v>
      </c>
      <c r="D36" s="174" t="s">
        <v>9278</v>
      </c>
      <c r="E36" s="159"/>
      <c r="F36" s="159"/>
      <c r="G36" s="149"/>
      <c r="H36" s="149"/>
      <c r="I36" s="149"/>
      <c r="J36" s="149"/>
      <c r="K36" s="149"/>
      <c r="L36" s="149"/>
      <c r="M36" s="149"/>
      <c r="N36" s="149"/>
      <c r="O36" s="149"/>
      <c r="P36" s="149"/>
      <c r="R36" s="146"/>
      <c r="S36" s="144"/>
    </row>
    <row r="37" s="145" customFormat="true" ht="29.25" hidden="false" customHeight="true" outlineLevel="0" collapsed="false">
      <c r="A37" s="198"/>
      <c r="B37" s="183"/>
      <c r="C37" s="236"/>
      <c r="D37" s="174" t="s">
        <v>9279</v>
      </c>
      <c r="E37" s="159"/>
      <c r="F37" s="159"/>
      <c r="G37" s="149"/>
      <c r="H37" s="149"/>
      <c r="I37" s="149"/>
      <c r="J37" s="149"/>
      <c r="K37" s="149"/>
      <c r="L37" s="149"/>
      <c r="M37" s="149"/>
      <c r="N37" s="149"/>
      <c r="O37" s="149"/>
      <c r="P37" s="149"/>
      <c r="R37" s="146"/>
      <c r="S37" s="144"/>
    </row>
    <row r="38" s="145" customFormat="true" ht="26.25" hidden="false" customHeight="false" outlineLevel="0" collapsed="false">
      <c r="A38" s="198"/>
      <c r="B38" s="237" t="s">
        <v>9280</v>
      </c>
      <c r="C38" s="178" t="s">
        <v>9281</v>
      </c>
      <c r="D38" s="238" t="s">
        <v>9282</v>
      </c>
      <c r="E38" s="156" t="s">
        <v>9283</v>
      </c>
      <c r="F38" s="154" t="s">
        <v>9284</v>
      </c>
      <c r="G38" s="149"/>
      <c r="H38" s="149"/>
      <c r="I38" s="149"/>
      <c r="J38" s="149"/>
      <c r="K38" s="149"/>
      <c r="L38" s="149"/>
      <c r="M38" s="149"/>
      <c r="N38" s="149"/>
      <c r="O38" s="149"/>
      <c r="P38" s="149"/>
      <c r="R38" s="146"/>
      <c r="S38" s="144"/>
    </row>
    <row r="39" s="145" customFormat="true" ht="12.75" hidden="false" customHeight="false" outlineLevel="0" collapsed="false">
      <c r="A39" s="175" t="s">
        <v>9285</v>
      </c>
      <c r="B39" s="173" t="n">
        <v>5671</v>
      </c>
      <c r="C39" s="173" t="n">
        <v>5400</v>
      </c>
      <c r="D39" s="173" t="n">
        <f aca="false">(B39-C39)/5</f>
        <v>54.2</v>
      </c>
      <c r="E39" s="212" t="n">
        <f aca="false">D39*(D6-C6)</f>
        <v>542</v>
      </c>
      <c r="F39" s="196" t="n">
        <f aca="false">J33-E39</f>
        <v>4257.18294725657</v>
      </c>
      <c r="G39" s="149"/>
      <c r="H39" s="149"/>
      <c r="I39" s="149"/>
      <c r="J39" s="149"/>
      <c r="K39" s="149"/>
      <c r="L39" s="149"/>
      <c r="M39" s="149"/>
      <c r="N39" s="149"/>
      <c r="O39" s="149"/>
      <c r="P39" s="149"/>
      <c r="R39" s="146"/>
      <c r="S39" s="144"/>
    </row>
    <row r="40" s="145" customFormat="true" ht="26.25" hidden="false" customHeight="false" outlineLevel="0" collapsed="false">
      <c r="A40" s="180" t="s">
        <v>9286</v>
      </c>
      <c r="B40" s="149" t="s">
        <v>9094</v>
      </c>
      <c r="C40" s="149" t="n">
        <v>4766</v>
      </c>
      <c r="D40" s="149"/>
      <c r="E40" s="149"/>
      <c r="F40" s="149"/>
      <c r="G40" s="149"/>
      <c r="H40" s="149"/>
      <c r="I40" s="149"/>
      <c r="J40" s="149"/>
      <c r="K40" s="149"/>
      <c r="L40" s="149"/>
      <c r="M40" s="149"/>
      <c r="N40" s="149"/>
      <c r="O40" s="149"/>
      <c r="P40" s="149"/>
      <c r="R40" s="146"/>
      <c r="S40" s="144"/>
    </row>
    <row r="41" customFormat="false" ht="12.75" hidden="false" customHeight="true" outlineLevel="0" collapsed="false">
      <c r="A41" s="198" t="s">
        <v>9287</v>
      </c>
      <c r="B41" s="149"/>
      <c r="C41" s="149"/>
      <c r="D41" s="239" t="s">
        <v>9288</v>
      </c>
      <c r="E41" s="164" t="s">
        <v>9289</v>
      </c>
      <c r="F41" s="164" t="s">
        <v>9290</v>
      </c>
      <c r="G41" s="164" t="s">
        <v>9291</v>
      </c>
      <c r="H41" s="164" t="s">
        <v>9292</v>
      </c>
      <c r="I41" s="165" t="s">
        <v>9293</v>
      </c>
      <c r="J41" s="149" t="s">
        <v>9294</v>
      </c>
      <c r="K41" s="149"/>
      <c r="L41" s="149"/>
      <c r="M41" s="149"/>
      <c r="N41" s="149"/>
      <c r="O41" s="149"/>
      <c r="P41" s="149"/>
    </row>
    <row r="42" customFormat="false" ht="27" hidden="false" customHeight="true" outlineLevel="0" collapsed="false">
      <c r="A42" s="198"/>
      <c r="B42" s="236" t="s">
        <v>9295</v>
      </c>
      <c r="C42" s="236"/>
      <c r="D42" s="240" t="n">
        <v>0.1</v>
      </c>
      <c r="E42" s="241" t="n">
        <v>0.1</v>
      </c>
      <c r="F42" s="241" t="n">
        <v>0.15</v>
      </c>
      <c r="G42" s="241" t="n">
        <v>0.2</v>
      </c>
      <c r="H42" s="241" t="n">
        <v>0.2</v>
      </c>
      <c r="I42" s="242" t="n">
        <f aca="false">J42-SUM(D42:H42)</f>
        <v>0.25</v>
      </c>
      <c r="J42" s="243" t="n">
        <v>1</v>
      </c>
      <c r="K42" s="149"/>
      <c r="L42" s="149"/>
      <c r="M42" s="149"/>
      <c r="N42" s="149"/>
      <c r="O42" s="149"/>
      <c r="P42" s="149"/>
    </row>
    <row r="43" s="144" customFormat="true" ht="13.5" hidden="false" customHeight="true" outlineLevel="0" collapsed="false">
      <c r="A43" s="198"/>
      <c r="B43" s="236" t="s">
        <v>9296</v>
      </c>
      <c r="C43" s="236"/>
      <c r="D43" s="244" t="s">
        <v>9297</v>
      </c>
      <c r="E43" s="245" t="s">
        <v>9298</v>
      </c>
      <c r="F43" s="245" t="s">
        <v>9299</v>
      </c>
      <c r="G43" s="245" t="s">
        <v>9300</v>
      </c>
      <c r="H43" s="245" t="s">
        <v>9301</v>
      </c>
      <c r="I43" s="246" t="s">
        <v>9302</v>
      </c>
      <c r="J43" s="243" t="n">
        <v>1</v>
      </c>
      <c r="K43" s="185" t="s">
        <v>9303</v>
      </c>
      <c r="L43" s="185"/>
      <c r="M43" s="185"/>
      <c r="N43" s="185"/>
      <c r="O43" s="185"/>
      <c r="P43" s="185"/>
      <c r="R43" s="247" t="s">
        <v>9304</v>
      </c>
    </row>
    <row r="44" customFormat="false" ht="26.25" hidden="false" customHeight="true" outlineLevel="0" collapsed="false">
      <c r="A44" s="198"/>
      <c r="B44" s="236" t="s">
        <v>9305</v>
      </c>
      <c r="C44" s="236"/>
      <c r="D44" s="207" t="s">
        <v>9306</v>
      </c>
      <c r="E44" s="235" t="s">
        <v>9307</v>
      </c>
      <c r="F44" s="235" t="s">
        <v>9308</v>
      </c>
      <c r="G44" s="235" t="s">
        <v>9309</v>
      </c>
      <c r="H44" s="235" t="s">
        <v>9310</v>
      </c>
      <c r="I44" s="208" t="s">
        <v>9311</v>
      </c>
      <c r="J44" s="248" t="s">
        <v>9312</v>
      </c>
      <c r="K44" s="180" t="s">
        <v>9313</v>
      </c>
      <c r="L44" s="180"/>
      <c r="M44" s="180"/>
      <c r="N44" s="180"/>
      <c r="O44" s="180"/>
      <c r="P44" s="180"/>
      <c r="Q44" s="249" t="n">
        <f aca="false">J33</f>
        <v>4799.18294725657</v>
      </c>
    </row>
    <row r="45" customFormat="false" ht="12.75" hidden="false" customHeight="false" outlineLevel="0" collapsed="false">
      <c r="A45" s="149"/>
      <c r="B45" s="149"/>
      <c r="C45" s="149"/>
      <c r="D45" s="250" t="n">
        <v>0.1</v>
      </c>
      <c r="E45" s="250" t="n">
        <v>0.1</v>
      </c>
      <c r="F45" s="250" t="n">
        <v>0.1</v>
      </c>
      <c r="G45" s="250" t="n">
        <v>0.2</v>
      </c>
      <c r="H45" s="250" t="n">
        <v>0.25</v>
      </c>
      <c r="I45" s="250" t="n">
        <f aca="false">J45-SUM(D45:H45)</f>
        <v>0.25</v>
      </c>
      <c r="J45" s="251" t="n">
        <v>1</v>
      </c>
      <c r="K45" s="149"/>
      <c r="L45" s="149"/>
      <c r="M45" s="149"/>
      <c r="N45" s="149"/>
      <c r="O45" s="149"/>
      <c r="P45" s="149"/>
    </row>
    <row r="46" customFormat="false" ht="12.75" hidden="false" customHeight="false" outlineLevel="0" collapsed="false">
      <c r="A46" s="149"/>
      <c r="B46" s="149"/>
      <c r="C46" s="149"/>
      <c r="D46" s="196" t="n">
        <f aca="false">$F$39*D45</f>
        <v>425.718294725657</v>
      </c>
      <c r="E46" s="196" t="n">
        <f aca="false">$F$39*E45</f>
        <v>425.718294725657</v>
      </c>
      <c r="F46" s="196" t="n">
        <f aca="false">$F$39*F45</f>
        <v>425.718294725657</v>
      </c>
      <c r="G46" s="196" t="n">
        <f aca="false">$F$39*G45</f>
        <v>851.436589451315</v>
      </c>
      <c r="H46" s="196" t="n">
        <f aca="false">$F$39*H45</f>
        <v>1064.29573681414</v>
      </c>
      <c r="I46" s="196" t="n">
        <f aca="false">$F$39*I45</f>
        <v>1064.29573681414</v>
      </c>
      <c r="J46" s="196" t="n">
        <f aca="false">SUM(D46:I46)</f>
        <v>4257.18294725657</v>
      </c>
      <c r="K46" s="149"/>
      <c r="L46" s="149"/>
      <c r="M46" s="149"/>
      <c r="N46" s="149"/>
      <c r="O46" s="149"/>
      <c r="P46" s="149"/>
    </row>
    <row r="47" customFormat="false" ht="13.5" hidden="false" customHeight="false" outlineLevel="0" collapsed="false">
      <c r="A47" s="149"/>
      <c r="B47" s="149"/>
      <c r="C47" s="149"/>
      <c r="D47" s="149"/>
      <c r="E47" s="149"/>
      <c r="F47" s="149"/>
      <c r="G47" s="149"/>
      <c r="H47" s="149"/>
      <c r="I47" s="236"/>
      <c r="J47" s="236"/>
      <c r="K47" s="149"/>
      <c r="L47" s="149"/>
      <c r="M47" s="149"/>
      <c r="N47" s="149"/>
      <c r="O47" s="149"/>
      <c r="P47" s="149"/>
    </row>
    <row r="48" customFormat="false" ht="18" hidden="false" customHeight="true" outlineLevel="0" collapsed="false">
      <c r="A48" s="198" t="s">
        <v>9314</v>
      </c>
      <c r="B48" s="252"/>
      <c r="C48" s="252"/>
      <c r="D48" s="239" t="str">
        <f aca="false">D41</f>
        <v>Niveau 1</v>
      </c>
      <c r="E48" s="164" t="str">
        <f aca="false">E41</f>
        <v>Niveau 2</v>
      </c>
      <c r="F48" s="164" t="str">
        <f aca="false">F41</f>
        <v>Niveau 3</v>
      </c>
      <c r="G48" s="164" t="str">
        <f aca="false">G41</f>
        <v>Niveau 4</v>
      </c>
      <c r="H48" s="164" t="str">
        <f aca="false">H41</f>
        <v>Niveau 5</v>
      </c>
      <c r="I48" s="165" t="str">
        <f aca="false">I41</f>
        <v>Niveau 6</v>
      </c>
      <c r="J48" s="149"/>
      <c r="K48" s="149"/>
      <c r="L48" s="149"/>
      <c r="M48" s="149"/>
      <c r="N48" s="149"/>
      <c r="O48" s="149"/>
      <c r="P48" s="149"/>
    </row>
    <row r="49" customFormat="false" ht="13.5" hidden="false" customHeight="true" outlineLevel="0" collapsed="false">
      <c r="A49" s="198"/>
      <c r="B49" s="252" t="s">
        <v>9315</v>
      </c>
      <c r="C49" s="252"/>
      <c r="D49" s="253" t="s">
        <v>9316</v>
      </c>
      <c r="E49" s="254" t="s">
        <v>9317</v>
      </c>
      <c r="F49" s="254" t="s">
        <v>9318</v>
      </c>
      <c r="G49" s="254" t="s">
        <v>9319</v>
      </c>
      <c r="H49" s="254" t="s">
        <v>9320</v>
      </c>
      <c r="I49" s="255" t="s">
        <v>9321</v>
      </c>
      <c r="J49" s="256" t="n">
        <f aca="false">SUM(D49:I49)</f>
        <v>0</v>
      </c>
      <c r="K49" s="149"/>
      <c r="L49" s="149"/>
      <c r="M49" s="149"/>
      <c r="N49" s="149"/>
      <c r="O49" s="149"/>
      <c r="P49" s="149"/>
    </row>
    <row r="50" customFormat="false" ht="26.25" hidden="false" customHeight="true" outlineLevel="0" collapsed="false">
      <c r="A50" s="198"/>
      <c r="B50" s="252" t="s">
        <v>9322</v>
      </c>
      <c r="C50" s="252"/>
      <c r="D50" s="207" t="s">
        <v>9323</v>
      </c>
      <c r="E50" s="235" t="s">
        <v>9324</v>
      </c>
      <c r="F50" s="235" t="s">
        <v>9325</v>
      </c>
      <c r="G50" s="235" t="s">
        <v>9326</v>
      </c>
      <c r="H50" s="235" t="s">
        <v>9327</v>
      </c>
      <c r="I50" s="208" t="s">
        <v>9328</v>
      </c>
      <c r="J50" s="248" t="s">
        <v>9329</v>
      </c>
      <c r="K50" s="149"/>
      <c r="L50" s="149"/>
      <c r="M50" s="149"/>
      <c r="N50" s="149"/>
      <c r="O50" s="149"/>
      <c r="P50" s="149"/>
    </row>
    <row r="51" customFormat="false" ht="12.75" hidden="false" customHeight="false" outlineLevel="0" collapsed="false">
      <c r="A51" s="149"/>
      <c r="B51" s="204" t="s">
        <v>9330</v>
      </c>
      <c r="C51" s="257" t="s">
        <v>9331</v>
      </c>
      <c r="D51" s="258" t="n">
        <v>150</v>
      </c>
      <c r="E51" s="258" t="n">
        <v>50</v>
      </c>
      <c r="F51" s="258" t="n">
        <v>30</v>
      </c>
      <c r="G51" s="258" t="n">
        <v>50</v>
      </c>
      <c r="H51" s="258" t="n">
        <v>50</v>
      </c>
      <c r="I51" s="258" t="n">
        <v>50</v>
      </c>
      <c r="J51" s="196" t="n">
        <f aca="false">SUM(D51:I51)</f>
        <v>380</v>
      </c>
      <c r="K51" s="149"/>
      <c r="L51" s="149"/>
      <c r="M51" s="149"/>
      <c r="N51" s="149"/>
      <c r="O51" s="149"/>
      <c r="P51" s="149"/>
    </row>
    <row r="52" customFormat="false" ht="12.75" hidden="false" customHeight="false" outlineLevel="0" collapsed="false">
      <c r="A52" s="149"/>
      <c r="B52" s="232"/>
      <c r="C52" s="257" t="s">
        <v>9332</v>
      </c>
      <c r="D52" s="196" t="n">
        <f aca="false">IF(D46&gt;D51,D46-D51,0)</f>
        <v>275.718294725657</v>
      </c>
      <c r="E52" s="196" t="n">
        <f aca="false">IF(E46&gt;E51,E46-E51,0)</f>
        <v>375.718294725657</v>
      </c>
      <c r="F52" s="196" t="n">
        <f aca="false">IF(F46&gt;F51,F46-F51,0)</f>
        <v>395.718294725657</v>
      </c>
      <c r="G52" s="196" t="n">
        <f aca="false">IF(G46&gt;G51,G46-G51,0)</f>
        <v>801.436589451315</v>
      </c>
      <c r="H52" s="196" t="n">
        <f aca="false">IF(H46&gt;H51,H46-H51,0)</f>
        <v>1014.29573681414</v>
      </c>
      <c r="I52" s="196" t="n">
        <f aca="false">IF(I46&gt;I51,I46-I51,0)</f>
        <v>1014.29573681414</v>
      </c>
      <c r="J52" s="196" t="n">
        <f aca="false">SUM(D52:I52)</f>
        <v>3877.18294725657</v>
      </c>
      <c r="K52" s="149"/>
      <c r="L52" s="149"/>
      <c r="M52" s="149"/>
      <c r="N52" s="149"/>
      <c r="O52" s="149"/>
      <c r="P52" s="149"/>
    </row>
    <row r="53" customFormat="false" ht="13.5" hidden="false" customHeight="false" outlineLevel="0" collapsed="false">
      <c r="A53" s="149"/>
      <c r="B53" s="149"/>
      <c r="C53" s="149"/>
      <c r="D53" s="180"/>
      <c r="E53" s="180"/>
      <c r="F53" s="149"/>
      <c r="G53" s="149"/>
      <c r="H53" s="149"/>
      <c r="I53" s="149"/>
      <c r="J53" s="149"/>
      <c r="K53" s="149"/>
      <c r="L53" s="149"/>
      <c r="M53" s="149"/>
      <c r="N53" s="149"/>
      <c r="O53" s="149"/>
      <c r="P53" s="149"/>
    </row>
    <row r="54" customFormat="false" ht="18.75" hidden="false" customHeight="true" outlineLevel="0" collapsed="false">
      <c r="A54" s="198" t="s">
        <v>9333</v>
      </c>
      <c r="B54" s="149"/>
      <c r="C54" s="149"/>
      <c r="D54" s="239" t="str">
        <f aca="false">D48</f>
        <v>Niveau 1</v>
      </c>
      <c r="E54" s="164" t="str">
        <f aca="false">E48</f>
        <v>Niveau 2</v>
      </c>
      <c r="F54" s="164" t="str">
        <f aca="false">F48</f>
        <v>Niveau 3</v>
      </c>
      <c r="G54" s="164" t="str">
        <f aca="false">G48</f>
        <v>Niveau 4</v>
      </c>
      <c r="H54" s="164" t="str">
        <f aca="false">H48</f>
        <v>Niveau 5</v>
      </c>
      <c r="I54" s="165" t="str">
        <f aca="false">I48</f>
        <v>Niveau 6</v>
      </c>
      <c r="J54" s="259" t="s">
        <v>9334</v>
      </c>
      <c r="K54" s="184"/>
      <c r="L54" s="184"/>
      <c r="M54" s="184"/>
      <c r="N54" s="184"/>
      <c r="O54" s="184"/>
      <c r="P54" s="184"/>
    </row>
    <row r="55" customFormat="false" ht="12.75" hidden="false" customHeight="true" outlineLevel="0" collapsed="false">
      <c r="A55" s="198"/>
      <c r="B55" s="252" t="s">
        <v>9335</v>
      </c>
      <c r="C55" s="252" t="s">
        <v>9336</v>
      </c>
      <c r="D55" s="260" t="s">
        <v>9337</v>
      </c>
      <c r="E55" s="261" t="s">
        <v>9338</v>
      </c>
      <c r="F55" s="261" t="s">
        <v>9339</v>
      </c>
      <c r="G55" s="261" t="s">
        <v>9340</v>
      </c>
      <c r="H55" s="261" t="s">
        <v>9341</v>
      </c>
      <c r="I55" s="262" t="s">
        <v>9342</v>
      </c>
      <c r="J55" s="149"/>
      <c r="K55" s="263"/>
      <c r="L55" s="263"/>
      <c r="M55" s="263"/>
      <c r="N55" s="263"/>
      <c r="O55" s="263"/>
      <c r="P55" s="263"/>
    </row>
    <row r="56" customFormat="false" ht="12.75" hidden="false" customHeight="true" outlineLevel="0" collapsed="false">
      <c r="A56" s="198"/>
      <c r="B56" s="183" t="s">
        <v>9343</v>
      </c>
      <c r="C56" s="183"/>
      <c r="D56" s="264" t="s">
        <v>9344</v>
      </c>
      <c r="E56" s="151" t="s">
        <v>9345</v>
      </c>
      <c r="F56" s="151" t="s">
        <v>9346</v>
      </c>
      <c r="G56" s="151" t="s">
        <v>9347</v>
      </c>
      <c r="H56" s="151" t="s">
        <v>9348</v>
      </c>
      <c r="I56" s="265" t="s">
        <v>9349</v>
      </c>
      <c r="J56" s="149"/>
      <c r="K56" s="263"/>
      <c r="L56" s="263"/>
      <c r="M56" s="263"/>
      <c r="N56" s="263"/>
      <c r="O56" s="263"/>
      <c r="P56" s="263"/>
    </row>
    <row r="57" customFormat="false" ht="12.75" hidden="false" customHeight="true" outlineLevel="0" collapsed="false">
      <c r="A57" s="198"/>
      <c r="B57" s="236" t="s">
        <v>9350</v>
      </c>
      <c r="C57" s="236"/>
      <c r="D57" s="244" t="s">
        <v>9351</v>
      </c>
      <c r="E57" s="266" t="s">
        <v>9352</v>
      </c>
      <c r="F57" s="266" t="s">
        <v>9353</v>
      </c>
      <c r="G57" s="266" t="s">
        <v>9354</v>
      </c>
      <c r="H57" s="266" t="s">
        <v>9355</v>
      </c>
      <c r="I57" s="246" t="s">
        <v>9356</v>
      </c>
      <c r="J57" s="149"/>
      <c r="K57" s="263"/>
      <c r="L57" s="263"/>
      <c r="M57" s="263"/>
      <c r="N57" s="263"/>
      <c r="O57" s="263"/>
      <c r="P57" s="263"/>
    </row>
    <row r="58" customFormat="false" ht="45.75" hidden="false" customHeight="true" outlineLevel="0" collapsed="false">
      <c r="A58" s="198"/>
      <c r="B58" s="236" t="s">
        <v>9357</v>
      </c>
      <c r="C58" s="236"/>
      <c r="D58" s="207" t="s">
        <v>9358</v>
      </c>
      <c r="E58" s="235" t="s">
        <v>9359</v>
      </c>
      <c r="F58" s="235" t="s">
        <v>9360</v>
      </c>
      <c r="G58" s="235" t="s">
        <v>9361</v>
      </c>
      <c r="H58" s="235" t="s">
        <v>9362</v>
      </c>
      <c r="I58" s="208" t="s">
        <v>9363</v>
      </c>
      <c r="J58" s="267" t="s">
        <v>9364</v>
      </c>
      <c r="K58" s="268"/>
      <c r="L58" s="268"/>
      <c r="M58" s="268"/>
      <c r="N58" s="268"/>
      <c r="O58" s="268"/>
      <c r="P58" s="268"/>
    </row>
    <row r="59" customFormat="false" ht="15" hidden="false" customHeight="false" outlineLevel="0" collapsed="false">
      <c r="A59" s="149"/>
      <c r="B59" s="149"/>
      <c r="C59" s="269" t="s">
        <v>9365</v>
      </c>
      <c r="D59" s="258" t="n">
        <v>10</v>
      </c>
      <c r="E59" s="258" t="n">
        <v>30</v>
      </c>
      <c r="F59" s="258" t="n">
        <v>30</v>
      </c>
      <c r="G59" s="258" t="n">
        <v>40</v>
      </c>
      <c r="H59" s="258" t="n">
        <v>50</v>
      </c>
      <c r="I59" s="258" t="n">
        <v>60</v>
      </c>
      <c r="J59" s="267"/>
      <c r="K59" s="268"/>
      <c r="L59" s="268"/>
      <c r="M59" s="268"/>
      <c r="N59" s="268"/>
      <c r="O59" s="268"/>
      <c r="P59" s="268"/>
    </row>
    <row r="60" customFormat="false" ht="15" hidden="false" customHeight="false" outlineLevel="0" collapsed="false">
      <c r="A60" s="149"/>
      <c r="B60" s="149"/>
      <c r="C60" s="269" t="s">
        <v>9365</v>
      </c>
      <c r="D60" s="196" t="n">
        <f aca="false">D52/D59</f>
        <v>27.5718294725657</v>
      </c>
      <c r="E60" s="196" t="n">
        <f aca="false">E52/E59</f>
        <v>12.5239431575219</v>
      </c>
      <c r="F60" s="196" t="n">
        <f aca="false">F52/F59</f>
        <v>13.1906098241886</v>
      </c>
      <c r="G60" s="196" t="n">
        <f aca="false">G52/G59</f>
        <v>20.0359147362829</v>
      </c>
      <c r="H60" s="196" t="n">
        <f aca="false">H52/H59</f>
        <v>20.2859147362829</v>
      </c>
      <c r="I60" s="196" t="n">
        <f aca="false">I52/I59</f>
        <v>16.9049289469024</v>
      </c>
      <c r="J60" s="267"/>
      <c r="K60" s="268"/>
      <c r="L60" s="268"/>
      <c r="M60" s="268"/>
      <c r="N60" s="268"/>
      <c r="O60" s="268"/>
      <c r="P60" s="268"/>
    </row>
    <row r="61" customFormat="false" ht="15" hidden="false" customHeight="false" outlineLevel="0" collapsed="false">
      <c r="A61" s="149"/>
      <c r="B61" s="149"/>
      <c r="C61" s="269" t="s">
        <v>9365</v>
      </c>
      <c r="D61" s="258" t="n">
        <v>0.1</v>
      </c>
      <c r="E61" s="258" t="n">
        <v>0.1</v>
      </c>
      <c r="F61" s="258" t="n">
        <v>0.1</v>
      </c>
      <c r="G61" s="258" t="n">
        <v>0.1</v>
      </c>
      <c r="H61" s="258" t="n">
        <v>0.15</v>
      </c>
      <c r="I61" s="258" t="n">
        <v>0.15</v>
      </c>
      <c r="J61" s="267"/>
      <c r="K61" s="268"/>
      <c r="L61" s="268"/>
      <c r="M61" s="268"/>
      <c r="N61" s="268"/>
      <c r="O61" s="268"/>
      <c r="P61" s="268"/>
    </row>
    <row r="62" customFormat="false" ht="15" hidden="false" customHeight="false" outlineLevel="0" collapsed="false">
      <c r="A62" s="149"/>
      <c r="B62" s="149"/>
      <c r="C62" s="149"/>
      <c r="D62" s="196" t="n">
        <f aca="false">D60*(1+D61)</f>
        <v>30.3290124198223</v>
      </c>
      <c r="E62" s="196" t="n">
        <f aca="false">E60*(1+E61)</f>
        <v>13.7763374732741</v>
      </c>
      <c r="F62" s="196" t="n">
        <f aca="false">F60*(1+F61)</f>
        <v>14.5096708066074</v>
      </c>
      <c r="G62" s="196" t="n">
        <f aca="false">G60*(1+G61)</f>
        <v>22.0395062099112</v>
      </c>
      <c r="H62" s="196" t="n">
        <f aca="false">H60*(1+H61)</f>
        <v>23.3288019467253</v>
      </c>
      <c r="I62" s="196" t="n">
        <f aca="false">I60*(1+I61)</f>
        <v>19.4406682889377</v>
      </c>
      <c r="J62" s="270" t="n">
        <f aca="false">SUM(D62:I62)</f>
        <v>123.423997145278</v>
      </c>
      <c r="K62" s="268"/>
      <c r="L62" s="268"/>
      <c r="M62" s="268"/>
      <c r="N62" s="268"/>
      <c r="O62" s="268"/>
      <c r="P62" s="268"/>
    </row>
    <row r="63" customFormat="false" ht="13.5" hidden="false" customHeight="false" outlineLevel="0" collapsed="false">
      <c r="A63" s="149"/>
      <c r="B63" s="236"/>
      <c r="C63" s="236"/>
      <c r="D63" s="151"/>
      <c r="E63" s="151"/>
      <c r="F63" s="151"/>
      <c r="G63" s="151"/>
      <c r="H63" s="271"/>
      <c r="I63" s="149"/>
      <c r="J63" s="149"/>
      <c r="K63" s="149"/>
      <c r="L63" s="149"/>
      <c r="M63" s="149"/>
      <c r="N63" s="149"/>
      <c r="O63" s="149"/>
      <c r="P63" s="149"/>
    </row>
    <row r="64" customFormat="false" ht="41.25" hidden="false" customHeight="true" outlineLevel="0" collapsed="false">
      <c r="A64" s="198" t="s">
        <v>9366</v>
      </c>
      <c r="B64" s="236" t="s">
        <v>9367</v>
      </c>
      <c r="C64" s="236"/>
      <c r="D64" s="272" t="s">
        <v>9368</v>
      </c>
      <c r="E64" s="151"/>
      <c r="F64" s="151" t="n">
        <v>373</v>
      </c>
      <c r="G64" s="151"/>
      <c r="H64" s="149"/>
      <c r="I64" s="149"/>
      <c r="J64" s="149"/>
      <c r="K64" s="149"/>
      <c r="L64" s="149"/>
      <c r="M64" s="149"/>
      <c r="N64" s="149"/>
      <c r="O64" s="149"/>
      <c r="P64" s="149"/>
    </row>
    <row r="65" customFormat="false" ht="12.75" hidden="false" customHeight="true" outlineLevel="0" collapsed="false">
      <c r="A65" s="198"/>
      <c r="B65" s="236" t="s">
        <v>9369</v>
      </c>
      <c r="C65" s="236"/>
      <c r="D65" s="273" t="s">
        <v>9370</v>
      </c>
      <c r="F65" s="274" t="n">
        <f aca="false">F64/10</f>
        <v>37.3</v>
      </c>
    </row>
    <row r="66" customFormat="false" ht="13.5" hidden="false" customHeight="true" outlineLevel="0" collapsed="false">
      <c r="A66" s="198"/>
      <c r="B66" s="236" t="s">
        <v>9371</v>
      </c>
      <c r="C66" s="236"/>
      <c r="D66" s="275" t="s">
        <v>9372</v>
      </c>
      <c r="F66" s="276" t="n">
        <f aca="false">J62</f>
        <v>123.423997145278</v>
      </c>
      <c r="G66" s="277" t="s">
        <v>9373</v>
      </c>
      <c r="H66" s="277"/>
    </row>
    <row r="67" customFormat="false" ht="15" hidden="false" customHeight="true" outlineLevel="0" collapsed="false">
      <c r="A67" s="198"/>
      <c r="B67" s="236" t="s">
        <v>9374</v>
      </c>
      <c r="C67" s="236"/>
      <c r="D67" s="267" t="s">
        <v>9375</v>
      </c>
      <c r="F67" s="278" t="n">
        <f aca="false">F66/F64</f>
        <v>0.330895434705839</v>
      </c>
    </row>
    <row r="68" customFormat="false" ht="12.75" hidden="false" customHeight="false" outlineLevel="0" collapsed="false">
      <c r="A68" s="149"/>
    </row>
    <row r="72" customFormat="false" ht="12.75" hidden="false" customHeight="false" outlineLevel="0" collapsed="false">
      <c r="I72" s="185"/>
    </row>
    <row r="73" customFormat="false" ht="12.75" hidden="false" customHeight="false" outlineLevel="0" collapsed="false">
      <c r="I73" s="185"/>
    </row>
  </sheetData>
  <mergeCells count="47">
    <mergeCell ref="B3:D3"/>
    <mergeCell ref="A9:A11"/>
    <mergeCell ref="B9:C9"/>
    <mergeCell ref="D9:D10"/>
    <mergeCell ref="E9:E10"/>
    <mergeCell ref="A17:A20"/>
    <mergeCell ref="B17:C18"/>
    <mergeCell ref="D17:E18"/>
    <mergeCell ref="F17:G18"/>
    <mergeCell ref="H17:I18"/>
    <mergeCell ref="J17:J19"/>
    <mergeCell ref="A23:A26"/>
    <mergeCell ref="B23:C24"/>
    <mergeCell ref="D23:E24"/>
    <mergeCell ref="F23:F24"/>
    <mergeCell ref="A29:A32"/>
    <mergeCell ref="B29:C30"/>
    <mergeCell ref="D29:E30"/>
    <mergeCell ref="F29:F30"/>
    <mergeCell ref="H29:I30"/>
    <mergeCell ref="J29:J31"/>
    <mergeCell ref="A35:A38"/>
    <mergeCell ref="B35:D35"/>
    <mergeCell ref="E35:E37"/>
    <mergeCell ref="F35:F37"/>
    <mergeCell ref="B36:B37"/>
    <mergeCell ref="C36:C37"/>
    <mergeCell ref="A41:A44"/>
    <mergeCell ref="B42:C42"/>
    <mergeCell ref="B43:C43"/>
    <mergeCell ref="B44:C44"/>
    <mergeCell ref="I47:J47"/>
    <mergeCell ref="A48:A50"/>
    <mergeCell ref="B48:C48"/>
    <mergeCell ref="B49:C49"/>
    <mergeCell ref="B50:C50"/>
    <mergeCell ref="A54:A58"/>
    <mergeCell ref="B55:C55"/>
    <mergeCell ref="B56:C56"/>
    <mergeCell ref="B57:C57"/>
    <mergeCell ref="B58:C58"/>
    <mergeCell ref="B63:C63"/>
    <mergeCell ref="A64:A67"/>
    <mergeCell ref="B64:C64"/>
    <mergeCell ref="B65:C65"/>
    <mergeCell ref="B66:C66"/>
    <mergeCell ref="B67:C67"/>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24.71"/>
    <col collapsed="false" customWidth="true" hidden="false" outlineLevel="0" max="3" min="2" style="0" width="15.57"/>
  </cols>
  <sheetData>
    <row r="1" customFormat="false" ht="15.75" hidden="false" customHeight="true" outlineLevel="0" collapsed="false">
      <c r="A1" s="149"/>
      <c r="B1" s="148" t="s">
        <v>9183</v>
      </c>
      <c r="C1" s="148"/>
      <c r="D1" s="148"/>
      <c r="E1" s="149"/>
      <c r="F1" s="149"/>
    </row>
    <row r="2" customFormat="false" ht="25.5" hidden="false" customHeight="false" outlineLevel="0" collapsed="false">
      <c r="A2" s="149"/>
      <c r="B2" s="160" t="s">
        <v>9185</v>
      </c>
      <c r="C2" s="161" t="s">
        <v>9186</v>
      </c>
      <c r="D2" s="162" t="s">
        <v>9187</v>
      </c>
      <c r="E2" s="149"/>
      <c r="F2" s="149"/>
    </row>
    <row r="3" customFormat="false" ht="15.75" hidden="false" customHeight="false" outlineLevel="0" collapsed="false">
      <c r="A3" s="149"/>
      <c r="B3" s="167" t="s">
        <v>9189</v>
      </c>
      <c r="C3" s="168" t="s">
        <v>9190</v>
      </c>
      <c r="D3" s="169" t="s">
        <v>9191</v>
      </c>
      <c r="E3" s="149"/>
    </row>
    <row r="4" customFormat="false" ht="15" hidden="false" customHeight="false" outlineLevel="0" collapsed="false">
      <c r="A4" s="149"/>
      <c r="B4" s="149" t="n">
        <v>2018</v>
      </c>
      <c r="C4" s="176" t="n">
        <v>2020</v>
      </c>
      <c r="D4" s="176" t="n">
        <v>2030</v>
      </c>
      <c r="E4" s="149"/>
      <c r="F4" s="149"/>
    </row>
    <row r="5" customFormat="false" ht="38.25" hidden="false" customHeight="false" outlineLevel="0" collapsed="false">
      <c r="A5" s="149"/>
      <c r="B5" s="180" t="s">
        <v>9196</v>
      </c>
      <c r="C5" s="180" t="s">
        <v>9197</v>
      </c>
      <c r="D5" s="180" t="s">
        <v>9198</v>
      </c>
      <c r="E5" s="149"/>
      <c r="F5" s="149"/>
    </row>
    <row r="6" customFormat="false" ht="15.75" hidden="false" customHeight="false" outlineLevel="0" collapsed="false">
      <c r="A6" s="149"/>
      <c r="B6" s="149"/>
      <c r="C6" s="149"/>
      <c r="D6" s="149"/>
      <c r="E6" s="149"/>
      <c r="F6" s="149"/>
      <c r="G6" s="149"/>
      <c r="H6" s="149"/>
      <c r="I6" s="149"/>
      <c r="J6" s="149"/>
      <c r="K6" s="180"/>
    </row>
    <row r="7" customFormat="false" ht="15" hidden="false" customHeight="true" outlineLevel="0" collapsed="false">
      <c r="A7" s="181" t="s">
        <v>9203</v>
      </c>
      <c r="B7" s="159" t="s">
        <v>9204</v>
      </c>
      <c r="C7" s="159"/>
      <c r="D7" s="159" t="s">
        <v>9205</v>
      </c>
      <c r="E7" s="159" t="s">
        <v>9206</v>
      </c>
      <c r="F7" s="149"/>
      <c r="G7" s="144"/>
      <c r="H7" s="144"/>
      <c r="I7" s="144"/>
      <c r="J7" s="149"/>
      <c r="K7" s="180"/>
    </row>
    <row r="8" customFormat="false" ht="15" hidden="false" customHeight="false" outlineLevel="0" collapsed="false">
      <c r="A8" s="181"/>
      <c r="B8" s="183" t="s">
        <v>9210</v>
      </c>
      <c r="C8" s="174" t="s">
        <v>9201</v>
      </c>
      <c r="D8" s="159"/>
      <c r="E8" s="159" t="s">
        <v>9206</v>
      </c>
      <c r="F8" s="184"/>
      <c r="G8" s="144"/>
      <c r="H8" s="144"/>
      <c r="I8" s="144"/>
      <c r="J8" s="144"/>
      <c r="K8" s="185"/>
    </row>
    <row r="9" customFormat="false" ht="15.75" hidden="false" customHeight="false" outlineLevel="0" collapsed="false">
      <c r="A9" s="181"/>
      <c r="B9" s="186" t="s">
        <v>9213</v>
      </c>
      <c r="C9" s="187" t="s">
        <v>9214</v>
      </c>
      <c r="D9" s="188" t="s">
        <v>9215</v>
      </c>
      <c r="E9" s="189" t="s">
        <v>9216</v>
      </c>
      <c r="F9" s="190"/>
      <c r="G9" s="191"/>
      <c r="H9" s="192"/>
      <c r="I9" s="180"/>
      <c r="J9" s="190"/>
      <c r="K9" s="173"/>
    </row>
    <row r="10" customFormat="false" ht="15" hidden="false" customHeight="false" outlineLevel="0" collapsed="false">
      <c r="A10" s="173"/>
      <c r="B10" s="193" t="n">
        <v>177233</v>
      </c>
      <c r="C10" s="194" t="n">
        <f aca="false">B10*POWER(1+D10,D4-C4)</f>
        <v>179031.211043426</v>
      </c>
      <c r="D10" s="195" t="n">
        <v>0.00101</v>
      </c>
      <c r="E10" s="196" t="n">
        <f aca="false">C10-B10</f>
        <v>1798.21104342604</v>
      </c>
      <c r="F10" s="190"/>
      <c r="G10" s="144"/>
      <c r="H10" s="192"/>
      <c r="I10" s="149"/>
      <c r="J10" s="180"/>
      <c r="K10" s="180"/>
    </row>
    <row r="11" customFormat="false" ht="15.75" hidden="false" customHeight="false" outlineLevel="0" collapsed="false">
      <c r="A11" s="149"/>
      <c r="B11" s="144"/>
      <c r="C11" s="149"/>
      <c r="D11" s="149"/>
      <c r="E11" s="149"/>
      <c r="F11" s="149"/>
      <c r="G11" s="149"/>
      <c r="H11" s="149"/>
      <c r="I11" s="149"/>
      <c r="J11" s="149"/>
      <c r="K11" s="149"/>
    </row>
    <row r="12" customFormat="false" ht="15" hidden="false" customHeight="true" outlineLevel="0" collapsed="false">
      <c r="A12" s="198" t="s">
        <v>9231</v>
      </c>
      <c r="B12" s="159" t="s">
        <v>9232</v>
      </c>
      <c r="C12" s="159"/>
      <c r="D12" s="159" t="s">
        <v>9233</v>
      </c>
      <c r="E12" s="159"/>
      <c r="F12" s="199" t="s">
        <v>9218</v>
      </c>
      <c r="G12" s="199"/>
      <c r="H12" s="159" t="s">
        <v>9234</v>
      </c>
      <c r="I12" s="159"/>
      <c r="J12" s="159" t="s">
        <v>9235</v>
      </c>
      <c r="K12" s="180"/>
    </row>
    <row r="13" customFormat="false" ht="15" hidden="false" customHeight="false" outlineLevel="0" collapsed="false">
      <c r="A13" s="198"/>
      <c r="B13" s="159"/>
      <c r="C13" s="159"/>
      <c r="D13" s="159"/>
      <c r="E13" s="159"/>
      <c r="F13" s="199"/>
      <c r="G13" s="199"/>
      <c r="H13" s="159"/>
      <c r="I13" s="159"/>
      <c r="J13" s="159"/>
      <c r="K13" s="200"/>
    </row>
    <row r="14" customFormat="false" ht="15" hidden="false" customHeight="false" outlineLevel="0" collapsed="false">
      <c r="A14" s="198"/>
      <c r="B14" s="201" t="s">
        <v>9210</v>
      </c>
      <c r="C14" s="202" t="s">
        <v>9201</v>
      </c>
      <c r="D14" s="201" t="s">
        <v>9210</v>
      </c>
      <c r="E14" s="202" t="s">
        <v>9201</v>
      </c>
      <c r="F14" s="203" t="s">
        <v>9210</v>
      </c>
      <c r="G14" s="204" t="s">
        <v>9201</v>
      </c>
      <c r="H14" s="201" t="s">
        <v>9210</v>
      </c>
      <c r="I14" s="202" t="s">
        <v>9201</v>
      </c>
      <c r="J14" s="159"/>
      <c r="K14" s="184"/>
    </row>
    <row r="15" customFormat="false" ht="15.75" hidden="false" customHeight="false" outlineLevel="0" collapsed="false">
      <c r="A15" s="198"/>
      <c r="B15" s="205" t="s">
        <v>9236</v>
      </c>
      <c r="C15" s="206" t="s">
        <v>9237</v>
      </c>
      <c r="D15" s="207" t="s">
        <v>9238</v>
      </c>
      <c r="E15" s="208" t="s">
        <v>9239</v>
      </c>
      <c r="F15" s="209" t="s">
        <v>9240</v>
      </c>
      <c r="G15" s="210" t="s">
        <v>9241</v>
      </c>
      <c r="H15" s="207" t="s">
        <v>9242</v>
      </c>
      <c r="I15" s="208" t="s">
        <v>9243</v>
      </c>
      <c r="J15" s="208" t="s">
        <v>9244</v>
      </c>
      <c r="K15" s="149"/>
    </row>
    <row r="16" customFormat="false" ht="15" hidden="false" customHeight="false" outlineLevel="0" collapsed="false">
      <c r="A16" s="149"/>
      <c r="B16" s="211" t="n">
        <v>3037</v>
      </c>
      <c r="C16" s="212" t="n">
        <v>3067</v>
      </c>
      <c r="D16" s="213" t="n">
        <f aca="false">B10-B16</f>
        <v>174196</v>
      </c>
      <c r="E16" s="213" t="n">
        <f aca="false">C10-C16</f>
        <v>175964.211043426</v>
      </c>
      <c r="F16" s="214" t="n">
        <v>2.08</v>
      </c>
      <c r="G16" s="215" t="n">
        <v>2.027</v>
      </c>
      <c r="H16" s="213" t="n">
        <f aca="false">D16/F16</f>
        <v>83748.0769230769</v>
      </c>
      <c r="I16" s="213" t="n">
        <f aca="false">E16/G16</f>
        <v>86810.1682503335</v>
      </c>
      <c r="J16" s="213" t="n">
        <f aca="false">I16-H16</f>
        <v>3062.0913272566</v>
      </c>
      <c r="K16" s="216" t="n">
        <f aca="false">1-H16/I16</f>
        <v>0.0352734177225239</v>
      </c>
    </row>
    <row r="17" customFormat="false" ht="15.75" hidden="false" customHeight="false" outlineLevel="0" collapsed="false">
      <c r="A17" s="149"/>
      <c r="B17" s="149"/>
      <c r="C17" s="149"/>
      <c r="D17" s="149"/>
      <c r="E17" s="149"/>
      <c r="F17" s="149"/>
      <c r="G17" s="149"/>
      <c r="H17" s="149"/>
      <c r="I17" s="149"/>
      <c r="J17" s="149"/>
      <c r="K17" s="149"/>
    </row>
    <row r="18" customFormat="false" ht="15" hidden="false" customHeight="true" outlineLevel="0" collapsed="false">
      <c r="A18" s="198" t="s">
        <v>9245</v>
      </c>
      <c r="B18" s="217" t="s">
        <v>9246</v>
      </c>
      <c r="C18" s="217"/>
      <c r="D18" s="150" t="s">
        <v>9247</v>
      </c>
      <c r="E18" s="150"/>
      <c r="F18" s="218" t="s">
        <v>9248</v>
      </c>
      <c r="G18" s="149"/>
      <c r="H18" s="149"/>
      <c r="I18" s="180"/>
      <c r="J18" s="180"/>
      <c r="K18" s="180"/>
    </row>
    <row r="19" customFormat="false" ht="15" hidden="false" customHeight="false" outlineLevel="0" collapsed="false">
      <c r="A19" s="198"/>
      <c r="B19" s="217"/>
      <c r="C19" s="217"/>
      <c r="D19" s="150"/>
      <c r="E19" s="150"/>
      <c r="F19" s="218"/>
      <c r="G19" s="149"/>
      <c r="H19" s="145"/>
      <c r="I19" s="152"/>
      <c r="J19" s="152"/>
      <c r="K19" s="152"/>
    </row>
    <row r="20" customFormat="false" ht="26.25" hidden="false" customHeight="false" outlineLevel="0" collapsed="false">
      <c r="A20" s="198"/>
      <c r="B20" s="219" t="s">
        <v>9210</v>
      </c>
      <c r="C20" s="204" t="s">
        <v>9201</v>
      </c>
      <c r="D20" s="219" t="s">
        <v>9210</v>
      </c>
      <c r="E20" s="202" t="s">
        <v>9201</v>
      </c>
      <c r="F20" s="220"/>
      <c r="G20" s="175" t="s">
        <v>9249</v>
      </c>
      <c r="H20" s="221" t="s">
        <v>9250</v>
      </c>
      <c r="I20" s="152"/>
      <c r="J20" s="180"/>
      <c r="K20" s="216" t="n">
        <v>0.03657</v>
      </c>
    </row>
    <row r="21" customFormat="false" ht="77.25" hidden="false" customHeight="false" outlineLevel="0" collapsed="false">
      <c r="A21" s="198"/>
      <c r="B21" s="223" t="s">
        <v>9252</v>
      </c>
      <c r="C21" s="224" t="s">
        <v>9253</v>
      </c>
      <c r="D21" s="225" t="s">
        <v>9254</v>
      </c>
      <c r="E21" s="226" t="s">
        <v>9255</v>
      </c>
      <c r="F21" s="208" t="s">
        <v>9256</v>
      </c>
      <c r="G21" s="149"/>
      <c r="H21" s="145"/>
      <c r="I21" s="149"/>
      <c r="J21" s="149"/>
      <c r="K21" s="149"/>
    </row>
    <row r="22" customFormat="false" ht="15.75" hidden="false" customHeight="false" outlineLevel="0" collapsed="false">
      <c r="A22" s="175" t="s">
        <v>9257</v>
      </c>
      <c r="B22" s="227" t="n">
        <v>0.3</v>
      </c>
      <c r="C22" s="228" t="n">
        <f aca="false">E22/I28</f>
        <v>0.30193136155274</v>
      </c>
      <c r="D22" s="229" t="n">
        <v>39626</v>
      </c>
      <c r="E22" s="230" t="n">
        <f aca="false">D22*(1+K20)</f>
        <v>41075.12282</v>
      </c>
      <c r="F22" s="213" t="n">
        <f aca="false">E22-D22</f>
        <v>1449.12282</v>
      </c>
      <c r="G22" s="175" t="s">
        <v>9249</v>
      </c>
      <c r="H22" s="231" t="s">
        <v>9258</v>
      </c>
      <c r="I22" s="152"/>
      <c r="J22" s="180"/>
      <c r="K22" s="216" t="n">
        <v>0.0366</v>
      </c>
    </row>
    <row r="23" customFormat="false" ht="15.75" hidden="false" customHeight="false" outlineLevel="0" collapsed="false">
      <c r="A23" s="149"/>
      <c r="B23" s="149"/>
      <c r="C23" s="149"/>
      <c r="D23" s="149"/>
      <c r="E23" s="149"/>
      <c r="F23" s="149"/>
      <c r="G23" s="149"/>
      <c r="H23" s="149"/>
      <c r="I23" s="149"/>
      <c r="J23" s="149"/>
      <c r="K23" s="149"/>
    </row>
    <row r="24" customFormat="false" ht="15" hidden="false" customHeight="true" outlineLevel="0" collapsed="false">
      <c r="A24" s="198" t="s">
        <v>9259</v>
      </c>
      <c r="B24" s="150" t="s">
        <v>9260</v>
      </c>
      <c r="C24" s="150"/>
      <c r="D24" s="150" t="s">
        <v>9261</v>
      </c>
      <c r="E24" s="150"/>
      <c r="F24" s="159" t="s">
        <v>9262</v>
      </c>
      <c r="G24" s="180"/>
      <c r="H24" s="150" t="s">
        <v>9263</v>
      </c>
      <c r="I24" s="150"/>
      <c r="J24" s="159" t="s">
        <v>9264</v>
      </c>
      <c r="K24" s="180"/>
    </row>
    <row r="25" customFormat="false" ht="15" hidden="false" customHeight="false" outlineLevel="0" collapsed="false">
      <c r="A25" s="198"/>
      <c r="B25" s="150"/>
      <c r="C25" s="150"/>
      <c r="D25" s="150"/>
      <c r="E25" s="150"/>
      <c r="F25" s="159"/>
      <c r="G25" s="232"/>
      <c r="H25" s="150"/>
      <c r="I25" s="150"/>
      <c r="J25" s="159"/>
      <c r="K25" s="184" t="s">
        <v>9265</v>
      </c>
    </row>
    <row r="26" customFormat="false" ht="25.5" hidden="false" customHeight="false" outlineLevel="0" collapsed="false">
      <c r="A26" s="198"/>
      <c r="B26" s="219" t="s">
        <v>9210</v>
      </c>
      <c r="C26" s="202" t="s">
        <v>9201</v>
      </c>
      <c r="D26" s="219" t="s">
        <v>9210</v>
      </c>
      <c r="E26" s="202" t="s">
        <v>9201</v>
      </c>
      <c r="F26" s="233"/>
      <c r="G26" s="184"/>
      <c r="H26" s="219" t="s">
        <v>9210</v>
      </c>
      <c r="I26" s="202" t="s">
        <v>9201</v>
      </c>
      <c r="J26" s="159"/>
      <c r="K26" s="149"/>
    </row>
    <row r="27" customFormat="false" ht="77.25" hidden="false" customHeight="false" outlineLevel="0" collapsed="false">
      <c r="A27" s="198"/>
      <c r="B27" s="223" t="s">
        <v>9266</v>
      </c>
      <c r="C27" s="234" t="s">
        <v>9267</v>
      </c>
      <c r="D27" s="225" t="s">
        <v>9268</v>
      </c>
      <c r="E27" s="226" t="s">
        <v>9269</v>
      </c>
      <c r="F27" s="189" t="s">
        <v>9270</v>
      </c>
      <c r="G27" s="149"/>
      <c r="H27" s="207" t="s">
        <v>9271</v>
      </c>
      <c r="I27" s="235" t="s">
        <v>9272</v>
      </c>
      <c r="J27" s="189" t="s">
        <v>9273</v>
      </c>
      <c r="K27" s="149"/>
    </row>
    <row r="28" customFormat="false" ht="15" hidden="false" customHeight="false" outlineLevel="0" collapsed="false">
      <c r="A28" s="175" t="s">
        <v>9257</v>
      </c>
      <c r="B28" s="227" t="n">
        <v>0.06</v>
      </c>
      <c r="C28" s="228" t="n">
        <f aca="false">E28/I28</f>
        <v>0.0599521704501545</v>
      </c>
      <c r="D28" s="229" t="n">
        <v>7868</v>
      </c>
      <c r="E28" s="230" t="n">
        <f aca="false">D28*(1+K22)</f>
        <v>8155.9688</v>
      </c>
      <c r="F28" s="213" t="n">
        <f aca="false">E28-D28</f>
        <v>287.9688</v>
      </c>
      <c r="G28" s="149"/>
      <c r="H28" s="213" t="n">
        <f aca="false">H16+D22+D28</f>
        <v>131242.076923077</v>
      </c>
      <c r="I28" s="213" t="n">
        <f aca="false">I16+E22+E28</f>
        <v>136041.259870334</v>
      </c>
      <c r="J28" s="213" t="n">
        <f aca="false">I28-H28</f>
        <v>4799.18294725657</v>
      </c>
      <c r="K28" s="149"/>
    </row>
    <row r="29" customFormat="false" ht="15.75" hidden="false" customHeight="false" outlineLevel="0" collapsed="false">
      <c r="A29" s="149"/>
      <c r="B29" s="149"/>
      <c r="C29" s="149"/>
      <c r="D29" s="149"/>
      <c r="E29" s="149"/>
      <c r="F29" s="149"/>
      <c r="G29" s="149"/>
      <c r="H29" s="149"/>
      <c r="I29" s="149"/>
      <c r="J29" s="149"/>
      <c r="K29" s="149"/>
    </row>
    <row r="30" customFormat="false" ht="15" hidden="false" customHeight="true" outlineLevel="0" collapsed="false">
      <c r="A30" s="198" t="s">
        <v>9274</v>
      </c>
      <c r="B30" s="159" t="s">
        <v>9275</v>
      </c>
      <c r="C30" s="159"/>
      <c r="D30" s="159"/>
      <c r="E30" s="159" t="s">
        <v>9276</v>
      </c>
      <c r="F30" s="159" t="s">
        <v>2936</v>
      </c>
      <c r="G30" s="149"/>
      <c r="H30" s="149"/>
      <c r="I30" s="149"/>
      <c r="J30" s="149"/>
      <c r="K30" s="149"/>
    </row>
    <row r="31" customFormat="false" ht="25.5" hidden="false" customHeight="true" outlineLevel="0" collapsed="false">
      <c r="A31" s="198"/>
      <c r="B31" s="183" t="s">
        <v>9277</v>
      </c>
      <c r="C31" s="236" t="s">
        <v>2916</v>
      </c>
      <c r="D31" s="174" t="s">
        <v>9278</v>
      </c>
      <c r="E31" s="159"/>
      <c r="F31" s="159"/>
      <c r="G31" s="149"/>
      <c r="H31" s="149"/>
      <c r="I31" s="149"/>
      <c r="J31" s="149"/>
      <c r="K31" s="149"/>
    </row>
    <row r="32" customFormat="false" ht="38.25" hidden="false" customHeight="false" outlineLevel="0" collapsed="false">
      <c r="A32" s="198"/>
      <c r="B32" s="183"/>
      <c r="C32" s="236"/>
      <c r="D32" s="174" t="s">
        <v>9279</v>
      </c>
      <c r="E32" s="159"/>
      <c r="F32" s="159"/>
      <c r="G32" s="149"/>
      <c r="H32" s="149"/>
      <c r="I32" s="149"/>
      <c r="J32" s="149"/>
      <c r="K32" s="149"/>
    </row>
    <row r="33" customFormat="false" ht="26.25" hidden="false" customHeight="false" outlineLevel="0" collapsed="false">
      <c r="A33" s="198"/>
      <c r="B33" s="237" t="s">
        <v>9280</v>
      </c>
      <c r="C33" s="178" t="s">
        <v>9281</v>
      </c>
      <c r="D33" s="238" t="s">
        <v>9282</v>
      </c>
      <c r="E33" s="156" t="s">
        <v>9283</v>
      </c>
      <c r="F33" s="154" t="s">
        <v>9284</v>
      </c>
      <c r="G33" s="149"/>
      <c r="H33" s="149"/>
      <c r="I33" s="149"/>
      <c r="J33" s="149"/>
      <c r="K33" s="149"/>
    </row>
    <row r="34" customFormat="false" ht="15" hidden="false" customHeight="false" outlineLevel="0" collapsed="false">
      <c r="A34" s="175" t="s">
        <v>9285</v>
      </c>
      <c r="B34" s="173" t="n">
        <v>5671</v>
      </c>
      <c r="C34" s="173" t="n">
        <v>5400</v>
      </c>
      <c r="D34" s="173" t="n">
        <f aca="false">(B34-C34)/5</f>
        <v>54.2</v>
      </c>
      <c r="E34" s="212" t="n">
        <f aca="false">D34*(D4-C4)</f>
        <v>542</v>
      </c>
      <c r="F34" s="196" t="n">
        <f aca="false">J28-E34</f>
        <v>4257.18294725657</v>
      </c>
      <c r="G34" s="149"/>
      <c r="H34" s="149"/>
      <c r="I34" s="149"/>
      <c r="J34" s="149"/>
      <c r="K34" s="149"/>
    </row>
    <row r="35" customFormat="false" ht="26.25" hidden="false" customHeight="false" outlineLevel="0" collapsed="false">
      <c r="A35" s="180" t="s">
        <v>9286</v>
      </c>
      <c r="B35" s="149" t="s">
        <v>9094</v>
      </c>
      <c r="C35" s="149" t="n">
        <v>4766</v>
      </c>
      <c r="D35" s="149"/>
      <c r="E35" s="149"/>
      <c r="F35" s="149"/>
      <c r="G35" s="149"/>
      <c r="H35" s="149"/>
      <c r="I35" s="149"/>
      <c r="J35" s="149"/>
      <c r="K35" s="149"/>
    </row>
    <row r="36" customFormat="false" ht="15" hidden="false" customHeight="true" outlineLevel="0" collapsed="false">
      <c r="A36" s="198" t="s">
        <v>9287</v>
      </c>
      <c r="B36" s="149"/>
      <c r="C36" s="149"/>
      <c r="D36" s="239" t="s">
        <v>9288</v>
      </c>
      <c r="E36" s="164" t="s">
        <v>9289</v>
      </c>
      <c r="F36" s="164" t="s">
        <v>9290</v>
      </c>
      <c r="G36" s="164" t="s">
        <v>9291</v>
      </c>
      <c r="H36" s="164" t="s">
        <v>9292</v>
      </c>
      <c r="I36" s="165" t="s">
        <v>9293</v>
      </c>
      <c r="J36" s="149" t="s">
        <v>9294</v>
      </c>
      <c r="K36" s="149"/>
    </row>
    <row r="37" customFormat="false" ht="15" hidden="false" customHeight="true" outlineLevel="0" collapsed="false">
      <c r="A37" s="198"/>
      <c r="B37" s="236" t="s">
        <v>9376</v>
      </c>
      <c r="C37" s="236"/>
      <c r="D37" s="240" t="n">
        <v>0.1</v>
      </c>
      <c r="E37" s="241" t="n">
        <v>0.1</v>
      </c>
      <c r="F37" s="241" t="n">
        <v>0.15</v>
      </c>
      <c r="G37" s="241" t="n">
        <v>0.2</v>
      </c>
      <c r="H37" s="241" t="n">
        <v>0.2</v>
      </c>
      <c r="I37" s="242" t="n">
        <f aca="false">J37-SUM(D37:H37)</f>
        <v>0.25</v>
      </c>
      <c r="J37" s="243" t="n">
        <v>1</v>
      </c>
      <c r="K37" s="149"/>
    </row>
    <row r="38" customFormat="false" ht="15.75" hidden="false" customHeight="true" outlineLevel="0" collapsed="false">
      <c r="A38" s="198"/>
      <c r="B38" s="236" t="s">
        <v>9296</v>
      </c>
      <c r="C38" s="236"/>
      <c r="D38" s="244" t="s">
        <v>9297</v>
      </c>
      <c r="E38" s="245" t="s">
        <v>9298</v>
      </c>
      <c r="F38" s="245" t="s">
        <v>9299</v>
      </c>
      <c r="G38" s="245" t="s">
        <v>9300</v>
      </c>
      <c r="H38" s="245" t="s">
        <v>9301</v>
      </c>
      <c r="I38" s="246" t="s">
        <v>9302</v>
      </c>
      <c r="J38" s="243" t="n">
        <v>1</v>
      </c>
      <c r="K38" s="185" t="s">
        <v>9303</v>
      </c>
    </row>
    <row r="39" customFormat="false" ht="39" hidden="false" customHeight="true" outlineLevel="0" collapsed="false">
      <c r="A39" s="198"/>
      <c r="B39" s="236" t="s">
        <v>9305</v>
      </c>
      <c r="C39" s="236"/>
      <c r="D39" s="207" t="s">
        <v>9306</v>
      </c>
      <c r="E39" s="235" t="s">
        <v>9307</v>
      </c>
      <c r="F39" s="235" t="s">
        <v>9308</v>
      </c>
      <c r="G39" s="235" t="s">
        <v>9309</v>
      </c>
      <c r="H39" s="235" t="s">
        <v>9310</v>
      </c>
      <c r="I39" s="208" t="s">
        <v>9311</v>
      </c>
      <c r="J39" s="248" t="s">
        <v>9312</v>
      </c>
      <c r="K39" s="180" t="s">
        <v>9313</v>
      </c>
    </row>
    <row r="40" customFormat="false" ht="15" hidden="false" customHeight="false" outlineLevel="0" collapsed="false">
      <c r="A40" s="149"/>
      <c r="B40" s="149"/>
      <c r="C40" s="149"/>
      <c r="D40" s="250" t="n">
        <v>0.1</v>
      </c>
      <c r="E40" s="250" t="n">
        <v>0.1</v>
      </c>
      <c r="F40" s="250" t="n">
        <v>0.1</v>
      </c>
      <c r="G40" s="250" t="n">
        <v>0.2</v>
      </c>
      <c r="H40" s="250" t="n">
        <v>0.25</v>
      </c>
      <c r="I40" s="250" t="n">
        <f aca="false">J40-SUM(D40:H40)</f>
        <v>0.25</v>
      </c>
      <c r="J40" s="251" t="n">
        <v>1</v>
      </c>
      <c r="K40" s="149"/>
    </row>
    <row r="41" customFormat="false" ht="15" hidden="false" customHeight="false" outlineLevel="0" collapsed="false">
      <c r="A41" s="149"/>
      <c r="B41" s="149"/>
      <c r="C41" s="149"/>
      <c r="D41" s="196" t="n">
        <f aca="false">$F$34*D40</f>
        <v>425.718294725657</v>
      </c>
      <c r="E41" s="196" t="n">
        <f aca="false">$F$34*E40</f>
        <v>425.718294725657</v>
      </c>
      <c r="F41" s="196" t="n">
        <f aca="false">$F$34*F40</f>
        <v>425.718294725657</v>
      </c>
      <c r="G41" s="196" t="n">
        <f aca="false">$F$34*G40</f>
        <v>851.436589451315</v>
      </c>
      <c r="H41" s="196" t="n">
        <f aca="false">$F$34*H40</f>
        <v>1064.29573681414</v>
      </c>
      <c r="I41" s="196" t="n">
        <f aca="false">$F$34*I40</f>
        <v>1064.29573681414</v>
      </c>
      <c r="J41" s="196" t="n">
        <f aca="false">SUM(D41:I41)</f>
        <v>4257.18294725657</v>
      </c>
      <c r="K41" s="149"/>
    </row>
    <row r="42" customFormat="false" ht="15.75" hidden="false" customHeight="false" outlineLevel="0" collapsed="false">
      <c r="A42" s="149"/>
      <c r="B42" s="149"/>
      <c r="C42" s="149"/>
      <c r="D42" s="149"/>
      <c r="E42" s="149"/>
      <c r="F42" s="149"/>
      <c r="G42" s="149"/>
      <c r="H42" s="149"/>
      <c r="I42" s="236"/>
      <c r="J42" s="236"/>
      <c r="K42" s="149"/>
    </row>
    <row r="43" customFormat="false" ht="15.75" hidden="false" customHeight="true" outlineLevel="0" collapsed="false">
      <c r="A43" s="198" t="s">
        <v>9314</v>
      </c>
      <c r="B43" s="252"/>
      <c r="C43" s="252"/>
      <c r="D43" s="239" t="str">
        <f aca="false">D36</f>
        <v>Niveau 1</v>
      </c>
      <c r="E43" s="164" t="str">
        <f aca="false">E36</f>
        <v>Niveau 2</v>
      </c>
      <c r="F43" s="164" t="str">
        <f aca="false">F36</f>
        <v>Niveau 3</v>
      </c>
      <c r="G43" s="164" t="str">
        <f aca="false">G36</f>
        <v>Niveau 4</v>
      </c>
      <c r="H43" s="164" t="str">
        <f aca="false">H36</f>
        <v>Niveau 5</v>
      </c>
      <c r="I43" s="165" t="str">
        <f aca="false">I36</f>
        <v>Niveau 6</v>
      </c>
      <c r="J43" s="149"/>
      <c r="K43" s="149"/>
    </row>
    <row r="44" customFormat="false" ht="15.75" hidden="false" customHeight="true" outlineLevel="0" collapsed="false">
      <c r="A44" s="198"/>
      <c r="B44" s="252" t="s">
        <v>9315</v>
      </c>
      <c r="C44" s="252"/>
      <c r="D44" s="253" t="s">
        <v>9316</v>
      </c>
      <c r="E44" s="254" t="s">
        <v>9317</v>
      </c>
      <c r="F44" s="254" t="s">
        <v>9318</v>
      </c>
      <c r="G44" s="254" t="s">
        <v>9319</v>
      </c>
      <c r="H44" s="254" t="s">
        <v>9320</v>
      </c>
      <c r="I44" s="255" t="s">
        <v>9321</v>
      </c>
      <c r="J44" s="256" t="n">
        <f aca="false">SUM(D44:I44)</f>
        <v>0</v>
      </c>
      <c r="K44" s="149"/>
    </row>
    <row r="45" customFormat="false" ht="39" hidden="false" customHeight="true" outlineLevel="0" collapsed="false">
      <c r="A45" s="198"/>
      <c r="B45" s="252" t="s">
        <v>9322</v>
      </c>
      <c r="C45" s="252"/>
      <c r="D45" s="207" t="s">
        <v>9323</v>
      </c>
      <c r="E45" s="235" t="s">
        <v>9324</v>
      </c>
      <c r="F45" s="235" t="s">
        <v>9325</v>
      </c>
      <c r="G45" s="235" t="s">
        <v>9326</v>
      </c>
      <c r="H45" s="235" t="s">
        <v>9327</v>
      </c>
      <c r="I45" s="208" t="s">
        <v>9328</v>
      </c>
      <c r="J45" s="248" t="s">
        <v>9329</v>
      </c>
      <c r="K45" s="149"/>
    </row>
    <row r="46" customFormat="false" ht="25.5" hidden="false" customHeight="false" outlineLevel="0" collapsed="false">
      <c r="A46" s="149"/>
      <c r="B46" s="204" t="s">
        <v>9330</v>
      </c>
      <c r="C46" s="257" t="s">
        <v>9331</v>
      </c>
      <c r="D46" s="258" t="n">
        <v>150</v>
      </c>
      <c r="E46" s="258" t="n">
        <v>50</v>
      </c>
      <c r="F46" s="258" t="n">
        <v>30</v>
      </c>
      <c r="G46" s="258" t="n">
        <v>50</v>
      </c>
      <c r="H46" s="258" t="n">
        <v>50</v>
      </c>
      <c r="I46" s="258" t="n">
        <v>50</v>
      </c>
      <c r="J46" s="196" t="n">
        <f aca="false">SUM(D46:I46)</f>
        <v>380</v>
      </c>
      <c r="K46" s="149"/>
    </row>
    <row r="47" customFormat="false" ht="15" hidden="false" customHeight="false" outlineLevel="0" collapsed="false">
      <c r="A47" s="149"/>
      <c r="B47" s="232"/>
      <c r="C47" s="257" t="s">
        <v>9332</v>
      </c>
      <c r="D47" s="196" t="n">
        <f aca="false">IF(D41&gt;D46,D41-D46,0)</f>
        <v>275.718294725657</v>
      </c>
      <c r="E47" s="196" t="n">
        <f aca="false">IF(E41&gt;E46,E41-E46,0)</f>
        <v>375.718294725657</v>
      </c>
      <c r="F47" s="196" t="n">
        <f aca="false">IF(F41&gt;F46,F41-F46,0)</f>
        <v>395.718294725657</v>
      </c>
      <c r="G47" s="196" t="n">
        <f aca="false">IF(G41&gt;G46,G41-G46,0)</f>
        <v>801.436589451315</v>
      </c>
      <c r="H47" s="196" t="n">
        <f aca="false">IF(H41&gt;H46,H41-H46,0)</f>
        <v>1014.29573681414</v>
      </c>
      <c r="I47" s="196" t="n">
        <f aca="false">IF(I41&gt;I46,I41-I46,0)</f>
        <v>1014.29573681414</v>
      </c>
      <c r="J47" s="196" t="n">
        <f aca="false">SUM(D47:I47)</f>
        <v>3877.18294725657</v>
      </c>
      <c r="K47" s="149"/>
    </row>
    <row r="48" customFormat="false" ht="15.75" hidden="false" customHeight="false" outlineLevel="0" collapsed="false">
      <c r="A48" s="149"/>
      <c r="B48" s="149"/>
      <c r="C48" s="149"/>
      <c r="D48" s="180"/>
      <c r="E48" s="180"/>
      <c r="F48" s="149"/>
      <c r="G48" s="149"/>
      <c r="H48" s="149"/>
      <c r="I48" s="149"/>
      <c r="J48" s="149"/>
      <c r="K48" s="149"/>
    </row>
    <row r="49" customFormat="false" ht="31.5" hidden="false" customHeight="true" outlineLevel="0" collapsed="false">
      <c r="A49" s="198" t="s">
        <v>9333</v>
      </c>
      <c r="B49" s="149"/>
      <c r="C49" s="149"/>
      <c r="D49" s="239" t="str">
        <f aca="false">D43</f>
        <v>Niveau 1</v>
      </c>
      <c r="E49" s="164" t="str">
        <f aca="false">E43</f>
        <v>Niveau 2</v>
      </c>
      <c r="F49" s="164" t="str">
        <f aca="false">F43</f>
        <v>Niveau 3</v>
      </c>
      <c r="G49" s="164" t="str">
        <f aca="false">G43</f>
        <v>Niveau 4</v>
      </c>
      <c r="H49" s="164" t="str">
        <f aca="false">H43</f>
        <v>Niveau 5</v>
      </c>
      <c r="I49" s="165" t="str">
        <f aca="false">I43</f>
        <v>Niveau 6</v>
      </c>
      <c r="J49" s="259" t="s">
        <v>9334</v>
      </c>
      <c r="K49" s="184"/>
    </row>
    <row r="50" customFormat="false" ht="15" hidden="false" customHeight="true" outlineLevel="0" collapsed="false">
      <c r="A50" s="198"/>
      <c r="B50" s="252" t="s">
        <v>9335</v>
      </c>
      <c r="C50" s="252" t="s">
        <v>9336</v>
      </c>
      <c r="D50" s="260" t="s">
        <v>9337</v>
      </c>
      <c r="E50" s="261" t="s">
        <v>9338</v>
      </c>
      <c r="F50" s="261" t="s">
        <v>9339</v>
      </c>
      <c r="G50" s="261" t="s">
        <v>9340</v>
      </c>
      <c r="H50" s="261" t="s">
        <v>9341</v>
      </c>
      <c r="I50" s="262" t="s">
        <v>9342</v>
      </c>
      <c r="J50" s="149"/>
      <c r="K50" s="263"/>
    </row>
    <row r="51" customFormat="false" ht="25.5" hidden="false" customHeight="true" outlineLevel="0" collapsed="false">
      <c r="A51" s="198"/>
      <c r="B51" s="183" t="s">
        <v>9343</v>
      </c>
      <c r="C51" s="183"/>
      <c r="D51" s="264" t="s">
        <v>9344</v>
      </c>
      <c r="E51" s="151" t="s">
        <v>9345</v>
      </c>
      <c r="F51" s="151" t="s">
        <v>9346</v>
      </c>
      <c r="G51" s="151" t="s">
        <v>9347</v>
      </c>
      <c r="H51" s="151" t="s">
        <v>9348</v>
      </c>
      <c r="I51" s="265" t="s">
        <v>9349</v>
      </c>
      <c r="J51" s="149"/>
      <c r="K51" s="263"/>
    </row>
    <row r="52" customFormat="false" ht="15" hidden="false" customHeight="true" outlineLevel="0" collapsed="false">
      <c r="A52" s="198"/>
      <c r="B52" s="236" t="s">
        <v>9350</v>
      </c>
      <c r="C52" s="236"/>
      <c r="D52" s="244" t="s">
        <v>9351</v>
      </c>
      <c r="E52" s="266" t="s">
        <v>9352</v>
      </c>
      <c r="F52" s="266" t="s">
        <v>9353</v>
      </c>
      <c r="G52" s="266" t="s">
        <v>9354</v>
      </c>
      <c r="H52" s="266" t="s">
        <v>9355</v>
      </c>
      <c r="I52" s="246" t="s">
        <v>9356</v>
      </c>
      <c r="J52" s="149"/>
      <c r="K52" s="263"/>
    </row>
    <row r="53" customFormat="false" ht="45.75" hidden="false" customHeight="true" outlineLevel="0" collapsed="false">
      <c r="A53" s="198"/>
      <c r="B53" s="236" t="s">
        <v>9357</v>
      </c>
      <c r="C53" s="236"/>
      <c r="D53" s="207" t="s">
        <v>9358</v>
      </c>
      <c r="E53" s="235" t="s">
        <v>9359</v>
      </c>
      <c r="F53" s="235" t="s">
        <v>9360</v>
      </c>
      <c r="G53" s="235" t="s">
        <v>9361</v>
      </c>
      <c r="H53" s="235" t="s">
        <v>9362</v>
      </c>
      <c r="I53" s="208" t="s">
        <v>9363</v>
      </c>
      <c r="J53" s="267" t="s">
        <v>9364</v>
      </c>
      <c r="K53" s="268"/>
    </row>
    <row r="54" customFormat="false" ht="15" hidden="false" customHeight="false" outlineLevel="0" collapsed="false">
      <c r="A54" s="149"/>
      <c r="B54" s="149"/>
      <c r="C54" s="269" t="s">
        <v>9365</v>
      </c>
      <c r="D54" s="258" t="n">
        <v>10</v>
      </c>
      <c r="E54" s="258" t="n">
        <v>30</v>
      </c>
      <c r="F54" s="258" t="n">
        <v>30</v>
      </c>
      <c r="G54" s="258" t="n">
        <v>40</v>
      </c>
      <c r="H54" s="258" t="n">
        <v>50</v>
      </c>
      <c r="I54" s="258" t="n">
        <v>60</v>
      </c>
      <c r="J54" s="267"/>
      <c r="K54" s="268"/>
    </row>
    <row r="55" customFormat="false" ht="15" hidden="false" customHeight="false" outlineLevel="0" collapsed="false">
      <c r="A55" s="149"/>
      <c r="B55" s="149"/>
      <c r="C55" s="269" t="s">
        <v>9365</v>
      </c>
      <c r="D55" s="196" t="n">
        <f aca="false">D47/D54</f>
        <v>27.5718294725657</v>
      </c>
      <c r="E55" s="196" t="n">
        <f aca="false">E47/E54</f>
        <v>12.5239431575219</v>
      </c>
      <c r="F55" s="196" t="n">
        <f aca="false">F47/F54</f>
        <v>13.1906098241886</v>
      </c>
      <c r="G55" s="196" t="n">
        <f aca="false">G47/G54</f>
        <v>20.0359147362829</v>
      </c>
      <c r="H55" s="196" t="n">
        <f aca="false">H47/H54</f>
        <v>20.2859147362829</v>
      </c>
      <c r="I55" s="196" t="n">
        <f aca="false">I47/I54</f>
        <v>16.9049289469024</v>
      </c>
      <c r="J55" s="267"/>
      <c r="K55" s="268"/>
    </row>
    <row r="56" customFormat="false" ht="15" hidden="false" customHeight="false" outlineLevel="0" collapsed="false">
      <c r="A56" s="149"/>
      <c r="B56" s="149"/>
      <c r="C56" s="269" t="s">
        <v>9365</v>
      </c>
      <c r="D56" s="258" t="n">
        <v>0.1</v>
      </c>
      <c r="E56" s="258" t="n">
        <v>0.1</v>
      </c>
      <c r="F56" s="258" t="n">
        <v>0.1</v>
      </c>
      <c r="G56" s="258" t="n">
        <v>0.1</v>
      </c>
      <c r="H56" s="258" t="n">
        <v>0.15</v>
      </c>
      <c r="I56" s="258" t="n">
        <v>0.15</v>
      </c>
      <c r="J56" s="267"/>
      <c r="K56" s="268"/>
    </row>
    <row r="57" customFormat="false" ht="15" hidden="false" customHeight="false" outlineLevel="0" collapsed="false">
      <c r="A57" s="149"/>
      <c r="B57" s="149"/>
      <c r="C57" s="149"/>
      <c r="D57" s="196" t="n">
        <f aca="false">D55*(1+D56)</f>
        <v>30.3290124198223</v>
      </c>
      <c r="E57" s="196" t="n">
        <f aca="false">E55*(1+E56)</f>
        <v>13.7763374732741</v>
      </c>
      <c r="F57" s="196" t="n">
        <f aca="false">F55*(1+F56)</f>
        <v>14.5096708066074</v>
      </c>
      <c r="G57" s="196" t="n">
        <f aca="false">G55*(1+G56)</f>
        <v>22.0395062099112</v>
      </c>
      <c r="H57" s="196" t="n">
        <f aca="false">H55*(1+H56)</f>
        <v>23.3288019467253</v>
      </c>
      <c r="I57" s="196" t="n">
        <f aca="false">I55*(1+I56)</f>
        <v>19.4406682889377</v>
      </c>
      <c r="J57" s="270" t="n">
        <f aca="false">SUM(D57:I57)</f>
        <v>123.423997145278</v>
      </c>
      <c r="K57" s="268"/>
    </row>
    <row r="58" customFormat="false" ht="15.75" hidden="false" customHeight="false" outlineLevel="0" collapsed="false">
      <c r="A58" s="149"/>
      <c r="B58" s="236"/>
      <c r="C58" s="236"/>
      <c r="D58" s="151"/>
      <c r="E58" s="151"/>
      <c r="F58" s="151"/>
      <c r="G58" s="151"/>
      <c r="H58" s="271"/>
      <c r="I58" s="149"/>
      <c r="J58" s="149"/>
      <c r="K58" s="149"/>
    </row>
    <row r="59" customFormat="false" ht="15" hidden="false" customHeight="true" outlineLevel="0" collapsed="false">
      <c r="A59" s="198" t="s">
        <v>9366</v>
      </c>
      <c r="B59" s="236" t="s">
        <v>9367</v>
      </c>
      <c r="C59" s="236"/>
      <c r="D59" s="272" t="s">
        <v>9368</v>
      </c>
      <c r="E59" s="151"/>
      <c r="F59" s="151" t="n">
        <v>373</v>
      </c>
      <c r="G59" s="151"/>
      <c r="H59" s="149"/>
      <c r="I59" s="149"/>
      <c r="J59" s="149"/>
      <c r="K59" s="149"/>
    </row>
    <row r="60" customFormat="false" ht="25.5" hidden="false" customHeight="true" outlineLevel="0" collapsed="false">
      <c r="A60" s="198"/>
      <c r="B60" s="236" t="s">
        <v>9369</v>
      </c>
      <c r="C60" s="236"/>
      <c r="D60" s="273" t="s">
        <v>9370</v>
      </c>
      <c r="E60" s="144"/>
      <c r="F60" s="274" t="n">
        <f aca="false">F59/10</f>
        <v>37.3</v>
      </c>
      <c r="G60" s="144"/>
      <c r="H60" s="144"/>
      <c r="I60" s="144"/>
      <c r="J60" s="144"/>
      <c r="K60" s="144"/>
    </row>
    <row r="61" customFormat="false" ht="15.75" hidden="false" customHeight="true" outlineLevel="0" collapsed="false">
      <c r="A61" s="198"/>
      <c r="B61" s="236" t="s">
        <v>9371</v>
      </c>
      <c r="C61" s="236"/>
      <c r="D61" s="275" t="s">
        <v>9372</v>
      </c>
      <c r="E61" s="144"/>
      <c r="F61" s="276" t="n">
        <f aca="false">J57</f>
        <v>123.423997145278</v>
      </c>
      <c r="G61" s="277" t="s">
        <v>9373</v>
      </c>
      <c r="H61" s="277"/>
      <c r="I61" s="144"/>
      <c r="J61" s="144"/>
      <c r="K61" s="144"/>
    </row>
    <row r="62" customFormat="false" ht="30" hidden="false" customHeight="true" outlineLevel="0" collapsed="false">
      <c r="A62" s="198"/>
      <c r="B62" s="236" t="s">
        <v>9374</v>
      </c>
      <c r="C62" s="236"/>
      <c r="D62" s="267" t="s">
        <v>9375</v>
      </c>
      <c r="E62" s="144"/>
      <c r="F62" s="278" t="n">
        <f aca="false">F61/F59</f>
        <v>0.330895434705839</v>
      </c>
      <c r="G62" s="144"/>
      <c r="H62" s="144"/>
      <c r="I62" s="144"/>
      <c r="J62" s="144"/>
      <c r="K62" s="144"/>
    </row>
  </sheetData>
  <mergeCells count="47">
    <mergeCell ref="B1:D1"/>
    <mergeCell ref="A7:A9"/>
    <mergeCell ref="B7:C7"/>
    <mergeCell ref="D7:D8"/>
    <mergeCell ref="E7:E8"/>
    <mergeCell ref="A12:A15"/>
    <mergeCell ref="B12:C13"/>
    <mergeCell ref="D12:E13"/>
    <mergeCell ref="F12:G13"/>
    <mergeCell ref="H12:I13"/>
    <mergeCell ref="J12:J14"/>
    <mergeCell ref="A18:A21"/>
    <mergeCell ref="B18:C19"/>
    <mergeCell ref="D18:E19"/>
    <mergeCell ref="F18:F19"/>
    <mergeCell ref="A24:A27"/>
    <mergeCell ref="B24:C25"/>
    <mergeCell ref="D24:E25"/>
    <mergeCell ref="F24:F25"/>
    <mergeCell ref="H24:I25"/>
    <mergeCell ref="J24:J26"/>
    <mergeCell ref="A30:A33"/>
    <mergeCell ref="B30:D30"/>
    <mergeCell ref="E30:E32"/>
    <mergeCell ref="F30:F32"/>
    <mergeCell ref="B31:B32"/>
    <mergeCell ref="C31:C32"/>
    <mergeCell ref="A36:A39"/>
    <mergeCell ref="B37:C37"/>
    <mergeCell ref="B38:C38"/>
    <mergeCell ref="B39:C39"/>
    <mergeCell ref="I42:J42"/>
    <mergeCell ref="A43:A45"/>
    <mergeCell ref="B43:C43"/>
    <mergeCell ref="B44:C44"/>
    <mergeCell ref="B45:C45"/>
    <mergeCell ref="A49:A53"/>
    <mergeCell ref="B50:C50"/>
    <mergeCell ref="B51:C51"/>
    <mergeCell ref="B52:C52"/>
    <mergeCell ref="B53:C53"/>
    <mergeCell ref="B58:C58"/>
    <mergeCell ref="A59:A62"/>
    <mergeCell ref="B59:C59"/>
    <mergeCell ref="B60:C60"/>
    <mergeCell ref="B61:C61"/>
    <mergeCell ref="B62:C6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N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9" activeCellId="0" sqref="L29"/>
    </sheetView>
  </sheetViews>
  <sheetFormatPr defaultColWidth="8.6875" defaultRowHeight="15" zeroHeight="false" outlineLevelRow="0" outlineLevelCol="0"/>
  <cols>
    <col collapsed="false" customWidth="true" hidden="false" outlineLevel="0" max="2" min="2" style="0" width="28.42"/>
    <col collapsed="false" customWidth="true" hidden="false" outlineLevel="0" max="10" min="4" style="0" width="10.29"/>
  </cols>
  <sheetData>
    <row r="2" customFormat="false" ht="15" hidden="false" customHeight="false" outlineLevel="0" collapsed="false">
      <c r="D2" s="279" t="s">
        <v>9377</v>
      </c>
      <c r="E2" s="279"/>
      <c r="F2" s="279"/>
      <c r="H2" s="279" t="s">
        <v>9378</v>
      </c>
      <c r="I2" s="279"/>
      <c r="J2" s="279"/>
    </row>
    <row r="3" customFormat="false" ht="15" hidden="false" customHeight="false" outlineLevel="0" collapsed="false">
      <c r="D3" s="0" t="n">
        <v>2017</v>
      </c>
      <c r="E3" s="0" t="n">
        <v>2030</v>
      </c>
      <c r="F3" s="0" t="s">
        <v>9379</v>
      </c>
      <c r="H3" s="0" t="n">
        <v>2017</v>
      </c>
      <c r="I3" s="0" t="n">
        <v>2030</v>
      </c>
      <c r="J3" s="0" t="s">
        <v>9379</v>
      </c>
    </row>
    <row r="4" customFormat="false" ht="15" hidden="false" customHeight="false" outlineLevel="0" collapsed="false">
      <c r="B4" s="0" t="s">
        <v>9204</v>
      </c>
      <c r="D4" s="0" t="n">
        <v>176069</v>
      </c>
      <c r="E4" s="0" t="n">
        <v>176198</v>
      </c>
      <c r="F4" s="0" t="n">
        <v>129</v>
      </c>
      <c r="H4" s="0" t="n">
        <v>260271</v>
      </c>
      <c r="I4" s="0" t="n">
        <v>271856</v>
      </c>
      <c r="J4" s="0" t="n">
        <v>11585</v>
      </c>
    </row>
    <row r="5" customFormat="false" ht="15" hidden="false" customHeight="false" outlineLevel="0" collapsed="false">
      <c r="B5" s="0" t="s">
        <v>9380</v>
      </c>
      <c r="D5" s="0" t="n">
        <v>2.262</v>
      </c>
      <c r="E5" s="0" t="n">
        <v>2.113</v>
      </c>
      <c r="F5" s="0" t="n">
        <v>-0.149</v>
      </c>
      <c r="H5" s="0" t="n">
        <v>2.262</v>
      </c>
      <c r="I5" s="0" t="n">
        <v>2.113</v>
      </c>
      <c r="J5" s="0" t="n">
        <v>-0.149</v>
      </c>
    </row>
    <row r="9" customFormat="false" ht="15" hidden="false" customHeight="false" outlineLevel="0" collapsed="false">
      <c r="B9" s="0" t="s">
        <v>9381</v>
      </c>
      <c r="D9" s="0" t="n">
        <f aca="false">ROUND(D4/D5,0)</f>
        <v>77838</v>
      </c>
      <c r="E9" s="0" t="n">
        <f aca="false">ROUND(E4/E5,0)</f>
        <v>83388</v>
      </c>
      <c r="F9" s="0" t="n">
        <f aca="false">E9-D9</f>
        <v>5550</v>
      </c>
      <c r="G9" s="280" t="n">
        <f aca="false">F9/D9</f>
        <v>0.0713019347876359</v>
      </c>
      <c r="H9" s="0" t="n">
        <f aca="false">ROUND(H4/H5,0)</f>
        <v>115062</v>
      </c>
      <c r="I9" s="0" t="n">
        <f aca="false">ROUND(I4/I5,0)</f>
        <v>128659</v>
      </c>
      <c r="J9" s="0" t="n">
        <f aca="false">I9-H9</f>
        <v>13597</v>
      </c>
      <c r="K9" s="280" t="n">
        <f aca="false">J9/H9</f>
        <v>0.118171072986738</v>
      </c>
    </row>
    <row r="10" customFormat="false" ht="15" hidden="false" customHeight="false" outlineLevel="0" collapsed="false">
      <c r="B10" s="21" t="s">
        <v>9382</v>
      </c>
      <c r="F10" s="0" t="n">
        <f aca="false">ROUND(F4/E5,0)</f>
        <v>61</v>
      </c>
      <c r="J10" s="0" t="n">
        <f aca="false">ROUND(J4/I5,0)</f>
        <v>5483</v>
      </c>
      <c r="K10" s="0" t="n">
        <v>5483</v>
      </c>
    </row>
    <row r="11" customFormat="false" ht="15" hidden="false" customHeight="false" outlineLevel="0" collapsed="false">
      <c r="B11" s="21" t="s">
        <v>9383</v>
      </c>
      <c r="F11" s="0" t="n">
        <f aca="false">F9-F10</f>
        <v>5489</v>
      </c>
      <c r="J11" s="0" t="n">
        <f aca="false">J9-J10</f>
        <v>8114</v>
      </c>
      <c r="K11" s="0" t="n">
        <v>8475</v>
      </c>
    </row>
    <row r="12" customFormat="false" ht="15" hidden="false" customHeight="false" outlineLevel="0" collapsed="false">
      <c r="B12" s="0" t="s">
        <v>9384</v>
      </c>
      <c r="D12" s="0" t="n">
        <v>8062</v>
      </c>
      <c r="E12" s="0" t="n">
        <v>9389</v>
      </c>
      <c r="F12" s="0" t="n">
        <v>1327</v>
      </c>
      <c r="G12" s="280" t="n">
        <f aca="false">F12/D12</f>
        <v>0.16459935499876</v>
      </c>
      <c r="H12" s="0" t="n">
        <v>9253</v>
      </c>
      <c r="I12" s="0" t="n">
        <v>7523</v>
      </c>
      <c r="J12" s="0" t="n">
        <v>-1730</v>
      </c>
      <c r="K12" s="280" t="n">
        <f aca="false">J12/H12</f>
        <v>-0.186966389279153</v>
      </c>
    </row>
    <row r="13" customFormat="false" ht="15" hidden="false" customHeight="false" outlineLevel="0" collapsed="false">
      <c r="B13" s="0" t="s">
        <v>9385</v>
      </c>
      <c r="D13" s="0" t="n">
        <v>38856</v>
      </c>
      <c r="E13" s="0" t="n">
        <v>44297</v>
      </c>
      <c r="F13" s="0" t="n">
        <v>5441</v>
      </c>
      <c r="G13" s="280" t="n">
        <f aca="false">F13/D13</f>
        <v>0.14002985381923</v>
      </c>
      <c r="H13" s="0" t="n">
        <v>55645</v>
      </c>
      <c r="I13" s="0" t="n">
        <v>62753</v>
      </c>
      <c r="J13" s="0" t="n">
        <v>7108</v>
      </c>
      <c r="K13" s="280" t="n">
        <f aca="false">J13/H13</f>
        <v>0.127738341270554</v>
      </c>
    </row>
    <row r="14" customFormat="false" ht="15" hidden="false" customHeight="false" outlineLevel="0" collapsed="false">
      <c r="B14" s="0" t="s">
        <v>9386</v>
      </c>
      <c r="F14" s="0" t="n">
        <v>1307</v>
      </c>
      <c r="G14" s="32" t="n">
        <f aca="false">(F14/D9)/13</f>
        <v>0.00129163726635399</v>
      </c>
      <c r="J14" s="0" t="n">
        <v>1918</v>
      </c>
      <c r="K14" s="32" t="n">
        <f aca="false">(J14/H9)/13</f>
        <v>0.00128225184281919</v>
      </c>
      <c r="N14" s="281"/>
    </row>
    <row r="16" customFormat="false" ht="15" hidden="false" customHeight="false" outlineLevel="0" collapsed="false">
      <c r="B16" s="0" t="s">
        <v>9387</v>
      </c>
      <c r="E16" s="0" t="n">
        <f aca="false">E3</f>
        <v>2030</v>
      </c>
      <c r="F16" s="282" t="n">
        <f aca="false">SUM(F10:F14)</f>
        <v>13625</v>
      </c>
      <c r="I16" s="0" t="n">
        <f aca="false">I3</f>
        <v>2030</v>
      </c>
      <c r="J16" s="282" t="n">
        <f aca="false">SUM(J10:J14)</f>
        <v>20893</v>
      </c>
    </row>
    <row r="17" customFormat="false" ht="15" hidden="false" customHeight="false" outlineLevel="0" collapsed="false">
      <c r="B17" s="0" t="s">
        <v>9388</v>
      </c>
      <c r="F17" s="0" t="n">
        <f aca="false">ROUND(F16/(E3-D3),0)</f>
        <v>1048</v>
      </c>
      <c r="J17" s="0" t="n">
        <f aca="false">ROUND(J16/(I3-H3),0)</f>
        <v>1607</v>
      </c>
    </row>
    <row r="20" customFormat="false" ht="15" hidden="false" customHeight="false" outlineLevel="0" collapsed="false">
      <c r="B20" s="0" t="s">
        <v>9389</v>
      </c>
      <c r="D20" s="120" t="n">
        <v>0.45</v>
      </c>
      <c r="E20" s="0" t="n">
        <f aca="false">ROUND(F16*D20,0)</f>
        <v>6131</v>
      </c>
      <c r="F20" s="0" t="s">
        <v>9390</v>
      </c>
      <c r="H20" s="120" t="n">
        <v>0.45</v>
      </c>
      <c r="I20" s="0" t="n">
        <f aca="false">ROUND(J16*H20,0)</f>
        <v>9402</v>
      </c>
      <c r="J20" s="0" t="str">
        <f aca="false">F20</f>
        <v>Log / Renouv</v>
      </c>
    </row>
    <row r="21" customFormat="false" ht="15" hidden="false" customHeight="false" outlineLevel="0" collapsed="false">
      <c r="B21" s="0" t="s">
        <v>9391</v>
      </c>
      <c r="D21" s="0" t="n">
        <v>20</v>
      </c>
      <c r="E21" s="0" t="n">
        <f aca="false">ROUND(F16-E20,0)</f>
        <v>7494</v>
      </c>
      <c r="F21" s="0" t="s">
        <v>9392</v>
      </c>
      <c r="H21" s="0" t="n">
        <v>20</v>
      </c>
      <c r="I21" s="0" t="n">
        <f aca="false">ROUND(J16-I20,0)</f>
        <v>11491</v>
      </c>
      <c r="J21" s="0" t="str">
        <f aca="false">F21</f>
        <v>Log / Extension</v>
      </c>
    </row>
    <row r="22" customFormat="false" ht="15" hidden="false" customHeight="false" outlineLevel="0" collapsed="false">
      <c r="B22" s="0" t="s">
        <v>9393</v>
      </c>
      <c r="E22" s="0" t="n">
        <f aca="false">ROUND(E21/D21,0)</f>
        <v>375</v>
      </c>
      <c r="F22" s="0" t="s">
        <v>9394</v>
      </c>
      <c r="I22" s="0" t="n">
        <f aca="false">ROUND(I21/H21,0)</f>
        <v>575</v>
      </c>
      <c r="J22" s="0" t="s">
        <v>9394</v>
      </c>
    </row>
    <row r="24" customFormat="false" ht="15" hidden="false" customHeight="false" outlineLevel="0" collapsed="false">
      <c r="B24" s="0" t="s">
        <v>9395</v>
      </c>
      <c r="D24" s="0" t="n">
        <v>547</v>
      </c>
      <c r="E24" s="0" t="s">
        <v>9394</v>
      </c>
      <c r="H24" s="0" t="n">
        <v>267</v>
      </c>
      <c r="I24" s="0" t="str">
        <f aca="false">E24</f>
        <v>Ha</v>
      </c>
    </row>
    <row r="25" customFormat="false" ht="15" hidden="false" customHeight="false" outlineLevel="0" collapsed="false">
      <c r="B25" s="0" t="s">
        <v>9396</v>
      </c>
      <c r="D25" s="0" t="n">
        <f aca="false">ROUND(D24/10,0)</f>
        <v>55</v>
      </c>
      <c r="E25" s="0" t="s">
        <v>9394</v>
      </c>
      <c r="H25" s="0" t="n">
        <f aca="false">ROUND(H24/10,0)</f>
        <v>27</v>
      </c>
      <c r="I25" s="0" t="str">
        <f aca="false">E25</f>
        <v>Ha</v>
      </c>
    </row>
    <row r="27" customFormat="false" ht="15" hidden="false" customHeight="false" outlineLevel="0" collapsed="false">
      <c r="B27" s="0" t="s">
        <v>9397</v>
      </c>
      <c r="D27" s="0" t="n">
        <f aca="false">ROUND(D24/2,0)</f>
        <v>274</v>
      </c>
      <c r="E27" s="0" t="s">
        <v>9394</v>
      </c>
      <c r="H27" s="0" t="n">
        <f aca="false">ROUND(H24/2,0)</f>
        <v>134</v>
      </c>
      <c r="I27" s="0" t="str">
        <f aca="false">E27</f>
        <v>Ha</v>
      </c>
    </row>
    <row r="28" customFormat="false" ht="15" hidden="false" customHeight="false" outlineLevel="0" collapsed="false">
      <c r="B28" s="0" t="s">
        <v>9079</v>
      </c>
      <c r="D28" s="0" t="n">
        <f aca="false">ROUND(D27/10,0)</f>
        <v>27</v>
      </c>
      <c r="E28" s="0" t="s">
        <v>9394</v>
      </c>
      <c r="H28" s="0" t="n">
        <f aca="false">ROUND(H27/10,0)</f>
        <v>13</v>
      </c>
      <c r="I28" s="0" t="str">
        <f aca="false">E28</f>
        <v>Ha</v>
      </c>
    </row>
    <row r="30" customFormat="false" ht="15" hidden="false" customHeight="false" outlineLevel="0" collapsed="false">
      <c r="B30" s="0" t="s">
        <v>9398</v>
      </c>
      <c r="D30" s="0" t="n">
        <f aca="false">ROUND(D27,0)</f>
        <v>274</v>
      </c>
      <c r="E30" s="0" t="s">
        <v>9394</v>
      </c>
      <c r="H30" s="0" t="n">
        <f aca="false">ROUND(H27,0)</f>
        <v>134</v>
      </c>
      <c r="I30" s="0" t="str">
        <f aca="false">E30</f>
        <v>Ha</v>
      </c>
    </row>
    <row r="31" customFormat="false" ht="15" hidden="false" customHeight="false" outlineLevel="0" collapsed="false">
      <c r="B31" s="0" t="s">
        <v>9399</v>
      </c>
      <c r="D31" s="0" t="n">
        <f aca="false">ROUND(E22/13*10,0)</f>
        <v>288</v>
      </c>
      <c r="E31" s="0" t="s">
        <v>9394</v>
      </c>
      <c r="H31" s="0" t="n">
        <f aca="false">ROUND(I22/13*10,0)</f>
        <v>442</v>
      </c>
      <c r="I31" s="0" t="str">
        <f aca="false">E31</f>
        <v>Ha</v>
      </c>
    </row>
  </sheetData>
  <mergeCells count="2">
    <mergeCell ref="D2:F2"/>
    <mergeCell ref="H2:J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A40" activeCellId="0" sqref="A40"/>
    </sheetView>
  </sheetViews>
  <sheetFormatPr defaultColWidth="11.72265625" defaultRowHeight="12.75" zeroHeight="false" outlineLevelRow="0" outlineLevelCol="0"/>
  <cols>
    <col collapsed="false" customWidth="true" hidden="false" outlineLevel="0" max="1" min="1" style="283" width="28.57"/>
    <col collapsed="false" customWidth="true" hidden="false" outlineLevel="0" max="2" min="2" style="284" width="53.86"/>
    <col collapsed="false" customWidth="true" hidden="false" outlineLevel="0" max="3" min="3" style="285" width="37.29"/>
    <col collapsed="false" customWidth="true" hidden="false" outlineLevel="0" max="4" min="4" style="285" width="28.29"/>
    <col collapsed="false" customWidth="true" hidden="false" outlineLevel="0" max="5" min="5" style="286" width="51.58"/>
    <col collapsed="false" customWidth="true" hidden="false" outlineLevel="0" max="6" min="6" style="286" width="14.43"/>
    <col collapsed="false" customWidth="false" hidden="false" outlineLevel="0" max="256" min="7" style="283" width="11.71"/>
    <col collapsed="false" customWidth="true" hidden="false" outlineLevel="0" max="257" min="257" style="283" width="28.57"/>
    <col collapsed="false" customWidth="true" hidden="false" outlineLevel="0" max="258" min="258" style="283" width="53.86"/>
    <col collapsed="false" customWidth="true" hidden="false" outlineLevel="0" max="259" min="259" style="283" width="37.29"/>
    <col collapsed="false" customWidth="true" hidden="false" outlineLevel="0" max="260" min="260" style="283" width="28.29"/>
    <col collapsed="false" customWidth="true" hidden="false" outlineLevel="0" max="261" min="261" style="283" width="51.58"/>
    <col collapsed="false" customWidth="true" hidden="false" outlineLevel="0" max="262" min="262" style="283" width="14.43"/>
    <col collapsed="false" customWidth="false" hidden="false" outlineLevel="0" max="512" min="263" style="283" width="11.71"/>
    <col collapsed="false" customWidth="true" hidden="false" outlineLevel="0" max="513" min="513" style="283" width="28.57"/>
    <col collapsed="false" customWidth="true" hidden="false" outlineLevel="0" max="514" min="514" style="283" width="53.86"/>
    <col collapsed="false" customWidth="true" hidden="false" outlineLevel="0" max="515" min="515" style="283" width="37.29"/>
    <col collapsed="false" customWidth="true" hidden="false" outlineLevel="0" max="516" min="516" style="283" width="28.29"/>
    <col collapsed="false" customWidth="true" hidden="false" outlineLevel="0" max="517" min="517" style="283" width="51.58"/>
    <col collapsed="false" customWidth="true" hidden="false" outlineLevel="0" max="518" min="518" style="283" width="14.43"/>
    <col collapsed="false" customWidth="false" hidden="false" outlineLevel="0" max="768" min="519" style="283" width="11.71"/>
    <col collapsed="false" customWidth="true" hidden="false" outlineLevel="0" max="769" min="769" style="283" width="28.57"/>
    <col collapsed="false" customWidth="true" hidden="false" outlineLevel="0" max="770" min="770" style="283" width="53.86"/>
    <col collapsed="false" customWidth="true" hidden="false" outlineLevel="0" max="771" min="771" style="283" width="37.29"/>
    <col collapsed="false" customWidth="true" hidden="false" outlineLevel="0" max="772" min="772" style="283" width="28.29"/>
    <col collapsed="false" customWidth="true" hidden="false" outlineLevel="0" max="773" min="773" style="283" width="51.58"/>
    <col collapsed="false" customWidth="true" hidden="false" outlineLevel="0" max="774" min="774" style="283" width="14.43"/>
    <col collapsed="false" customWidth="false" hidden="false" outlineLevel="0" max="1024" min="775" style="283" width="11.71"/>
  </cols>
  <sheetData>
    <row r="1" customFormat="false" ht="17.25" hidden="false" customHeight="true" outlineLevel="0" collapsed="false">
      <c r="A1" s="287" t="s">
        <v>9400</v>
      </c>
      <c r="B1" s="288" t="s">
        <v>9401</v>
      </c>
      <c r="C1" s="289" t="s">
        <v>9402</v>
      </c>
      <c r="D1" s="288" t="s">
        <v>9403</v>
      </c>
      <c r="E1" s="288" t="s">
        <v>9404</v>
      </c>
      <c r="F1" s="290" t="s">
        <v>9405</v>
      </c>
    </row>
    <row r="2" s="293" customFormat="true" ht="38.25" hidden="false" customHeight="false" outlineLevel="0" collapsed="false">
      <c r="A2" s="291" t="s">
        <v>91</v>
      </c>
      <c r="B2" s="291" t="s">
        <v>9406</v>
      </c>
      <c r="C2" s="292" t="s">
        <v>9407</v>
      </c>
      <c r="D2" s="292" t="s">
        <v>9408</v>
      </c>
      <c r="E2" s="291"/>
      <c r="F2" s="291" t="s">
        <v>9409</v>
      </c>
    </row>
    <row r="3" s="293" customFormat="true" ht="38.25" hidden="false" customHeight="false" outlineLevel="0" collapsed="false">
      <c r="A3" s="291" t="s">
        <v>85</v>
      </c>
      <c r="B3" s="291" t="s">
        <v>9410</v>
      </c>
      <c r="C3" s="292"/>
      <c r="D3" s="292" t="s">
        <v>9408</v>
      </c>
      <c r="E3" s="291"/>
      <c r="F3" s="291" t="s">
        <v>9409</v>
      </c>
    </row>
    <row r="4" s="293" customFormat="true" ht="51" hidden="false" customHeight="false" outlineLevel="0" collapsed="false">
      <c r="A4" s="291" t="s">
        <v>9411</v>
      </c>
      <c r="B4" s="291" t="s">
        <v>9412</v>
      </c>
      <c r="C4" s="292" t="s">
        <v>9407</v>
      </c>
      <c r="D4" s="292" t="s">
        <v>9413</v>
      </c>
      <c r="E4" s="291" t="s">
        <v>9414</v>
      </c>
      <c r="F4" s="291" t="s">
        <v>9409</v>
      </c>
    </row>
    <row r="5" s="293" customFormat="true" ht="38.25" hidden="false" customHeight="false" outlineLevel="0" collapsed="false">
      <c r="A5" s="291" t="s">
        <v>9415</v>
      </c>
      <c r="B5" s="291" t="s">
        <v>9416</v>
      </c>
      <c r="C5" s="292" t="s">
        <v>9417</v>
      </c>
      <c r="D5" s="292" t="s">
        <v>9408</v>
      </c>
      <c r="E5" s="291"/>
      <c r="F5" s="291" t="s">
        <v>9409</v>
      </c>
    </row>
    <row r="6" s="293" customFormat="true" ht="38.25" hidden="false" customHeight="false" outlineLevel="0" collapsed="false">
      <c r="A6" s="291" t="s">
        <v>9418</v>
      </c>
      <c r="B6" s="291" t="s">
        <v>9409</v>
      </c>
      <c r="C6" s="292"/>
      <c r="D6" s="292" t="s">
        <v>9419</v>
      </c>
      <c r="E6" s="291" t="s">
        <v>9420</v>
      </c>
      <c r="F6" s="291" t="s">
        <v>9409</v>
      </c>
    </row>
    <row r="7" s="293" customFormat="true" ht="51" hidden="false" customHeight="false" outlineLevel="0" collapsed="false">
      <c r="A7" s="291" t="s">
        <v>9421</v>
      </c>
      <c r="B7" s="291" t="s">
        <v>9422</v>
      </c>
      <c r="C7" s="292" t="s">
        <v>9423</v>
      </c>
      <c r="D7" s="292" t="s">
        <v>9424</v>
      </c>
      <c r="E7" s="291" t="s">
        <v>9425</v>
      </c>
      <c r="F7" s="291" t="s">
        <v>9426</v>
      </c>
    </row>
    <row r="8" s="293" customFormat="true" ht="25.5" hidden="false" customHeight="false" outlineLevel="0" collapsed="false">
      <c r="A8" s="291" t="s">
        <v>9427</v>
      </c>
      <c r="B8" s="291" t="s">
        <v>9428</v>
      </c>
      <c r="C8" s="292"/>
      <c r="D8" s="292" t="s">
        <v>9429</v>
      </c>
      <c r="E8" s="291" t="s">
        <v>9430</v>
      </c>
      <c r="F8" s="291" t="s">
        <v>9431</v>
      </c>
    </row>
    <row r="9" s="293" customFormat="true" ht="63.75" hidden="false" customHeight="false" outlineLevel="0" collapsed="false">
      <c r="A9" s="291" t="s">
        <v>9432</v>
      </c>
      <c r="B9" s="291" t="s">
        <v>9433</v>
      </c>
      <c r="C9" s="292"/>
      <c r="D9" s="292" t="s">
        <v>9429</v>
      </c>
      <c r="E9" s="291"/>
      <c r="F9" s="291" t="s">
        <v>9434</v>
      </c>
    </row>
    <row r="10" s="293" customFormat="true" ht="76.5" hidden="false" customHeight="false" outlineLevel="0" collapsed="false">
      <c r="A10" s="291" t="s">
        <v>9435</v>
      </c>
      <c r="B10" s="291" t="s">
        <v>9436</v>
      </c>
      <c r="C10" s="292"/>
      <c r="D10" s="292" t="s">
        <v>9429</v>
      </c>
      <c r="E10" s="291"/>
      <c r="F10" s="291" t="s">
        <v>9437</v>
      </c>
    </row>
    <row r="11" s="293" customFormat="true" ht="51" hidden="false" customHeight="false" outlineLevel="0" collapsed="false">
      <c r="A11" s="291" t="s">
        <v>9438</v>
      </c>
      <c r="B11" s="291" t="s">
        <v>9439</v>
      </c>
      <c r="C11" s="292"/>
      <c r="D11" s="292" t="s">
        <v>9440</v>
      </c>
      <c r="E11" s="291" t="s">
        <v>9441</v>
      </c>
      <c r="F11" s="291" t="s">
        <v>9442</v>
      </c>
    </row>
    <row r="12" s="293" customFormat="true" ht="63.75" hidden="false" customHeight="false" outlineLevel="0" collapsed="false">
      <c r="A12" s="291" t="s">
        <v>9443</v>
      </c>
      <c r="B12" s="291" t="s">
        <v>9444</v>
      </c>
      <c r="C12" s="292"/>
      <c r="D12" s="292" t="s">
        <v>9440</v>
      </c>
      <c r="E12" s="291" t="s">
        <v>9445</v>
      </c>
      <c r="F12" s="291" t="s">
        <v>9442</v>
      </c>
    </row>
    <row r="13" s="293" customFormat="true" ht="25.5" hidden="false" customHeight="false" outlineLevel="0" collapsed="false">
      <c r="A13" s="291" t="s">
        <v>9446</v>
      </c>
      <c r="B13" s="291" t="s">
        <v>9447</v>
      </c>
      <c r="C13" s="292"/>
      <c r="D13" s="292" t="s">
        <v>9440</v>
      </c>
      <c r="E13" s="291" t="s">
        <v>9448</v>
      </c>
      <c r="F13" s="291" t="s">
        <v>9442</v>
      </c>
    </row>
    <row r="14" s="293" customFormat="true" ht="318.75" hidden="false" customHeight="false" outlineLevel="0" collapsed="false">
      <c r="A14" s="291" t="s">
        <v>9449</v>
      </c>
      <c r="B14" s="291" t="s">
        <v>9450</v>
      </c>
      <c r="C14" s="292" t="s">
        <v>620</v>
      </c>
      <c r="D14" s="292" t="s">
        <v>9408</v>
      </c>
      <c r="E14" s="291"/>
      <c r="F14" s="291" t="s">
        <v>9451</v>
      </c>
    </row>
    <row r="15" s="293" customFormat="true" ht="38.25" hidden="false" customHeight="false" outlineLevel="0" collapsed="false">
      <c r="A15" s="291" t="s">
        <v>9452</v>
      </c>
      <c r="B15" s="291" t="s">
        <v>9453</v>
      </c>
      <c r="C15" s="292" t="s">
        <v>9454</v>
      </c>
      <c r="D15" s="292" t="s">
        <v>9455</v>
      </c>
      <c r="E15" s="291" t="s">
        <v>9456</v>
      </c>
      <c r="F15" s="291" t="s">
        <v>9457</v>
      </c>
    </row>
    <row r="16" s="293" customFormat="true" ht="38.25" hidden="false" customHeight="false" outlineLevel="0" collapsed="false">
      <c r="A16" s="291" t="s">
        <v>9458</v>
      </c>
      <c r="B16" s="291" t="s">
        <v>9459</v>
      </c>
      <c r="C16" s="292" t="s">
        <v>9460</v>
      </c>
      <c r="D16" s="292" t="s">
        <v>9461</v>
      </c>
      <c r="E16" s="291" t="s">
        <v>9456</v>
      </c>
      <c r="F16" s="291" t="s">
        <v>9457</v>
      </c>
    </row>
    <row r="17" s="293" customFormat="true" ht="38.25" hidden="false" customHeight="false" outlineLevel="0" collapsed="false">
      <c r="A17" s="291" t="s">
        <v>9462</v>
      </c>
      <c r="B17" s="291" t="s">
        <v>9463</v>
      </c>
      <c r="C17" s="292"/>
      <c r="D17" s="292" t="s">
        <v>9464</v>
      </c>
      <c r="E17" s="291" t="s">
        <v>9456</v>
      </c>
      <c r="F17" s="291" t="s">
        <v>9457</v>
      </c>
    </row>
    <row r="18" s="293" customFormat="true" ht="51" hidden="false" customHeight="false" outlineLevel="0" collapsed="false">
      <c r="A18" s="291" t="s">
        <v>9465</v>
      </c>
      <c r="B18" s="291" t="s">
        <v>9466</v>
      </c>
      <c r="C18" s="292"/>
      <c r="D18" s="292" t="s">
        <v>9467</v>
      </c>
      <c r="E18" s="291" t="s">
        <v>9456</v>
      </c>
      <c r="F18" s="291" t="s">
        <v>9468</v>
      </c>
    </row>
    <row r="19" s="293" customFormat="true" ht="51" hidden="false" customHeight="false" outlineLevel="0" collapsed="false">
      <c r="A19" s="291" t="s">
        <v>9469</v>
      </c>
      <c r="B19" s="291" t="s">
        <v>9470</v>
      </c>
      <c r="C19" s="292"/>
      <c r="D19" s="292" t="s">
        <v>9471</v>
      </c>
      <c r="E19" s="291" t="s">
        <v>9456</v>
      </c>
      <c r="F19" s="291" t="s">
        <v>9468</v>
      </c>
    </row>
    <row r="20" s="293" customFormat="true" ht="12.75" hidden="false" customHeight="false" outlineLevel="0" collapsed="false">
      <c r="A20" s="291" t="s">
        <v>9472</v>
      </c>
      <c r="B20" s="291" t="s">
        <v>9473</v>
      </c>
      <c r="C20" s="292"/>
      <c r="D20" s="292" t="s">
        <v>9413</v>
      </c>
      <c r="E20" s="291"/>
      <c r="F20" s="291" t="s">
        <v>9474</v>
      </c>
    </row>
    <row r="21" s="293" customFormat="true" ht="12.75" hidden="false" customHeight="false" outlineLevel="0" collapsed="false">
      <c r="A21" s="291" t="s">
        <v>9475</v>
      </c>
      <c r="B21" s="291" t="s">
        <v>9476</v>
      </c>
      <c r="C21" s="292"/>
      <c r="D21" s="292" t="s">
        <v>9477</v>
      </c>
      <c r="E21" s="291"/>
      <c r="F21" s="291" t="s">
        <v>9474</v>
      </c>
    </row>
    <row r="22" s="293" customFormat="true" ht="12.75" hidden="false" customHeight="false" outlineLevel="0" collapsed="false">
      <c r="A22" s="291" t="s">
        <v>9478</v>
      </c>
      <c r="B22" s="291" t="s">
        <v>9479</v>
      </c>
      <c r="C22" s="292" t="s">
        <v>9480</v>
      </c>
      <c r="D22" s="292" t="s">
        <v>9424</v>
      </c>
      <c r="E22" s="291" t="s">
        <v>9481</v>
      </c>
      <c r="F22" s="291" t="s">
        <v>9474</v>
      </c>
    </row>
    <row r="23" s="293" customFormat="true" ht="12.75" hidden="false" customHeight="false" outlineLevel="0" collapsed="false">
      <c r="A23" s="291" t="s">
        <v>9482</v>
      </c>
      <c r="B23" s="291" t="s">
        <v>9483</v>
      </c>
      <c r="C23" s="292"/>
      <c r="D23" s="292" t="s">
        <v>9413</v>
      </c>
      <c r="E23" s="291"/>
      <c r="F23" s="291" t="s">
        <v>9474</v>
      </c>
    </row>
    <row r="24" s="293" customFormat="true" ht="12.75" hidden="false" customHeight="false" outlineLevel="0" collapsed="false">
      <c r="A24" s="291" t="s">
        <v>9484</v>
      </c>
      <c r="B24" s="291" t="s">
        <v>9485</v>
      </c>
      <c r="C24" s="292"/>
      <c r="D24" s="292" t="s">
        <v>9413</v>
      </c>
      <c r="E24" s="291"/>
      <c r="F24" s="291" t="s">
        <v>9474</v>
      </c>
    </row>
    <row r="25" s="293" customFormat="true" ht="12.75" hidden="false" customHeight="false" outlineLevel="0" collapsed="false">
      <c r="A25" s="291" t="s">
        <v>9486</v>
      </c>
      <c r="B25" s="291" t="s">
        <v>9487</v>
      </c>
      <c r="C25" s="292"/>
      <c r="D25" s="292" t="s">
        <v>9488</v>
      </c>
      <c r="E25" s="291"/>
      <c r="F25" s="291" t="s">
        <v>9474</v>
      </c>
    </row>
    <row r="26" s="293" customFormat="true" ht="12.75" hidden="false" customHeight="false" outlineLevel="0" collapsed="false">
      <c r="A26" s="291" t="s">
        <v>9489</v>
      </c>
      <c r="B26" s="291" t="s">
        <v>9490</v>
      </c>
      <c r="C26" s="292"/>
      <c r="D26" s="292" t="s">
        <v>9491</v>
      </c>
      <c r="E26" s="291"/>
      <c r="F26" s="291" t="s">
        <v>9474</v>
      </c>
    </row>
    <row r="27" s="293" customFormat="true" ht="12.75" hidden="false" customHeight="false" outlineLevel="0" collapsed="false">
      <c r="A27" s="291" t="s">
        <v>9492</v>
      </c>
      <c r="B27" s="291" t="s">
        <v>9493</v>
      </c>
      <c r="C27" s="292"/>
      <c r="D27" s="292" t="s">
        <v>9477</v>
      </c>
      <c r="E27" s="291"/>
      <c r="F27" s="291" t="s">
        <v>9474</v>
      </c>
    </row>
    <row r="28" s="293" customFormat="true" ht="12.75" hidden="false" customHeight="false" outlineLevel="0" collapsed="false">
      <c r="A28" s="291" t="s">
        <v>9494</v>
      </c>
      <c r="B28" s="291" t="s">
        <v>9495</v>
      </c>
      <c r="C28" s="292"/>
      <c r="D28" s="292" t="s">
        <v>9413</v>
      </c>
      <c r="E28" s="291"/>
      <c r="F28" s="291" t="s">
        <v>9474</v>
      </c>
    </row>
    <row r="29" s="293" customFormat="true" ht="12.75" hidden="false" customHeight="false" outlineLevel="0" collapsed="false">
      <c r="A29" s="291" t="s">
        <v>9496</v>
      </c>
      <c r="B29" s="291" t="s">
        <v>9497</v>
      </c>
      <c r="C29" s="292"/>
      <c r="D29" s="292" t="s">
        <v>9498</v>
      </c>
      <c r="E29" s="291" t="s">
        <v>9499</v>
      </c>
      <c r="F29" s="291" t="s">
        <v>9474</v>
      </c>
    </row>
    <row r="30" s="293" customFormat="true" ht="12.75" hidden="false" customHeight="false" outlineLevel="0" collapsed="false">
      <c r="A30" s="291" t="s">
        <v>9500</v>
      </c>
      <c r="B30" s="291" t="s">
        <v>9501</v>
      </c>
      <c r="C30" s="292"/>
      <c r="D30" s="292" t="s">
        <v>9413</v>
      </c>
      <c r="E30" s="291"/>
      <c r="F30" s="291" t="s">
        <v>9474</v>
      </c>
    </row>
    <row r="31" s="293" customFormat="true" ht="12.75" hidden="false" customHeight="false" outlineLevel="0" collapsed="false">
      <c r="A31" s="291" t="s">
        <v>9502</v>
      </c>
      <c r="B31" s="291" t="s">
        <v>9503</v>
      </c>
      <c r="C31" s="292"/>
      <c r="D31" s="292" t="s">
        <v>9498</v>
      </c>
      <c r="E31" s="291"/>
      <c r="F31" s="291" t="s">
        <v>9474</v>
      </c>
    </row>
    <row r="32" s="293" customFormat="true" ht="12.75" hidden="false" customHeight="false" outlineLevel="0" collapsed="false">
      <c r="A32" s="291" t="s">
        <v>9504</v>
      </c>
      <c r="B32" s="291" t="s">
        <v>9505</v>
      </c>
      <c r="C32" s="292"/>
      <c r="D32" s="292" t="s">
        <v>9413</v>
      </c>
      <c r="E32" s="291"/>
      <c r="F32" s="291" t="s">
        <v>9474</v>
      </c>
    </row>
    <row r="33" s="293" customFormat="true" ht="25.5" hidden="false" customHeight="false" outlineLevel="0" collapsed="false">
      <c r="A33" s="291" t="s">
        <v>9506</v>
      </c>
      <c r="B33" s="291" t="s">
        <v>9507</v>
      </c>
      <c r="C33" s="292"/>
      <c r="D33" s="292" t="s">
        <v>9498</v>
      </c>
      <c r="E33" s="291" t="s">
        <v>9508</v>
      </c>
      <c r="F33" s="291" t="s">
        <v>9474</v>
      </c>
    </row>
    <row r="34" s="293" customFormat="true" ht="12.75" hidden="false" customHeight="false" outlineLevel="0" collapsed="false">
      <c r="A34" s="291" t="s">
        <v>9509</v>
      </c>
      <c r="B34" s="291" t="s">
        <v>9510</v>
      </c>
      <c r="C34" s="292"/>
      <c r="D34" s="292" t="s">
        <v>9413</v>
      </c>
      <c r="E34" s="291"/>
      <c r="F34" s="291" t="s">
        <v>9474</v>
      </c>
    </row>
    <row r="35" s="293" customFormat="true" ht="12.75" hidden="false" customHeight="false" outlineLevel="0" collapsed="false">
      <c r="A35" s="291" t="s">
        <v>9511</v>
      </c>
      <c r="B35" s="291" t="s">
        <v>8911</v>
      </c>
      <c r="C35" s="292"/>
      <c r="D35" s="292" t="s">
        <v>9512</v>
      </c>
      <c r="E35" s="291"/>
      <c r="F35" s="291" t="s">
        <v>9474</v>
      </c>
    </row>
    <row r="36" s="293" customFormat="true" ht="51" hidden="false" customHeight="false" outlineLevel="0" collapsed="false">
      <c r="A36" s="291" t="s">
        <v>9513</v>
      </c>
      <c r="B36" s="291" t="s">
        <v>9514</v>
      </c>
      <c r="C36" s="292" t="s">
        <v>9515</v>
      </c>
      <c r="D36" s="292" t="s">
        <v>9424</v>
      </c>
      <c r="E36" s="291" t="s">
        <v>9516</v>
      </c>
      <c r="F36" s="291" t="s">
        <v>9474</v>
      </c>
    </row>
    <row r="37" s="293" customFormat="true" ht="25.5" hidden="false" customHeight="false" outlineLevel="0" collapsed="false">
      <c r="A37" s="291" t="s">
        <v>9517</v>
      </c>
      <c r="B37" s="291" t="s">
        <v>9518</v>
      </c>
      <c r="C37" s="292" t="s">
        <v>9519</v>
      </c>
      <c r="D37" s="292" t="s">
        <v>9424</v>
      </c>
      <c r="E37" s="291"/>
      <c r="F37" s="291" t="s">
        <v>9474</v>
      </c>
    </row>
    <row r="38" s="293" customFormat="true" ht="12.75" hidden="false" customHeight="false" outlineLevel="0" collapsed="false">
      <c r="A38" s="291" t="s">
        <v>9520</v>
      </c>
      <c r="B38" s="291" t="s">
        <v>9521</v>
      </c>
      <c r="C38" s="292" t="s">
        <v>9480</v>
      </c>
      <c r="D38" s="292" t="s">
        <v>9424</v>
      </c>
      <c r="E38" s="291"/>
      <c r="F38" s="291" t="s">
        <v>9474</v>
      </c>
    </row>
    <row r="39" s="293" customFormat="true" ht="12.75" hidden="false" customHeight="false" outlineLevel="0" collapsed="false">
      <c r="A39" s="291" t="s">
        <v>9522</v>
      </c>
      <c r="B39" s="291" t="s">
        <v>9523</v>
      </c>
      <c r="C39" s="292" t="s">
        <v>9480</v>
      </c>
      <c r="D39" s="292" t="s">
        <v>9424</v>
      </c>
      <c r="E39" s="291"/>
      <c r="F39" s="291" t="s">
        <v>9474</v>
      </c>
    </row>
    <row r="40" s="293" customFormat="true" ht="12.75" hidden="false" customHeight="false" outlineLevel="0" collapsed="false">
      <c r="A40" s="291" t="s">
        <v>9524</v>
      </c>
      <c r="B40" s="291" t="s">
        <v>9525</v>
      </c>
      <c r="C40" s="292" t="s">
        <v>9480</v>
      </c>
      <c r="D40" s="292" t="s">
        <v>9424</v>
      </c>
      <c r="E40" s="291"/>
      <c r="F40" s="291" t="s">
        <v>9474</v>
      </c>
    </row>
    <row r="41" s="293" customFormat="true" ht="25.5" hidden="false" customHeight="false" outlineLevel="0" collapsed="false">
      <c r="A41" s="291" t="s">
        <v>9526</v>
      </c>
      <c r="B41" s="291" t="s">
        <v>9527</v>
      </c>
      <c r="C41" s="292"/>
      <c r="D41" s="292" t="s">
        <v>9528</v>
      </c>
      <c r="E41" s="291" t="s">
        <v>9529</v>
      </c>
      <c r="F41" s="291" t="s">
        <v>9474</v>
      </c>
    </row>
    <row r="42" s="293" customFormat="true" ht="63.75" hidden="false" customHeight="false" outlineLevel="0" collapsed="false">
      <c r="A42" s="291" t="s">
        <v>9530</v>
      </c>
      <c r="B42" s="291"/>
      <c r="C42" s="292" t="s">
        <v>9531</v>
      </c>
      <c r="D42" s="292" t="s">
        <v>9424</v>
      </c>
      <c r="E42" s="291" t="s">
        <v>9532</v>
      </c>
      <c r="F42" s="291" t="s">
        <v>9474</v>
      </c>
    </row>
    <row r="43" s="293" customFormat="true" ht="38.25" hidden="false" customHeight="false" outlineLevel="0" collapsed="false">
      <c r="A43" s="291" t="s">
        <v>9533</v>
      </c>
      <c r="B43" s="291"/>
      <c r="C43" s="292" t="s">
        <v>9534</v>
      </c>
      <c r="D43" s="292" t="s">
        <v>9424</v>
      </c>
      <c r="E43" s="291" t="s">
        <v>9535</v>
      </c>
      <c r="F43" s="291" t="s">
        <v>9474</v>
      </c>
    </row>
    <row r="44" s="293" customFormat="true" ht="89.25" hidden="false" customHeight="false" outlineLevel="0" collapsed="false">
      <c r="A44" s="291" t="s">
        <v>9536</v>
      </c>
      <c r="B44" s="291"/>
      <c r="C44" s="292" t="s">
        <v>9537</v>
      </c>
      <c r="D44" s="292" t="s">
        <v>9424</v>
      </c>
      <c r="E44" s="291"/>
      <c r="F44" s="291" t="s">
        <v>9474</v>
      </c>
    </row>
    <row r="45" s="293" customFormat="true" ht="114.75" hidden="false" customHeight="false" outlineLevel="0" collapsed="false">
      <c r="A45" s="291" t="s">
        <v>629</v>
      </c>
      <c r="B45" s="291"/>
      <c r="C45" s="292" t="s">
        <v>9538</v>
      </c>
      <c r="D45" s="292" t="s">
        <v>9424</v>
      </c>
      <c r="E45" s="291" t="s">
        <v>9539</v>
      </c>
      <c r="F45" s="291" t="s">
        <v>9474</v>
      </c>
    </row>
    <row r="46" s="293" customFormat="true" ht="25.5" hidden="false" customHeight="false" outlineLevel="0" collapsed="false">
      <c r="A46" s="291" t="s">
        <v>540</v>
      </c>
      <c r="B46" s="291" t="s">
        <v>9540</v>
      </c>
      <c r="C46" s="292"/>
      <c r="D46" s="292" t="s">
        <v>9541</v>
      </c>
      <c r="E46" s="291" t="s">
        <v>9542</v>
      </c>
      <c r="F46" s="291" t="s">
        <v>9474</v>
      </c>
    </row>
    <row r="47" s="293" customFormat="true" ht="25.5" hidden="false" customHeight="false" outlineLevel="0" collapsed="false">
      <c r="A47" s="291" t="s">
        <v>579</v>
      </c>
      <c r="B47" s="291" t="s">
        <v>9543</v>
      </c>
      <c r="C47" s="292"/>
      <c r="D47" s="292" t="s">
        <v>9541</v>
      </c>
      <c r="E47" s="291" t="s">
        <v>9544</v>
      </c>
      <c r="F47" s="291" t="s">
        <v>9474</v>
      </c>
    </row>
    <row r="48" s="293" customFormat="true" ht="12.75" hidden="false" customHeight="false" outlineLevel="0" collapsed="false">
      <c r="A48" s="291" t="s">
        <v>582</v>
      </c>
      <c r="B48" s="291" t="s">
        <v>9545</v>
      </c>
      <c r="C48" s="292"/>
      <c r="D48" s="292" t="s">
        <v>9541</v>
      </c>
      <c r="E48" s="291"/>
      <c r="F48" s="291" t="s">
        <v>9474</v>
      </c>
    </row>
    <row r="49" s="293" customFormat="true" ht="12.75" hidden="false" customHeight="false" outlineLevel="0" collapsed="false">
      <c r="A49" s="291" t="s">
        <v>585</v>
      </c>
      <c r="B49" s="291" t="s">
        <v>9546</v>
      </c>
      <c r="C49" s="292"/>
      <c r="D49" s="292" t="s">
        <v>9541</v>
      </c>
      <c r="E49" s="291" t="s">
        <v>9481</v>
      </c>
      <c r="F49" s="291" t="s">
        <v>9474</v>
      </c>
    </row>
    <row r="50" s="293" customFormat="true" ht="12.75" hidden="false" customHeight="false" outlineLevel="0" collapsed="false">
      <c r="A50" s="291" t="s">
        <v>633</v>
      </c>
      <c r="B50" s="291" t="s">
        <v>634</v>
      </c>
      <c r="C50" s="292"/>
      <c r="D50" s="292" t="s">
        <v>9541</v>
      </c>
      <c r="E50" s="291" t="s">
        <v>9547</v>
      </c>
      <c r="F50" s="291" t="s">
        <v>9474</v>
      </c>
    </row>
    <row r="51" s="293" customFormat="true" ht="12.75" hidden="false" customHeight="false" outlineLevel="0" collapsed="false">
      <c r="A51" s="291" t="s">
        <v>636</v>
      </c>
      <c r="B51" s="291" t="s">
        <v>637</v>
      </c>
      <c r="C51" s="292"/>
      <c r="D51" s="292" t="s">
        <v>9541</v>
      </c>
      <c r="E51" s="291" t="s">
        <v>9547</v>
      </c>
      <c r="F51" s="291" t="s">
        <v>9474</v>
      </c>
    </row>
    <row r="52" s="293" customFormat="true" ht="12.75" hidden="false" customHeight="false" outlineLevel="0" collapsed="false">
      <c r="A52" s="291" t="s">
        <v>639</v>
      </c>
      <c r="B52" s="291" t="s">
        <v>640</v>
      </c>
      <c r="C52" s="292"/>
      <c r="D52" s="292" t="s">
        <v>9541</v>
      </c>
      <c r="E52" s="291" t="s">
        <v>9547</v>
      </c>
      <c r="F52" s="291" t="s">
        <v>9474</v>
      </c>
    </row>
    <row r="53" s="293" customFormat="true" ht="12.75" hidden="false" customHeight="false" outlineLevel="0" collapsed="false">
      <c r="A53" s="291" t="s">
        <v>642</v>
      </c>
      <c r="B53" s="291" t="s">
        <v>643</v>
      </c>
      <c r="C53" s="292"/>
      <c r="D53" s="292" t="s">
        <v>9541</v>
      </c>
      <c r="E53" s="291" t="s">
        <v>9547</v>
      </c>
      <c r="F53" s="291" t="s">
        <v>9474</v>
      </c>
    </row>
    <row r="54" s="293" customFormat="true" ht="12.75" hidden="false" customHeight="false" outlineLevel="0" collapsed="false">
      <c r="A54" s="291" t="s">
        <v>645</v>
      </c>
      <c r="B54" s="291" t="s">
        <v>646</v>
      </c>
      <c r="C54" s="292"/>
      <c r="D54" s="292" t="s">
        <v>9541</v>
      </c>
      <c r="E54" s="291" t="s">
        <v>9547</v>
      </c>
      <c r="F54" s="291" t="s">
        <v>9474</v>
      </c>
    </row>
    <row r="55" s="293" customFormat="true" ht="12.75" hidden="false" customHeight="false" outlineLevel="0" collapsed="false">
      <c r="A55" s="291" t="s">
        <v>648</v>
      </c>
      <c r="B55" s="291" t="s">
        <v>649</v>
      </c>
      <c r="C55" s="292"/>
      <c r="D55" s="292" t="s">
        <v>9541</v>
      </c>
      <c r="E55" s="291" t="s">
        <v>9547</v>
      </c>
      <c r="F55" s="291" t="s">
        <v>9474</v>
      </c>
    </row>
    <row r="56" s="293" customFormat="true" ht="25.5" hidden="false" customHeight="false" outlineLevel="0" collapsed="false">
      <c r="A56" s="291" t="s">
        <v>588</v>
      </c>
      <c r="B56" s="291" t="s">
        <v>589</v>
      </c>
      <c r="C56" s="292"/>
      <c r="D56" s="292" t="s">
        <v>9541</v>
      </c>
      <c r="E56" s="291" t="s">
        <v>9548</v>
      </c>
      <c r="F56" s="291" t="s">
        <v>9474</v>
      </c>
    </row>
    <row r="57" s="293" customFormat="true" ht="25.5" hidden="false" customHeight="false" outlineLevel="0" collapsed="false">
      <c r="A57" s="291" t="s">
        <v>651</v>
      </c>
      <c r="B57" s="291" t="s">
        <v>652</v>
      </c>
      <c r="C57" s="292"/>
      <c r="D57" s="292" t="s">
        <v>9541</v>
      </c>
      <c r="E57" s="291" t="s">
        <v>9548</v>
      </c>
      <c r="F57" s="291" t="s">
        <v>9474</v>
      </c>
    </row>
    <row r="58" s="293" customFormat="true" ht="25.5" hidden="false" customHeight="false" outlineLevel="0" collapsed="false">
      <c r="A58" s="291" t="s">
        <v>654</v>
      </c>
      <c r="B58" s="291" t="s">
        <v>655</v>
      </c>
      <c r="C58" s="292"/>
      <c r="D58" s="292" t="s">
        <v>9541</v>
      </c>
      <c r="E58" s="291" t="s">
        <v>9548</v>
      </c>
      <c r="F58" s="291" t="s">
        <v>9474</v>
      </c>
    </row>
    <row r="59" s="293" customFormat="true" ht="25.5" hidden="false" customHeight="false" outlineLevel="0" collapsed="false">
      <c r="A59" s="291" t="s">
        <v>657</v>
      </c>
      <c r="B59" s="291" t="s">
        <v>658</v>
      </c>
      <c r="C59" s="292"/>
      <c r="D59" s="292" t="s">
        <v>9549</v>
      </c>
      <c r="E59" s="291"/>
      <c r="F59" s="291" t="s">
        <v>9474</v>
      </c>
    </row>
    <row r="60" s="293" customFormat="true" ht="51" hidden="false" customHeight="false" outlineLevel="0" collapsed="false">
      <c r="A60" s="291" t="s">
        <v>660</v>
      </c>
      <c r="B60" s="291" t="s">
        <v>661</v>
      </c>
      <c r="C60" s="292"/>
      <c r="D60" s="292" t="s">
        <v>9549</v>
      </c>
      <c r="E60" s="291" t="s">
        <v>9550</v>
      </c>
      <c r="F60" s="291" t="s">
        <v>9474</v>
      </c>
    </row>
    <row r="61" s="293" customFormat="true" ht="25.5" hidden="false" customHeight="false" outlineLevel="0" collapsed="false">
      <c r="A61" s="291" t="s">
        <v>663</v>
      </c>
      <c r="B61" s="291" t="s">
        <v>664</v>
      </c>
      <c r="C61" s="292"/>
      <c r="D61" s="292" t="s">
        <v>9549</v>
      </c>
      <c r="E61" s="291" t="s">
        <v>9551</v>
      </c>
      <c r="F61" s="291" t="s">
        <v>9474</v>
      </c>
    </row>
    <row r="62" s="293" customFormat="true" ht="25.5" hidden="false" customHeight="false" outlineLevel="0" collapsed="false">
      <c r="A62" s="291" t="s">
        <v>666</v>
      </c>
      <c r="B62" s="291" t="s">
        <v>667</v>
      </c>
      <c r="C62" s="292"/>
      <c r="D62" s="292" t="s">
        <v>9549</v>
      </c>
      <c r="E62" s="291"/>
      <c r="F62" s="291" t="s">
        <v>9474</v>
      </c>
    </row>
    <row r="63" s="293" customFormat="true" ht="25.5" hidden="false" customHeight="false" outlineLevel="0" collapsed="false">
      <c r="A63" s="291" t="s">
        <v>669</v>
      </c>
      <c r="B63" s="291" t="s">
        <v>670</v>
      </c>
      <c r="C63" s="292"/>
      <c r="D63" s="292" t="s">
        <v>9549</v>
      </c>
      <c r="E63" s="291" t="s">
        <v>9552</v>
      </c>
      <c r="F63" s="291" t="s">
        <v>9474</v>
      </c>
    </row>
    <row r="64" s="293" customFormat="true" ht="25.5" hidden="false" customHeight="false" outlineLevel="0" collapsed="false">
      <c r="A64" s="291" t="s">
        <v>672</v>
      </c>
      <c r="B64" s="291" t="s">
        <v>673</v>
      </c>
      <c r="C64" s="292"/>
      <c r="D64" s="292" t="s">
        <v>9549</v>
      </c>
      <c r="E64" s="291" t="s">
        <v>9553</v>
      </c>
      <c r="F64" s="291" t="s">
        <v>9474</v>
      </c>
    </row>
    <row r="65" s="293" customFormat="true" ht="25.5" hidden="false" customHeight="false" outlineLevel="0" collapsed="false">
      <c r="A65" s="291" t="s">
        <v>675</v>
      </c>
      <c r="B65" s="291" t="s">
        <v>676</v>
      </c>
      <c r="C65" s="292"/>
      <c r="D65" s="292" t="s">
        <v>9549</v>
      </c>
      <c r="E65" s="291"/>
      <c r="F65" s="291" t="s">
        <v>9474</v>
      </c>
    </row>
    <row r="66" s="293" customFormat="true" ht="25.5" hidden="false" customHeight="false" outlineLevel="0" collapsed="false">
      <c r="A66" s="291" t="s">
        <v>678</v>
      </c>
      <c r="B66" s="291" t="s">
        <v>679</v>
      </c>
      <c r="C66" s="292"/>
      <c r="D66" s="292" t="s">
        <v>9549</v>
      </c>
      <c r="E66" s="291"/>
      <c r="F66" s="291" t="s">
        <v>9474</v>
      </c>
    </row>
    <row r="67" s="293" customFormat="true" ht="25.5" hidden="false" customHeight="false" outlineLevel="0" collapsed="false">
      <c r="A67" s="291" t="s">
        <v>681</v>
      </c>
      <c r="B67" s="291" t="s">
        <v>682</v>
      </c>
      <c r="C67" s="292"/>
      <c r="D67" s="292" t="s">
        <v>9549</v>
      </c>
      <c r="E67" s="291"/>
      <c r="F67" s="291" t="s">
        <v>9474</v>
      </c>
    </row>
    <row r="68" s="293" customFormat="true" ht="25.5" hidden="false" customHeight="false" outlineLevel="0" collapsed="false">
      <c r="A68" s="291" t="s">
        <v>684</v>
      </c>
      <c r="B68" s="291" t="s">
        <v>685</v>
      </c>
      <c r="C68" s="292"/>
      <c r="D68" s="292" t="s">
        <v>9549</v>
      </c>
      <c r="E68" s="291"/>
      <c r="F68" s="291" t="s">
        <v>9474</v>
      </c>
    </row>
  </sheetData>
  <printOptions headings="false" gridLines="false" gridLinesSet="true" horizontalCentered="false" verticalCentered="false"/>
  <pageMargins left="0.747916666666667" right="0.747916666666667" top="1.27916666666667" bottom="1.27916666666667"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6875" defaultRowHeight="33" zeroHeight="false" outlineLevelRow="0" outlineLevelCol="0"/>
  <cols>
    <col collapsed="false" customWidth="true" hidden="false" outlineLevel="0" max="6" min="1" style="0" width="33.14"/>
  </cols>
  <sheetData>
    <row r="1" customFormat="false" ht="33" hidden="false" customHeight="true" outlineLevel="0" collapsed="false">
      <c r="A1" s="287" t="s">
        <v>9400</v>
      </c>
      <c r="B1" s="288" t="s">
        <v>9401</v>
      </c>
      <c r="C1" s="289" t="s">
        <v>9402</v>
      </c>
      <c r="D1" s="288" t="s">
        <v>9403</v>
      </c>
      <c r="E1" s="288" t="s">
        <v>9404</v>
      </c>
      <c r="F1" s="290" t="s">
        <v>9405</v>
      </c>
    </row>
    <row r="2" customFormat="false" ht="33" hidden="false" customHeight="true" outlineLevel="0" collapsed="false">
      <c r="A2" s="291" t="s">
        <v>9415</v>
      </c>
      <c r="B2" s="291" t="s">
        <v>9416</v>
      </c>
      <c r="C2" s="292" t="s">
        <v>9417</v>
      </c>
      <c r="D2" s="292" t="s">
        <v>9408</v>
      </c>
      <c r="E2" s="291"/>
      <c r="F2" s="291" t="s">
        <v>9409</v>
      </c>
    </row>
    <row r="3" customFormat="false" ht="70.5" hidden="false" customHeight="true" outlineLevel="0" collapsed="false">
      <c r="A3" s="291" t="s">
        <v>9421</v>
      </c>
      <c r="B3" s="291" t="s">
        <v>9422</v>
      </c>
      <c r="C3" s="292" t="s">
        <v>9423</v>
      </c>
      <c r="D3" s="292" t="s">
        <v>9424</v>
      </c>
      <c r="E3" s="291" t="s">
        <v>9425</v>
      </c>
      <c r="F3" s="291" t="s">
        <v>9426</v>
      </c>
    </row>
    <row r="4" customFormat="false" ht="33" hidden="false" customHeight="true" outlineLevel="0" collapsed="false">
      <c r="A4" s="291" t="s">
        <v>9449</v>
      </c>
      <c r="B4" s="291" t="s">
        <v>9450</v>
      </c>
      <c r="C4" s="292" t="s">
        <v>620</v>
      </c>
      <c r="D4" s="292" t="s">
        <v>9408</v>
      </c>
      <c r="E4" s="291"/>
      <c r="F4" s="291" t="s">
        <v>9451</v>
      </c>
    </row>
    <row r="5" customFormat="false" ht="33" hidden="false" customHeight="true" outlineLevel="0" collapsed="false">
      <c r="A5" s="291" t="s">
        <v>9511</v>
      </c>
      <c r="B5" s="291" t="s">
        <v>8911</v>
      </c>
      <c r="C5" s="292"/>
      <c r="D5" s="292" t="s">
        <v>9512</v>
      </c>
      <c r="E5" s="291"/>
      <c r="F5" s="291" t="s">
        <v>9474</v>
      </c>
    </row>
    <row r="6" customFormat="false" ht="33" hidden="false" customHeight="true" outlineLevel="0" collapsed="false">
      <c r="A6" s="291" t="s">
        <v>9513</v>
      </c>
      <c r="B6" s="291" t="s">
        <v>9514</v>
      </c>
      <c r="C6" s="292" t="s">
        <v>9515</v>
      </c>
      <c r="D6" s="292" t="s">
        <v>9424</v>
      </c>
      <c r="E6" s="291" t="s">
        <v>9516</v>
      </c>
      <c r="F6" s="291" t="s">
        <v>9474</v>
      </c>
    </row>
    <row r="7" customFormat="false" ht="33" hidden="false" customHeight="true" outlineLevel="0" collapsed="false">
      <c r="A7" s="291" t="s">
        <v>9517</v>
      </c>
      <c r="B7" s="291" t="s">
        <v>9518</v>
      </c>
      <c r="C7" s="292" t="s">
        <v>9519</v>
      </c>
      <c r="D7" s="292" t="s">
        <v>9424</v>
      </c>
      <c r="E7" s="291"/>
      <c r="F7" s="291" t="s">
        <v>9474</v>
      </c>
    </row>
    <row r="8" customFormat="false" ht="33" hidden="false" customHeight="true" outlineLevel="0" collapsed="false">
      <c r="A8" s="291" t="s">
        <v>9530</v>
      </c>
      <c r="B8" s="291"/>
      <c r="C8" s="292" t="s">
        <v>9531</v>
      </c>
      <c r="D8" s="292" t="s">
        <v>9424</v>
      </c>
      <c r="E8" s="291" t="s">
        <v>9532</v>
      </c>
      <c r="F8" s="291" t="s">
        <v>9474</v>
      </c>
    </row>
    <row r="9" customFormat="false" ht="33" hidden="false" customHeight="true" outlineLevel="0" collapsed="false">
      <c r="A9" s="291" t="s">
        <v>9533</v>
      </c>
      <c r="B9" s="291"/>
      <c r="C9" s="292" t="s">
        <v>9534</v>
      </c>
      <c r="D9" s="292" t="s">
        <v>9424</v>
      </c>
      <c r="E9" s="291" t="s">
        <v>9535</v>
      </c>
      <c r="F9" s="291" t="s">
        <v>9474</v>
      </c>
    </row>
    <row r="10" customFormat="false" ht="33" hidden="false" customHeight="true" outlineLevel="0" collapsed="false">
      <c r="A10" s="291" t="s">
        <v>629</v>
      </c>
      <c r="B10" s="291"/>
      <c r="C10" s="292" t="s">
        <v>9538</v>
      </c>
      <c r="D10" s="292" t="s">
        <v>9424</v>
      </c>
      <c r="E10" s="291" t="s">
        <v>9539</v>
      </c>
      <c r="F10" s="291" t="s">
        <v>9474</v>
      </c>
    </row>
    <row r="11" customFormat="false" ht="33" hidden="false" customHeight="true" outlineLevel="0" collapsed="false">
      <c r="A11" s="291" t="s">
        <v>540</v>
      </c>
      <c r="B11" s="291" t="s">
        <v>9540</v>
      </c>
      <c r="C11" s="292"/>
      <c r="D11" s="292" t="s">
        <v>9541</v>
      </c>
      <c r="E11" s="291" t="s">
        <v>9542</v>
      </c>
      <c r="F11" s="291" t="s">
        <v>9474</v>
      </c>
    </row>
    <row r="12" customFormat="false" ht="33" hidden="false" customHeight="true" outlineLevel="0" collapsed="false">
      <c r="A12" s="291" t="s">
        <v>579</v>
      </c>
      <c r="B12" s="291" t="s">
        <v>9543</v>
      </c>
      <c r="C12" s="292"/>
      <c r="D12" s="292" t="s">
        <v>9541</v>
      </c>
      <c r="E12" s="291" t="s">
        <v>9544</v>
      </c>
      <c r="F12" s="291" t="s">
        <v>9474</v>
      </c>
    </row>
    <row r="13" customFormat="false" ht="33" hidden="false" customHeight="true" outlineLevel="0" collapsed="false">
      <c r="A13" s="291" t="s">
        <v>582</v>
      </c>
      <c r="B13" s="291" t="s">
        <v>9545</v>
      </c>
      <c r="C13" s="292"/>
      <c r="D13" s="292" t="s">
        <v>9541</v>
      </c>
      <c r="E13" s="291"/>
      <c r="F13" s="291" t="s">
        <v>9474</v>
      </c>
    </row>
    <row r="14" customFormat="false" ht="33" hidden="false" customHeight="true" outlineLevel="0" collapsed="false">
      <c r="A14" s="291" t="s">
        <v>585</v>
      </c>
      <c r="B14" s="291" t="s">
        <v>9546</v>
      </c>
      <c r="C14" s="292"/>
      <c r="D14" s="292" t="s">
        <v>9541</v>
      </c>
      <c r="E14" s="291" t="s">
        <v>9481</v>
      </c>
      <c r="F14" s="291" t="s">
        <v>9474</v>
      </c>
    </row>
    <row r="15" customFormat="false" ht="33" hidden="false" customHeight="true" outlineLevel="0" collapsed="false">
      <c r="A15" s="291" t="s">
        <v>633</v>
      </c>
      <c r="B15" s="291" t="s">
        <v>634</v>
      </c>
      <c r="C15" s="292"/>
      <c r="D15" s="292" t="s">
        <v>9541</v>
      </c>
      <c r="E15" s="291" t="s">
        <v>9547</v>
      </c>
      <c r="F15" s="291" t="s">
        <v>9474</v>
      </c>
    </row>
    <row r="16" customFormat="false" ht="33" hidden="false" customHeight="true" outlineLevel="0" collapsed="false">
      <c r="A16" s="291" t="s">
        <v>636</v>
      </c>
      <c r="B16" s="291" t="s">
        <v>637</v>
      </c>
      <c r="C16" s="292"/>
      <c r="D16" s="292" t="s">
        <v>9541</v>
      </c>
      <c r="E16" s="291" t="s">
        <v>9547</v>
      </c>
      <c r="F16" s="291" t="s">
        <v>9474</v>
      </c>
    </row>
    <row r="17" customFormat="false" ht="33" hidden="false" customHeight="true" outlineLevel="0" collapsed="false">
      <c r="A17" s="291" t="s">
        <v>639</v>
      </c>
      <c r="B17" s="291" t="s">
        <v>640</v>
      </c>
      <c r="C17" s="292"/>
      <c r="D17" s="292" t="s">
        <v>9541</v>
      </c>
      <c r="E17" s="291" t="s">
        <v>9547</v>
      </c>
      <c r="F17" s="291" t="s">
        <v>9474</v>
      </c>
    </row>
    <row r="18" customFormat="false" ht="33" hidden="false" customHeight="true" outlineLevel="0" collapsed="false">
      <c r="A18" s="291" t="s">
        <v>642</v>
      </c>
      <c r="B18" s="291" t="s">
        <v>643</v>
      </c>
      <c r="C18" s="292"/>
      <c r="D18" s="292" t="s">
        <v>9541</v>
      </c>
      <c r="E18" s="291" t="s">
        <v>9547</v>
      </c>
      <c r="F18" s="291" t="s">
        <v>9474</v>
      </c>
    </row>
    <row r="19" customFormat="false" ht="33" hidden="false" customHeight="true" outlineLevel="0" collapsed="false">
      <c r="A19" s="291" t="s">
        <v>645</v>
      </c>
      <c r="B19" s="291" t="s">
        <v>646</v>
      </c>
      <c r="C19" s="292"/>
      <c r="D19" s="292" t="s">
        <v>9541</v>
      </c>
      <c r="E19" s="291" t="s">
        <v>9547</v>
      </c>
      <c r="F19" s="291" t="s">
        <v>9474</v>
      </c>
    </row>
    <row r="20" customFormat="false" ht="33" hidden="false" customHeight="true" outlineLevel="0" collapsed="false">
      <c r="A20" s="291" t="s">
        <v>648</v>
      </c>
      <c r="B20" s="291" t="s">
        <v>649</v>
      </c>
      <c r="C20" s="292"/>
      <c r="D20" s="292" t="s">
        <v>9541</v>
      </c>
      <c r="E20" s="291" t="s">
        <v>9547</v>
      </c>
      <c r="F20" s="291" t="s">
        <v>9474</v>
      </c>
    </row>
    <row r="21" customFormat="false" ht="33" hidden="false" customHeight="true" outlineLevel="0" collapsed="false">
      <c r="A21" s="291" t="s">
        <v>588</v>
      </c>
      <c r="B21" s="291" t="s">
        <v>589</v>
      </c>
      <c r="C21" s="292"/>
      <c r="D21" s="292" t="s">
        <v>9541</v>
      </c>
      <c r="E21" s="291" t="s">
        <v>9548</v>
      </c>
      <c r="F21" s="291" t="s">
        <v>9474</v>
      </c>
    </row>
    <row r="22" customFormat="false" ht="33" hidden="false" customHeight="true" outlineLevel="0" collapsed="false">
      <c r="A22" s="291" t="s">
        <v>651</v>
      </c>
      <c r="B22" s="291" t="s">
        <v>652</v>
      </c>
      <c r="C22" s="292"/>
      <c r="D22" s="292" t="s">
        <v>9541</v>
      </c>
      <c r="E22" s="291" t="s">
        <v>9548</v>
      </c>
      <c r="F22" s="291" t="s">
        <v>9474</v>
      </c>
    </row>
    <row r="23" customFormat="false" ht="33" hidden="false" customHeight="true" outlineLevel="0" collapsed="false">
      <c r="A23" s="291" t="s">
        <v>654</v>
      </c>
      <c r="B23" s="291" t="s">
        <v>655</v>
      </c>
      <c r="C23" s="292"/>
      <c r="D23" s="292" t="s">
        <v>9541</v>
      </c>
      <c r="E23" s="291" t="s">
        <v>9548</v>
      </c>
      <c r="F23" s="291" t="s">
        <v>9474</v>
      </c>
    </row>
    <row r="24" customFormat="false" ht="33" hidden="false" customHeight="true" outlineLevel="0" collapsed="false">
      <c r="A24" s="291" t="s">
        <v>657</v>
      </c>
      <c r="B24" s="291" t="s">
        <v>658</v>
      </c>
      <c r="C24" s="292"/>
      <c r="D24" s="292" t="s">
        <v>9549</v>
      </c>
      <c r="E24" s="291"/>
      <c r="F24" s="291" t="s">
        <v>9474</v>
      </c>
    </row>
    <row r="25" customFormat="false" ht="33" hidden="false" customHeight="true" outlineLevel="0" collapsed="false">
      <c r="A25" s="291" t="s">
        <v>660</v>
      </c>
      <c r="B25" s="291" t="s">
        <v>661</v>
      </c>
      <c r="C25" s="292"/>
      <c r="D25" s="292" t="s">
        <v>9549</v>
      </c>
      <c r="E25" s="291" t="s">
        <v>9550</v>
      </c>
      <c r="F25" s="291" t="s">
        <v>9474</v>
      </c>
    </row>
    <row r="26" customFormat="false" ht="33" hidden="false" customHeight="true" outlineLevel="0" collapsed="false">
      <c r="A26" s="291" t="s">
        <v>663</v>
      </c>
      <c r="B26" s="291" t="s">
        <v>664</v>
      </c>
      <c r="C26" s="292"/>
      <c r="D26" s="292" t="s">
        <v>9549</v>
      </c>
      <c r="E26" s="291" t="s">
        <v>9551</v>
      </c>
      <c r="F26" s="291" t="s">
        <v>9474</v>
      </c>
    </row>
    <row r="27" customFormat="false" ht="33" hidden="false" customHeight="true" outlineLevel="0" collapsed="false">
      <c r="A27" s="291" t="s">
        <v>666</v>
      </c>
      <c r="B27" s="291" t="s">
        <v>667</v>
      </c>
      <c r="C27" s="292"/>
      <c r="D27" s="292" t="s">
        <v>9549</v>
      </c>
      <c r="E27" s="291"/>
      <c r="F27" s="291" t="s">
        <v>9474</v>
      </c>
    </row>
    <row r="28" customFormat="false" ht="33" hidden="false" customHeight="true" outlineLevel="0" collapsed="false">
      <c r="A28" s="291" t="s">
        <v>669</v>
      </c>
      <c r="B28" s="291" t="s">
        <v>670</v>
      </c>
      <c r="C28" s="292"/>
      <c r="D28" s="292" t="s">
        <v>9549</v>
      </c>
      <c r="E28" s="291" t="s">
        <v>9552</v>
      </c>
      <c r="F28" s="291" t="s">
        <v>9474</v>
      </c>
    </row>
    <row r="29" customFormat="false" ht="33" hidden="false" customHeight="true" outlineLevel="0" collapsed="false">
      <c r="A29" s="291" t="s">
        <v>672</v>
      </c>
      <c r="B29" s="291" t="s">
        <v>673</v>
      </c>
      <c r="C29" s="292"/>
      <c r="D29" s="292" t="s">
        <v>9549</v>
      </c>
      <c r="E29" s="291" t="s">
        <v>9553</v>
      </c>
      <c r="F29" s="291" t="s">
        <v>9474</v>
      </c>
    </row>
    <row r="30" customFormat="false" ht="33" hidden="false" customHeight="true" outlineLevel="0" collapsed="false">
      <c r="A30" s="291" t="s">
        <v>675</v>
      </c>
      <c r="B30" s="291" t="s">
        <v>676</v>
      </c>
      <c r="C30" s="292"/>
      <c r="D30" s="292" t="s">
        <v>9549</v>
      </c>
      <c r="E30" s="291"/>
      <c r="F30" s="291" t="s">
        <v>9474</v>
      </c>
    </row>
    <row r="31" customFormat="false" ht="33" hidden="false" customHeight="true" outlineLevel="0" collapsed="false">
      <c r="A31" s="291" t="s">
        <v>678</v>
      </c>
      <c r="B31" s="291" t="s">
        <v>679</v>
      </c>
      <c r="C31" s="292"/>
      <c r="D31" s="292" t="s">
        <v>9549</v>
      </c>
      <c r="E31" s="291"/>
      <c r="F31" s="291" t="s">
        <v>9474</v>
      </c>
    </row>
    <row r="32" customFormat="false" ht="33" hidden="false" customHeight="true" outlineLevel="0" collapsed="false">
      <c r="A32" s="291" t="s">
        <v>681</v>
      </c>
      <c r="B32" s="291" t="s">
        <v>682</v>
      </c>
      <c r="C32" s="292"/>
      <c r="D32" s="292" t="s">
        <v>9549</v>
      </c>
      <c r="E32" s="291"/>
      <c r="F32" s="291" t="s">
        <v>9474</v>
      </c>
    </row>
    <row r="33" customFormat="false" ht="33" hidden="false" customHeight="true" outlineLevel="0" collapsed="false">
      <c r="A33" s="291" t="s">
        <v>684</v>
      </c>
      <c r="B33" s="291" t="s">
        <v>685</v>
      </c>
      <c r="C33" s="292"/>
      <c r="D33" s="292" t="s">
        <v>9549</v>
      </c>
      <c r="E33" s="291"/>
      <c r="F33" s="291" t="s">
        <v>9474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8.6875" defaultRowHeight="15" zeroHeight="false" outlineLevelRow="0" outlineLevelCol="0"/>
  <cols>
    <col collapsed="false" customWidth="true" hidden="false" outlineLevel="0" max="1" min="1" style="0" width="32"/>
    <col collapsed="false" customWidth="true" hidden="false" outlineLevel="0" max="4" min="3" style="0" width="14.57"/>
  </cols>
  <sheetData>
    <row r="1" customFormat="false" ht="15" hidden="false" customHeight="false" outlineLevel="0" collapsed="false">
      <c r="A1" s="294" t="s">
        <v>9554</v>
      </c>
      <c r="B1" s="295" t="s">
        <v>99</v>
      </c>
      <c r="C1" s="295" t="s">
        <v>9555</v>
      </c>
      <c r="D1" s="295" t="s">
        <v>9556</v>
      </c>
      <c r="E1" s="295" t="s">
        <v>9557</v>
      </c>
      <c r="F1" s="295" t="s">
        <v>9558</v>
      </c>
    </row>
    <row r="2" customFormat="false" ht="15" hidden="false" customHeight="false" outlineLevel="0" collapsed="false">
      <c r="A2" s="0" t="s">
        <v>9559</v>
      </c>
      <c r="C2" s="0" t="n">
        <v>10</v>
      </c>
      <c r="D2" s="0" t="n">
        <v>5</v>
      </c>
      <c r="E2" s="0" t="n">
        <v>3.5</v>
      </c>
    </row>
    <row r="3" customFormat="false" ht="15" hidden="false" customHeight="false" outlineLevel="0" collapsed="false">
      <c r="A3" s="0" t="s">
        <v>9560</v>
      </c>
      <c r="C3" s="296" t="n">
        <v>5</v>
      </c>
      <c r="D3" s="0" t="n">
        <v>2</v>
      </c>
      <c r="E3" s="0" t="n">
        <v>0</v>
      </c>
    </row>
    <row r="4" customFormat="false" ht="15" hidden="false" customHeight="false" outlineLevel="0" collapsed="false">
      <c r="A4" s="0" t="s">
        <v>9561</v>
      </c>
      <c r="C4" s="296" t="n">
        <v>5</v>
      </c>
      <c r="D4" s="0" t="n">
        <v>2</v>
      </c>
      <c r="E4" s="0" t="n">
        <v>14.2</v>
      </c>
    </row>
    <row r="5" customFormat="false" ht="15" hidden="false" customHeight="false" outlineLevel="0" collapsed="false">
      <c r="A5" s="0" t="s">
        <v>9562</v>
      </c>
      <c r="C5" s="296" t="n">
        <v>5</v>
      </c>
      <c r="D5" s="0" t="n">
        <v>2</v>
      </c>
      <c r="E5" s="0" t="n">
        <v>0.9</v>
      </c>
    </row>
    <row r="6" customFormat="false" ht="15" hidden="false" customHeight="false" outlineLevel="0" collapsed="false">
      <c r="A6" s="0" t="s">
        <v>9563</v>
      </c>
      <c r="C6" s="0" t="n">
        <v>1</v>
      </c>
      <c r="D6" s="0" t="n">
        <v>1</v>
      </c>
      <c r="E6" s="0" t="n">
        <v>0</v>
      </c>
    </row>
    <row r="7" customFormat="false" ht="15" hidden="false" customHeight="false" outlineLevel="0" collapsed="false">
      <c r="A7" s="0" t="s">
        <v>9564</v>
      </c>
      <c r="C7" s="0" t="n">
        <v>0.5</v>
      </c>
      <c r="D7" s="0" t="n">
        <v>0.5</v>
      </c>
      <c r="E7" s="0" t="n">
        <v>0</v>
      </c>
    </row>
    <row r="8" customFormat="false" ht="15" hidden="false" customHeight="false" outlineLevel="0" collapsed="false">
      <c r="A8" s="0" t="s">
        <v>9565</v>
      </c>
      <c r="C8" s="0" t="n">
        <v>0.5</v>
      </c>
      <c r="D8" s="0" t="n">
        <v>0.5</v>
      </c>
      <c r="E8" s="0" t="n">
        <v>0</v>
      </c>
    </row>
    <row r="9" customFormat="false" ht="15" hidden="false" customHeight="false" outlineLevel="0" collapsed="false">
      <c r="A9" s="0" t="s">
        <v>9566</v>
      </c>
      <c r="C9" s="0" t="n">
        <v>2</v>
      </c>
      <c r="D9" s="0" t="n">
        <v>1</v>
      </c>
      <c r="E9" s="0" t="n">
        <v>0</v>
      </c>
    </row>
    <row r="10" customFormat="false" ht="15" hidden="false" customHeight="false" outlineLevel="0" collapsed="false">
      <c r="A10" s="0" t="s">
        <v>9567</v>
      </c>
      <c r="C10" s="0" t="n">
        <v>0.5</v>
      </c>
      <c r="D10" s="0" t="n">
        <v>0.5</v>
      </c>
      <c r="E10" s="0" t="n">
        <v>0</v>
      </c>
    </row>
    <row r="11" customFormat="false" ht="15" hidden="false" customHeight="false" outlineLevel="0" collapsed="false">
      <c r="A11" s="0" t="s">
        <v>9568</v>
      </c>
      <c r="C11" s="0" t="n">
        <v>1</v>
      </c>
      <c r="D11" s="0" t="n">
        <v>1</v>
      </c>
      <c r="E11" s="0" t="n">
        <v>0</v>
      </c>
    </row>
    <row r="12" customFormat="false" ht="15" hidden="false" customHeight="false" outlineLevel="0" collapsed="false">
      <c r="A12" s="0" t="s">
        <v>9569</v>
      </c>
      <c r="C12" s="0" t="n">
        <v>0.5</v>
      </c>
      <c r="D12" s="0" t="n">
        <v>0.5</v>
      </c>
      <c r="E12" s="0" t="n">
        <v>0</v>
      </c>
    </row>
    <row r="13" customFormat="false" ht="15" hidden="false" customHeight="false" outlineLevel="0" collapsed="false">
      <c r="A13" s="0" t="s">
        <v>9570</v>
      </c>
      <c r="C13" s="0" t="n">
        <v>0.5</v>
      </c>
      <c r="D13" s="0" t="n">
        <v>0.5</v>
      </c>
      <c r="E13" s="0" t="n">
        <v>0</v>
      </c>
    </row>
    <row r="14" customFormat="false" ht="15" hidden="false" customHeight="false" outlineLevel="0" collapsed="false">
      <c r="A14" s="0" t="s">
        <v>9571</v>
      </c>
      <c r="C14" s="0" t="n">
        <v>0.5</v>
      </c>
      <c r="D14" s="0" t="n">
        <v>0.5</v>
      </c>
      <c r="E14" s="0" t="n">
        <v>0</v>
      </c>
    </row>
    <row r="15" customFormat="false" ht="15" hidden="false" customHeight="false" outlineLevel="0" collapsed="false">
      <c r="A15" s="0" t="s">
        <v>9572</v>
      </c>
      <c r="C15" s="0" t="n">
        <v>0.5</v>
      </c>
      <c r="D15" s="0" t="n">
        <v>0.5</v>
      </c>
      <c r="E15" s="0" t="n">
        <v>0</v>
      </c>
    </row>
    <row r="16" customFormat="false" ht="15" hidden="false" customHeight="false" outlineLevel="0" collapsed="false">
      <c r="A16" s="0" t="s">
        <v>9573</v>
      </c>
      <c r="C16" s="0" t="n">
        <v>10</v>
      </c>
      <c r="D16" s="0" t="n">
        <v>5</v>
      </c>
      <c r="E16" s="0" t="n">
        <v>21.4</v>
      </c>
    </row>
    <row r="17" customFormat="false" ht="15" hidden="false" customHeight="false" outlineLevel="0" collapsed="false">
      <c r="A17" s="0" t="s">
        <v>9574</v>
      </c>
      <c r="C17" s="0" t="n">
        <v>0.5</v>
      </c>
      <c r="D17" s="0" t="n">
        <v>0.5</v>
      </c>
      <c r="E17" s="0" t="n">
        <v>0</v>
      </c>
    </row>
    <row r="18" customFormat="false" ht="15" hidden="false" customHeight="false" outlineLevel="0" collapsed="false">
      <c r="A18" s="0" t="s">
        <v>9575</v>
      </c>
      <c r="C18" s="0" t="n">
        <v>4</v>
      </c>
      <c r="D18" s="0" t="n">
        <v>2</v>
      </c>
      <c r="E18" s="0" t="n">
        <v>2.4</v>
      </c>
    </row>
    <row r="19" customFormat="false" ht="15" hidden="false" customHeight="false" outlineLevel="0" collapsed="false">
      <c r="A19" s="0" t="s">
        <v>9576</v>
      </c>
      <c r="C19" s="0" t="n">
        <v>0.5</v>
      </c>
      <c r="D19" s="0" t="n">
        <v>0.5</v>
      </c>
      <c r="E19" s="0" t="n">
        <v>0</v>
      </c>
    </row>
    <row r="20" customFormat="false" ht="15" hidden="false" customHeight="false" outlineLevel="0" collapsed="false">
      <c r="A20" s="0" t="s">
        <v>9577</v>
      </c>
      <c r="C20" s="0" t="n">
        <v>4</v>
      </c>
      <c r="D20" s="0" t="n">
        <v>2</v>
      </c>
      <c r="E20" s="0" t="n">
        <v>0</v>
      </c>
    </row>
    <row r="21" customFormat="false" ht="15" hidden="false" customHeight="false" outlineLevel="0" collapsed="false">
      <c r="A21" s="0" t="s">
        <v>9578</v>
      </c>
      <c r="C21" s="0" t="n">
        <v>4</v>
      </c>
      <c r="D21" s="0" t="n">
        <v>2</v>
      </c>
      <c r="E21" s="0" t="n">
        <v>8</v>
      </c>
    </row>
    <row r="22" customFormat="false" ht="15" hidden="false" customHeight="false" outlineLevel="0" collapsed="false">
      <c r="A22" s="0" t="s">
        <v>9579</v>
      </c>
      <c r="C22" s="0" t="n">
        <v>2</v>
      </c>
      <c r="D22" s="0" t="n">
        <v>1</v>
      </c>
      <c r="E22" s="0" t="n">
        <v>2.2</v>
      </c>
    </row>
    <row r="23" customFormat="false" ht="15" hidden="false" customHeight="false" outlineLevel="0" collapsed="false">
      <c r="A23" s="0" t="s">
        <v>9580</v>
      </c>
      <c r="C23" s="0" t="n">
        <v>0.5</v>
      </c>
      <c r="D23" s="0" t="n">
        <v>0.5</v>
      </c>
      <c r="E23" s="0" t="n">
        <v>0</v>
      </c>
    </row>
    <row r="24" customFormat="false" ht="15" hidden="false" customHeight="false" outlineLevel="0" collapsed="false">
      <c r="A24" s="0" t="s">
        <v>9581</v>
      </c>
      <c r="C24" s="0" t="n">
        <v>2</v>
      </c>
      <c r="D24" s="0" t="n">
        <v>1</v>
      </c>
      <c r="E24" s="0" t="n">
        <v>6</v>
      </c>
    </row>
    <row r="25" customFormat="false" ht="15" hidden="false" customHeight="false" outlineLevel="0" collapsed="false">
      <c r="A25" s="0" t="s">
        <v>9582</v>
      </c>
      <c r="C25" s="0" t="n">
        <v>2</v>
      </c>
      <c r="D25" s="0" t="n">
        <v>1</v>
      </c>
      <c r="E25" s="0" t="n">
        <v>6.4</v>
      </c>
    </row>
    <row r="26" customFormat="false" ht="15" hidden="false" customHeight="false" outlineLevel="0" collapsed="false">
      <c r="A26" s="0" t="s">
        <v>9583</v>
      </c>
      <c r="C26" s="0" t="n">
        <v>0.5</v>
      </c>
      <c r="D26" s="0" t="n">
        <v>0.5</v>
      </c>
      <c r="E26" s="0" t="n">
        <v>3.8</v>
      </c>
    </row>
    <row r="27" customFormat="false" ht="15" hidden="false" customHeight="false" outlineLevel="0" collapsed="false">
      <c r="A27" s="0" t="s">
        <v>9584</v>
      </c>
      <c r="C27" s="0" t="n">
        <v>1</v>
      </c>
      <c r="D27" s="0" t="n">
        <v>1</v>
      </c>
      <c r="E27" s="0" t="n">
        <v>0</v>
      </c>
    </row>
    <row r="28" customFormat="false" ht="15" hidden="false" customHeight="false" outlineLevel="0" collapsed="false">
      <c r="A28" s="0" t="s">
        <v>9585</v>
      </c>
      <c r="C28" s="0" t="n">
        <v>2</v>
      </c>
      <c r="D28" s="0" t="n">
        <v>1</v>
      </c>
      <c r="E28" s="0" t="n">
        <v>0</v>
      </c>
    </row>
    <row r="29" customFormat="false" ht="15" hidden="false" customHeight="false" outlineLevel="0" collapsed="false">
      <c r="A29" s="0" t="s">
        <v>9586</v>
      </c>
      <c r="C29" s="0" t="n">
        <v>0.5</v>
      </c>
      <c r="D29" s="0" t="n">
        <v>0.5</v>
      </c>
      <c r="E29" s="0" t="n">
        <v>0</v>
      </c>
    </row>
    <row r="31" customFormat="false" ht="15" hidden="false" customHeight="false" outlineLevel="0" collapsed="false">
      <c r="C31" s="297"/>
      <c r="D31" s="29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xml version="1.0" encoding="utf-8"?>
<DataMashup xmlns="http://schemas.microsoft.com/DataMashup">AAAAAGMEAABQSwMEFAACAAgAiJ1jU1mP2iClAAAA9QAAABIAHABDb25maWcvUGFja2FnZS54bWwgohgAKKAUAAAAAAAAAAAAAAAAAAAAAAAAAAAAhY8xDoIwGIWvQrrTlhoTJD8l0cFFEhMT49qUCo1QDC2Wuzl4JK8gRlE3x/e9b3jvfr1BNjR1cFGd1a1JUYQpCpSRbaFNmaLeHcMYZRy2Qp5EqYJRNjYZbJGiyrlzQoj3HvsZbruSMEojcsg3O1mpRqCPrP/LoTbWCSMV4rB/jeEMLyiexwxTIBODXJtvz8a5z/YHwqqvXd8prky4XgKZIpD3Bf4AUEsDBBQAAgAIAIidY1M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CInWNT+gX9uVwBAACPAgAAEwAcAEZvcm11bGFzL1NlY3Rpb24xLm0gohgAKKAUAAAAAAAAAAAAAAAAAAAAAAAAAAAAfVBda8IwFH0v9D+E7qVCKSjbYJM+uLZOQa2zdTDsKDG9044mkSQdE/G/L6UFNyzLQz7OufeceyKBqIIzFDdnf2gapiH3WECOKCic5VzKAkRGOD2UoJCH9G4aSK+YV4KARnz55QacVBSYssdFCa7PmdIPaVv+Y7qWIGS63UMlIV0eiVanS8E/taVMCWeSU4pr9zFnRHtBmmOF0y57l8gvq+dsAigLWigQnjW0HOTzsqJMeg8OChnhecF2Xn9wN3DQS8UVxOpYgne5ugvO4L3nNDFuLD0M1VyOJoBzPaulMyV4qwtbpsXtJrGDNi0+KsuY4BIL6SlR/Zb095jttGJyPMBFLhGYyQ8uaDNwTUq7w985nSw/CrLX0UqnU7oMKfhWZwedrNn06T88m0WL5yuyFptHQWdTF568LcNuF63eElOm7m/dOkPTMgnn4VV9HK1X/l/43DONgnV+1PAHUEsBAi0AFAACAAgAiJ1jU1mP2iClAAAA9QAAABIAAAAAAAAAAAAAAAAAAAAAAENvbmZpZy9QYWNrYWdlLnhtbFBLAQItABQAAgAIAIidY1MPyumrpAAAAOkAAAATAAAAAAAAAAAAAAAAAPEAAABbQ29udGVudF9UeXBlc10ueG1sUEsBAi0AFAACAAgAiJ1jU/oF/blcAQAAjwIAABMAAAAAAAAAAAAAAAAA4gEAAEZvcm11bGFzL1NlY3Rpb24xLm1QSwUGAAAAAAMAAwDCAAAAiwMAAAAAEAEAAO+7vzw/eG1sIHZlcnNpb249IjEuMCIgZW5jb2Rpbmc9InV0Zi04Ij8+PFBlcm1pc3Npb25MaXN0IHhtbG5zOnhzZD0iaHR0cDovL3d3dy53My5vcmcvMjAwMS9YTUxTY2hlbWEiIHhtbG5zOnhzaT0iaHR0cDovL3d3dy53My5vcmcvMjAwMS9YTUxTY2hlbWEtaW5zdGFuY2UiPjxDYW5FdmFsdWF0ZUZ1dHVyZVBhY2thZ2VzPmZhbHNlPC9DYW5FdmFsdWF0ZUZ1dHVyZVBhY2thZ2VzPjxGaXJld2FsbEVuYWJsZWQ+dHJ1ZTwvRmlyZXdhbGxFbmFibGVkPjwvUGVybWlzc2lvbkxpc3Q+eA0AAAAAAABWDQAA77u/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PEl0ZW1QYXRoIC8+PC9JdGVtTG9jYXRpb24+PFN0YWJsZUVudHJpZXMgLz48L0l0ZW0+PEl0ZW0+PEl0ZW1Mb2NhdGlvbj48SXRlbVR5cGU+Rm9ybXVsYTwvSXRlbVR5cGU+PEl0ZW1QYXRoPlNlY3Rpb24xL21ldGFfZG9zc2llcl9jb21wbGV0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ZpbGxUYXJnZXQiIFZhbHVlPSJzbWV0YV9kb3NzaWVyX2NvbXBsZXQiIC8+PEVudHJ5IFR5cGU9IkZpbGxlZENvbXBsZXRlUmVzdWx0VG9Xb3Jrc2hlZXQiIFZhbHVlPSJsMSIgLz48RW50cnkgVHlwZT0iUmVsYXRpb25zaGlwSW5mb0NvbnRhaW5lciIgVmFsdWU9InN7JnF1b3Q7Y29sdW1uQ291bnQmcXVvdDs6OSwmcXVvdDtrZXlDb2x1bW5OYW1lcyZxdW90OzpbXSwmcXVvdDtxdWVyeVJlbGF0aW9uc2hpcHMmcXVvdDs6W10sJnF1b3Q7Y29sdW1uSWRlbnRpdGllcyZxdW90OzpbJnF1b3Q7U2VjdGlvbjEvbWV0YV9kb3NzaWVyX2NvbXBsZXQvQ2hhbmdlZCBUeXBlLntDT0RfVkFSLDB9JnF1b3Q7LCZxdW90O1NlY3Rpb24xL21ldGFfZG9zc2llcl9jb21wbGV0L0NoYW5nZWQgVHlwZS57TElCX1ZBUiwxfSZxdW90OywmcXVvdDtTZWN0aW9uMS9tZXRhX2Rvc3NpZXJfY29tcGxldC9DaGFuZ2VkIFR5cGUue0xJQl9WQVJfTE9ORywyfSZxdW90OywmcXVvdDtTZWN0aW9uMS9tZXRhX2Rvc3NpZXJfY29tcGxldC9DaGFuZ2VkIFR5cGUue0NPRF9NT0QsM30mcXVvdDssJnF1b3Q7U2VjdGlvbjEvbWV0YV9kb3NzaWVyX2NvbXBsZXQvQ2hhbmdlZCBUeXBlLntMSUJfTU9ELDR9JnF1b3Q7LCZxdW90O1NlY3Rpb24xL21ldGFfZG9zc2llcl9jb21wbGV0L0NoYW5nZWQgVHlwZS57VFlQRV9WQVIsNX0mcXVvdDssJnF1b3Q7U2VjdGlvbjEvbWV0YV9kb3NzaWVyX2NvbXBsZXQvQ2hhbmdlZCBUeXBlLntMT05HX1ZBUiw2fSZxdW90OywmcXVvdDtTZWN0aW9uMS9tZXRhX2Rvc3NpZXJfY29tcGxldC9DaGFuZ2VkIFR5cGUue1RIRU1FLDd9JnF1b3Q7LCZxdW90O1NlY3Rpb24xL21ldGFfZG9zc2llcl9jb21wbGV0L0NoYW5nZWQgVHlwZS57U09VUkNFLDh9JnF1b3Q7XSwmcXVvdDtDb2x1bW5Db3VudCZxdW90Ozo5LCZxdW90O0tleUNvbHVtbk5hbWVzJnF1b3Q7OltdLCZxdW90O0NvbHVtbklkZW50aXRpZXMmcXVvdDs6WyZxdW90O1NlY3Rpb24xL21ldGFfZG9zc2llcl9jb21wbGV0L0NoYW5nZWQgVHlwZS57Q09EX1ZBUiwwfSZxdW90OywmcXVvdDtTZWN0aW9uMS9tZXRhX2Rvc3NpZXJfY29tcGxldC9DaGFuZ2VkIFR5cGUue0xJQl9WQVIsMX0mcXVvdDssJnF1b3Q7U2VjdGlvbjEvbWV0YV9kb3NzaWVyX2NvbXBsZXQvQ2hhbmdlZCBUeXBlLntMSUJfVkFSX0xPTkcsMn0mcXVvdDssJnF1b3Q7U2VjdGlvbjEvbWV0YV9kb3NzaWVyX2NvbXBsZXQvQ2hhbmdlZCBUeXBlLntDT0RfTU9ELDN9JnF1b3Q7LCZxdW90O1NlY3Rpb24xL21ldGFfZG9zc2llcl9jb21wbGV0L0NoYW5nZWQgVHlwZS57TElCX01PRCw0fSZxdW90OywmcXVvdDtTZWN0aW9uMS9tZXRhX2Rvc3NpZXJfY29tcGxldC9DaGFuZ2VkIFR5cGUue1RZUEVfVkFSLDV9JnF1b3Q7LCZxdW90O1NlY3Rpb24xL21ldGFfZG9zc2llcl9jb21wbGV0L0NoYW5nZWQgVHlwZS57TE9OR19WQVIsNn0mcXVvdDssJnF1b3Q7U2VjdGlvbjEvbWV0YV9kb3NzaWVyX2NvbXBsZXQvQ2hhbmdlZCBUeXBlLntUSEVNRSw3fSZxdW90OywmcXVvdDtTZWN0aW9uMS9tZXRhX2Rvc3NpZXJfY29tcGxldC9DaGFuZ2VkIFR5cGUue1NPVVJDRSw4fSZxdW90O10sJnF1b3Q7UmVsYXRpb25zaGlwSW5mbyZxdW90OzpbXX0iIC8+PEVudHJ5IFR5cGU9IkZpbGxTdGF0dXMiIFZhbHVlPSJzQ29tcGxldGUiIC8+PEVudHJ5IFR5cGU9IkZpbGxDb2x1bW5OYW1lcyIgVmFsdWU9InNbJnF1b3Q7Q09EX1ZBUiZxdW90OywmcXVvdDtMSUJfVkFSJnF1b3Q7LCZxdW90O0xJQl9WQVJfTE9ORyZxdW90OywmcXVvdDtDT0RfTU9EJnF1b3Q7LCZxdW90O0xJQl9NT0QmcXVvdDssJnF1b3Q7VFlQRV9WQVImcXVvdDssJnF1b3Q7TE9OR19WQVImcXVvdDssJnF1b3Q7VEhFTUUmcXVvdDssJnF1b3Q7U09VUkNFJnF1b3Q7XSIgLz48RW50cnkgVHlwZT0iRmlsbENvbHVtblR5cGVzIiBWYWx1ZT0ic0JnWUdCZ1lHQXdZRyIgLz48RW50cnkgVHlwZT0iRmlsbExhc3RVcGRhdGVkIiBWYWx1ZT0iZDIwMjEtMTEtMDNUMTg6NDM6NTkuMzcyMTQzOFoiIC8+PEVudHJ5IFR5cGU9IkZpbGxFcnJvckNvdW50IiBWYWx1ZT0ibDAiIC8+PEVudHJ5IFR5cGU9IkZpbGxFcnJvckNvZGUiIFZhbHVlPSJzVW5rbm93biIgLz48RW50cnkgVHlwZT0iRmlsbENvdW50IiBWYWx1ZT0ibDM2OTAwIiAvPjxFbnRyeSBUeXBlPSJBZGRlZFRvRGF0YU1vZGVsIiBWYWx1ZT0ibDAiIC8+PC9TdGFibGVFbnRyaWVzPjwvSXRlbT48SXRlbT48SXRlbUxvY2F0aW9uPjxJdGVtVHlwZT5Gb3JtdWxhPC9JdGVtVHlwZT48SXRlbVBhdGg+U2VjdGlvbjEvbWV0YV9kb3NzaWVyX2NvbXBsZXQvU291cmNlPC9JdGVtUGF0aD48L0l0ZW1Mb2NhdGlvbj48U3RhYmxlRW50cmllcyAvPjwvSXRlbT48SXRlbT48SXRlbUxvY2F0aW9uPjxJdGVtVHlwZT5Gb3JtdWxhPC9JdGVtVHlwZT48SXRlbVBhdGg+U2VjdGlvbjEvbWV0YV9kb3NzaWVyX2NvbXBsZXQvUHJvbW90ZWQlMjBIZWFkZXJzPC9JdGVtUGF0aD48L0l0ZW1Mb2NhdGlvbj48U3RhYmxlRW50cmllcyAvPjwvSXRlbT48SXRlbT48SXRlbUxvY2F0aW9uPjxJdGVtVHlwZT5Gb3JtdWxhPC9JdGVtVHlwZT48SXRlbVBhdGg+U2VjdGlvbjEvbWV0YV9kb3NzaWVyX2NvbXBsZXQvQ2hhbmdlZCUyMFR5cGU8L0l0ZW1QYXRoPjwvSXRlbUxvY2F0aW9uPjxTdGFibGVFbnRyaWVzIC8+PC9JdGVtPjwvSXRlbXM+PC9Mb2NhbFBhY2thZ2VNZXRhZGF0YUZpbGU+FgAAAFBLBQYAAAAAAAAAAAAAAAAAAAAAAADaAAAAAQAAANCMnd8BFdERjHoAwE/Cl+sBAAAAbTXPHBQ/HEqWl3L8OufHXQAAAAACAAAAAAADZgAAwAAAABAAAADkt9wV6zuTu2suAr+VL9c/AAAAAASAAACgAAAAEAAAAKa/d6D7I4S6wNhKKvrJuPlQAAAA/YAhVIS58UjPq8Cvo3KvlaDGbP1CUsixMWmKtteE9qj0UsTtQaiKfG761GJ8viIv7h4hqAVtVZxIytyoiEgP8vaMiIEOoU43AH1BgblZrJUUAAAAIcNbs2k8e1zbKBx9C+x+J10mxFk=</DataMashup>
</file>

<file path=customXml/itemProps1.xml><?xml version="1.0" encoding="utf-8"?>
<ds:datastoreItem xmlns:ds="http://schemas.openxmlformats.org/officeDocument/2006/customXml" ds:itemID="{C63A19B5-72E3-44D5-B6EC-00A033E35B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102</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2021-10-18T06:25:13Z</dcterms:created>
  <dc:creator>Bernard Heuse</dc:creator>
  <dc:language>fr-FR</dc:language>
  <cp:lastPrinted>2022-10-03T13:52:30Z</cp:lastPrinted>
  <dcterms:modified xsi:type="dcterms:W3CDTF">2022-10-05T08:37:33Z</dcterms:modified>
  <cp:revision>3</cp:revision>
</cp:coreProperties>
</file>

<file path=docProps/custom.xml><?xml version="1.0" encoding="utf-8"?>
<Properties xmlns="http://schemas.openxmlformats.org/officeDocument/2006/custom-properties" xmlns:vt="http://schemas.openxmlformats.org/officeDocument/2006/docPropsVTypes"/>
</file>